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gwn-fsv-01.saga-net.local\共有フォルダ\総務法制課\Public\３係　統計係\05 刊行物（佐賀市のすがた、佐賀市統計データ等）\01 統計書\R3年版統計データ\04 入力用\"/>
    </mc:Choice>
  </mc:AlternateContent>
  <bookViews>
    <workbookView xWindow="0" yWindow="0" windowWidth="20490" windowHeight="7680"/>
  </bookViews>
  <sheets>
    <sheet name="目次" sheetId="1" r:id="rId1"/>
    <sheet name="130" sheetId="3" r:id="rId2"/>
    <sheet name="131" sheetId="4" r:id="rId3"/>
    <sheet name="132" sheetId="2" r:id="rId4"/>
    <sheet name="133①" sheetId="21" r:id="rId5"/>
    <sheet name="133②" sheetId="22" r:id="rId6"/>
    <sheet name="134" sheetId="13" r:id="rId7"/>
    <sheet name="135" sheetId="6" r:id="rId8"/>
    <sheet name="136" sheetId="16" r:id="rId9"/>
    <sheet name="137" sheetId="8" r:id="rId10"/>
    <sheet name="138" sheetId="9" r:id="rId11"/>
    <sheet name="139" sheetId="10" r:id="rId12"/>
    <sheet name="140" sheetId="11" r:id="rId13"/>
    <sheet name="141" sheetId="12" r:id="rId14"/>
  </sheets>
  <definedNames>
    <definedName name="_xlnm.Print_Area" localSheetId="1">'130'!$A$1:$G$18</definedName>
    <definedName name="_xlnm.Print_Area" localSheetId="8">'136'!$A$2:$H$40</definedName>
    <definedName name="_xlnm.Print_Area" localSheetId="9">'137'!$A$1:$F$19</definedName>
    <definedName name="_xlnm.Print_Area" localSheetId="13">'141'!$A$1:$Q$19</definedName>
  </definedNames>
  <calcPr calcId="162913"/>
</workbook>
</file>

<file path=xl/calcChain.xml><?xml version="1.0" encoding="utf-8"?>
<calcChain xmlns="http://schemas.openxmlformats.org/spreadsheetml/2006/main">
  <c r="C7" i="1" l="1"/>
  <c r="C6" i="1"/>
  <c r="C5" i="1"/>
  <c r="B8" i="1" l="1"/>
  <c r="B9" i="1"/>
  <c r="C9" i="1"/>
  <c r="C8" i="1"/>
  <c r="C17" i="1" l="1"/>
  <c r="C16" i="1"/>
  <c r="C15" i="1"/>
  <c r="C14" i="1"/>
  <c r="C13" i="1"/>
  <c r="C12" i="1"/>
  <c r="C11" i="1"/>
  <c r="C10" i="1"/>
  <c r="B7" i="1"/>
  <c r="B6" i="1"/>
  <c r="B5" i="1"/>
  <c r="B10" i="1"/>
  <c r="B11" i="1"/>
  <c r="B12" i="1"/>
  <c r="B13" i="1"/>
  <c r="B14" i="1"/>
  <c r="B15" i="1"/>
  <c r="B16" i="1"/>
  <c r="B17" i="1"/>
</calcChain>
</file>

<file path=xl/sharedStrings.xml><?xml version="1.0" encoding="utf-8"?>
<sst xmlns="http://schemas.openxmlformats.org/spreadsheetml/2006/main" count="531" uniqueCount="407">
  <si>
    <t>※ご覧になりたい表の表番号またはタイトルをクリックすると該当の表を見ることができます。</t>
    <rPh sb="2" eb="3">
      <t>ラン</t>
    </rPh>
    <rPh sb="8" eb="9">
      <t>ヒョウ</t>
    </rPh>
    <rPh sb="10" eb="11">
      <t>ヒョウ</t>
    </rPh>
    <rPh sb="11" eb="13">
      <t>バンゴウ</t>
    </rPh>
    <rPh sb="28" eb="30">
      <t>ガイトウ</t>
    </rPh>
    <rPh sb="31" eb="32">
      <t>ヒョウ</t>
    </rPh>
    <rPh sb="33" eb="34">
      <t>ミ</t>
    </rPh>
    <phoneticPr fontId="4"/>
  </si>
  <si>
    <t>タイトル</t>
    <phoneticPr fontId="4"/>
  </si>
  <si>
    <t>掲載年次・年度</t>
    <rPh sb="0" eb="2">
      <t>ケイサイ</t>
    </rPh>
    <rPh sb="2" eb="4">
      <t>ネンジ</t>
    </rPh>
    <rPh sb="5" eb="7">
      <t>ネンド</t>
    </rPh>
    <phoneticPr fontId="4"/>
  </si>
  <si>
    <t>〔14〕   保 健 衛 生 ・ 清 掃</t>
    <rPh sb="7" eb="8">
      <t>タモツ</t>
    </rPh>
    <rPh sb="9" eb="10">
      <t>ケン</t>
    </rPh>
    <rPh sb="11" eb="12">
      <t>マモル</t>
    </rPh>
    <rPh sb="13" eb="14">
      <t>セイ</t>
    </rPh>
    <rPh sb="17" eb="18">
      <t>キヨシ</t>
    </rPh>
    <rPh sb="19" eb="20">
      <t>ソウ</t>
    </rPh>
    <phoneticPr fontId="4"/>
  </si>
  <si>
    <t>（単位：ｔ）</t>
    <rPh sb="1" eb="3">
      <t>タンイ</t>
    </rPh>
    <phoneticPr fontId="25"/>
  </si>
  <si>
    <t>　　　　　　　　　　　　　　　　　　搬　　　　　　　　　　　　　　入</t>
    <rPh sb="18" eb="19">
      <t>ハコ</t>
    </rPh>
    <rPh sb="33" eb="34">
      <t>イ</t>
    </rPh>
    <phoneticPr fontId="25"/>
  </si>
  <si>
    <t>　　　　　　　　　　　　　　量</t>
  </si>
  <si>
    <t>年度</t>
    <rPh sb="0" eb="2">
      <t>ネンド</t>
    </rPh>
    <phoneticPr fontId="25"/>
  </si>
  <si>
    <t>　　　　　　　　　　　　　　　　　　　　　収　　　　　　　　　　　　集</t>
    <rPh sb="21" eb="22">
      <t>オサム</t>
    </rPh>
    <rPh sb="34" eb="35">
      <t>シュウ</t>
    </rPh>
    <phoneticPr fontId="25"/>
  </si>
  <si>
    <t>　　　　　　　　　　　　量</t>
  </si>
  <si>
    <t>集団
回収
②</t>
    <rPh sb="0" eb="2">
      <t>シュウダン</t>
    </rPh>
    <rPh sb="3" eb="5">
      <t>カイシュウ</t>
    </rPh>
    <phoneticPr fontId="25"/>
  </si>
  <si>
    <t>直搬
搬入量
③</t>
    <rPh sb="0" eb="1">
      <t>チョク</t>
    </rPh>
    <rPh sb="1" eb="2">
      <t>ハコ</t>
    </rPh>
    <rPh sb="3" eb="5">
      <t>ハンニュウ</t>
    </rPh>
    <rPh sb="5" eb="6">
      <t>リョウ</t>
    </rPh>
    <phoneticPr fontId="25"/>
  </si>
  <si>
    <t>計
①+②+③</t>
    <rPh sb="0" eb="1">
      <t>ケイ</t>
    </rPh>
    <phoneticPr fontId="25"/>
  </si>
  <si>
    <t>可燃ごみ</t>
    <rPh sb="0" eb="2">
      <t>カネン</t>
    </rPh>
    <phoneticPr fontId="25"/>
  </si>
  <si>
    <t>不燃ごみ</t>
    <rPh sb="0" eb="2">
      <t>フネン</t>
    </rPh>
    <phoneticPr fontId="25"/>
  </si>
  <si>
    <t>蛍光管･
体温計</t>
    <rPh sb="0" eb="2">
      <t>ケイコウ</t>
    </rPh>
    <rPh sb="2" eb="3">
      <t>カン</t>
    </rPh>
    <rPh sb="5" eb="8">
      <t>タイオンケイ</t>
    </rPh>
    <phoneticPr fontId="25"/>
  </si>
  <si>
    <t>ごみ（集団回収を除く）</t>
    <rPh sb="3" eb="5">
      <t>シュウダン</t>
    </rPh>
    <rPh sb="5" eb="7">
      <t>カイシュウ</t>
    </rPh>
    <rPh sb="8" eb="9">
      <t>ノゾ</t>
    </rPh>
    <phoneticPr fontId="25"/>
  </si>
  <si>
    <t>粗大ごみ</t>
    <rPh sb="0" eb="2">
      <t>ソダイ</t>
    </rPh>
    <phoneticPr fontId="25"/>
  </si>
  <si>
    <t>計
①</t>
    <rPh sb="0" eb="1">
      <t>ケイ</t>
    </rPh>
    <phoneticPr fontId="25"/>
  </si>
  <si>
    <t>直営</t>
    <rPh sb="0" eb="2">
      <t>チョクエイ</t>
    </rPh>
    <phoneticPr fontId="25"/>
  </si>
  <si>
    <t>委託</t>
    <rPh sb="0" eb="2">
      <t>イタク</t>
    </rPh>
    <phoneticPr fontId="25"/>
  </si>
  <si>
    <t>許可</t>
    <rPh sb="0" eb="2">
      <t>キョカ</t>
    </rPh>
    <phoneticPr fontId="25"/>
  </si>
  <si>
    <t>計</t>
    <rPh sb="0" eb="1">
      <t>ケイ</t>
    </rPh>
    <phoneticPr fontId="25"/>
  </si>
  <si>
    <t>ビン･缶</t>
    <rPh sb="3" eb="4">
      <t>カン</t>
    </rPh>
    <phoneticPr fontId="25"/>
  </si>
  <si>
    <t>紙布類</t>
    <rPh sb="0" eb="1">
      <t>カミ</t>
    </rPh>
    <rPh sb="1" eb="2">
      <t>ヌノ</t>
    </rPh>
    <rPh sb="2" eb="3">
      <t>ルイ</t>
    </rPh>
    <phoneticPr fontId="25"/>
  </si>
  <si>
    <t>-</t>
  </si>
  <si>
    <t>焼却処理量</t>
    <rPh sb="0" eb="2">
      <t>ショウキャク</t>
    </rPh>
    <rPh sb="2" eb="4">
      <t>ショリ</t>
    </rPh>
    <rPh sb="4" eb="5">
      <t>リョウ</t>
    </rPh>
    <phoneticPr fontId="25"/>
  </si>
  <si>
    <t>最終処分量</t>
    <rPh sb="0" eb="2">
      <t>サイシュウ</t>
    </rPh>
    <rPh sb="2" eb="4">
      <t>ショブン</t>
    </rPh>
    <rPh sb="4" eb="5">
      <t>リョウ</t>
    </rPh>
    <phoneticPr fontId="25"/>
  </si>
  <si>
    <t>　　　　　　資　　　　　　源</t>
    <rPh sb="6" eb="7">
      <t>シ</t>
    </rPh>
    <rPh sb="13" eb="14">
      <t>ミナモト</t>
    </rPh>
    <phoneticPr fontId="25"/>
  </si>
  <si>
    <t>直接焼却</t>
    <rPh sb="0" eb="2">
      <t>チョクセツ</t>
    </rPh>
    <rPh sb="2" eb="4">
      <t>ショウキャク</t>
    </rPh>
    <phoneticPr fontId="25"/>
  </si>
  <si>
    <t>残渣焼却</t>
    <rPh sb="0" eb="2">
      <t>ザンサ</t>
    </rPh>
    <rPh sb="2" eb="4">
      <t>ショウキャク</t>
    </rPh>
    <phoneticPr fontId="25"/>
  </si>
  <si>
    <t>処理残渣
埋立</t>
    <rPh sb="0" eb="2">
      <t>ショリ</t>
    </rPh>
    <rPh sb="2" eb="4">
      <t>ザンサ</t>
    </rPh>
    <rPh sb="5" eb="7">
      <t>ウメタテ</t>
    </rPh>
    <phoneticPr fontId="25"/>
  </si>
  <si>
    <t>紙類</t>
    <rPh sb="0" eb="1">
      <t>カミ</t>
    </rPh>
    <rPh sb="1" eb="2">
      <t>ルイ</t>
    </rPh>
    <phoneticPr fontId="25"/>
  </si>
  <si>
    <t>金属類</t>
    <rPh sb="0" eb="2">
      <t>キンゾク</t>
    </rPh>
    <rPh sb="2" eb="3">
      <t>ルイ</t>
    </rPh>
    <phoneticPr fontId="25"/>
  </si>
  <si>
    <t>ガラス類</t>
    <rPh sb="3" eb="4">
      <t>ルイ</t>
    </rPh>
    <phoneticPr fontId="25"/>
  </si>
  <si>
    <t>布類</t>
    <rPh sb="0" eb="1">
      <t>ヌノ</t>
    </rPh>
    <rPh sb="1" eb="2">
      <t>ルイ</t>
    </rPh>
    <phoneticPr fontId="25"/>
  </si>
  <si>
    <t>溶融
スラグ</t>
    <rPh sb="0" eb="2">
      <t>ヨウユウ</t>
    </rPh>
    <phoneticPr fontId="25"/>
  </si>
  <si>
    <t>その他</t>
    <rPh sb="2" eb="3">
      <t>タ</t>
    </rPh>
    <phoneticPr fontId="25"/>
  </si>
  <si>
    <t>資料：循環型社会推進課</t>
    <rPh sb="0" eb="2">
      <t>シリョウ</t>
    </rPh>
    <rPh sb="3" eb="5">
      <t>ジュンカン</t>
    </rPh>
    <rPh sb="5" eb="6">
      <t>カタ</t>
    </rPh>
    <rPh sb="6" eb="8">
      <t>シャカイ</t>
    </rPh>
    <rPh sb="8" eb="10">
      <t>スイシン</t>
    </rPh>
    <rPh sb="10" eb="11">
      <t>カ</t>
    </rPh>
    <phoneticPr fontId="25"/>
  </si>
  <si>
    <t>（単位：kl）</t>
  </si>
  <si>
    <t>年  度</t>
  </si>
  <si>
    <t>清掃区域排出量</t>
  </si>
  <si>
    <t>施設処理</t>
    <rPh sb="0" eb="2">
      <t>シセツ</t>
    </rPh>
    <rPh sb="2" eb="4">
      <t>ショリ</t>
    </rPh>
    <phoneticPr fontId="28"/>
  </si>
  <si>
    <t>自家処理</t>
    <rPh sb="0" eb="2">
      <t>ジカ</t>
    </rPh>
    <rPh sb="2" eb="4">
      <t>ショリ</t>
    </rPh>
    <phoneticPr fontId="28"/>
  </si>
  <si>
    <t>許可(業者)</t>
  </si>
  <si>
    <t>総 数</t>
  </si>
  <si>
    <t>騒 音</t>
  </si>
  <si>
    <t>振 動</t>
  </si>
  <si>
    <t>水質汚濁</t>
  </si>
  <si>
    <t>大気汚染</t>
  </si>
  <si>
    <t>悪 臭</t>
  </si>
  <si>
    <t>その他</t>
  </si>
  <si>
    <t>資料：環境保全課</t>
    <rPh sb="5" eb="7">
      <t>ホゼン</t>
    </rPh>
    <phoneticPr fontId="4"/>
  </si>
  <si>
    <t>（単位：人）</t>
    <rPh sb="4" eb="5">
      <t>ニン</t>
    </rPh>
    <phoneticPr fontId="28"/>
  </si>
  <si>
    <t>分 類</t>
    <rPh sb="0" eb="1">
      <t>ブン</t>
    </rPh>
    <rPh sb="2" eb="3">
      <t>タグイ</t>
    </rPh>
    <phoneticPr fontId="4"/>
  </si>
  <si>
    <t>感 　染 　症 　名</t>
    <rPh sb="0" eb="1">
      <t>カン</t>
    </rPh>
    <rPh sb="3" eb="4">
      <t>ソメ</t>
    </rPh>
    <rPh sb="6" eb="7">
      <t>ショウ</t>
    </rPh>
    <rPh sb="9" eb="10">
      <t>メイ</t>
    </rPh>
    <phoneticPr fontId="4"/>
  </si>
  <si>
    <t>無症状
病原体
保有者</t>
    <rPh sb="0" eb="3">
      <t>ムショウジョウ</t>
    </rPh>
    <rPh sb="4" eb="7">
      <t>ビョウゲンタイ</t>
    </rPh>
    <rPh sb="8" eb="11">
      <t>ホユウシャ</t>
    </rPh>
    <phoneticPr fontId="4"/>
  </si>
  <si>
    <t>腸管出血性大腸菌感染症</t>
    <rPh sb="0" eb="2">
      <t>チョウカン</t>
    </rPh>
    <rPh sb="2" eb="5">
      <t>シュッケツセイ</t>
    </rPh>
    <rPh sb="5" eb="8">
      <t>ダイチョウキン</t>
    </rPh>
    <rPh sb="8" eb="11">
      <t>カンセンショウ</t>
    </rPh>
    <phoneticPr fontId="4"/>
  </si>
  <si>
    <t>Ａ型肝炎</t>
    <rPh sb="1" eb="2">
      <t>カタ</t>
    </rPh>
    <rPh sb="2" eb="4">
      <t>カンエン</t>
    </rPh>
    <phoneticPr fontId="4"/>
  </si>
  <si>
    <t>つつが虫病</t>
    <rPh sb="3" eb="4">
      <t>ムシ</t>
    </rPh>
    <rPh sb="4" eb="5">
      <t>ビョウ</t>
    </rPh>
    <phoneticPr fontId="4"/>
  </si>
  <si>
    <t>デング熱</t>
    <rPh sb="3" eb="4">
      <t>ネツ</t>
    </rPh>
    <phoneticPr fontId="4"/>
  </si>
  <si>
    <t>レジオネラ症</t>
    <rPh sb="5" eb="6">
      <t>ショウ</t>
    </rPh>
    <phoneticPr fontId="4"/>
  </si>
  <si>
    <t>アメーバ赤痢</t>
    <rPh sb="4" eb="6">
      <t>セキリ</t>
    </rPh>
    <phoneticPr fontId="4"/>
  </si>
  <si>
    <t>ウイルス性肝炎（Ｅ・Ａ型を除く）</t>
    <rPh sb="4" eb="5">
      <t>セイ</t>
    </rPh>
    <rPh sb="5" eb="7">
      <t>カンエン</t>
    </rPh>
    <rPh sb="11" eb="12">
      <t>カタ</t>
    </rPh>
    <rPh sb="13" eb="14">
      <t>ノゾ</t>
    </rPh>
    <phoneticPr fontId="4"/>
  </si>
  <si>
    <t>クロイツフェルト・ヤコブ病</t>
    <rPh sb="12" eb="13">
      <t>ビョウ</t>
    </rPh>
    <phoneticPr fontId="4"/>
  </si>
  <si>
    <t>後天性免疫不全症候群</t>
    <rPh sb="0" eb="3">
      <t>コウテンセイ</t>
    </rPh>
    <rPh sb="3" eb="5">
      <t>メンエキ</t>
    </rPh>
    <rPh sb="5" eb="7">
      <t>フゼン</t>
    </rPh>
    <rPh sb="7" eb="10">
      <t>ショウコウグン</t>
    </rPh>
    <phoneticPr fontId="28"/>
  </si>
  <si>
    <t>梅毒</t>
    <rPh sb="0" eb="2">
      <t>バイドク</t>
    </rPh>
    <phoneticPr fontId="4"/>
  </si>
  <si>
    <t>破傷風</t>
    <rPh sb="0" eb="3">
      <t>ハショウフウ</t>
    </rPh>
    <phoneticPr fontId="4"/>
  </si>
  <si>
    <t>総   　　数</t>
    <rPh sb="0" eb="1">
      <t>フサ</t>
    </rPh>
    <rPh sb="6" eb="7">
      <t>カズ</t>
    </rPh>
    <phoneticPr fontId="4"/>
  </si>
  <si>
    <t>計</t>
  </si>
  <si>
    <t>医 師</t>
  </si>
  <si>
    <t>歯科医師</t>
  </si>
  <si>
    <t>薬剤師</t>
  </si>
  <si>
    <t>　20</t>
  </si>
  <si>
    <t xml:space="preserve">  22</t>
  </si>
  <si>
    <t>二種混合</t>
  </si>
  <si>
    <t>麻しん</t>
  </si>
  <si>
    <t xml:space="preserve">風しん  </t>
  </si>
  <si>
    <t>日本脳炎</t>
  </si>
  <si>
    <t>ＢＣＧ　               　　　　　　　　　　　　　　　　　　　　　　　　　　　　　　　　　　　　　　　　　　　　　　　　　　　　　　　　　　　　　　　　　　　　　　　　　　　　　　　　　　　　</t>
  </si>
  <si>
    <t>インフルエンザ</t>
  </si>
  <si>
    <t>(単位：人)</t>
  </si>
  <si>
    <t>年 度</t>
  </si>
  <si>
    <t>区     分</t>
  </si>
  <si>
    <t>対 象 者</t>
  </si>
  <si>
    <t>件   数</t>
  </si>
  <si>
    <t>資料：保険年金課</t>
  </si>
  <si>
    <t>計</t>
    <rPh sb="0" eb="1">
      <t>ケイ</t>
    </rPh>
    <phoneticPr fontId="28"/>
  </si>
  <si>
    <t>男</t>
  </si>
  <si>
    <t>女</t>
  </si>
  <si>
    <t>男</t>
    <rPh sb="0" eb="1">
      <t>オトコ</t>
    </rPh>
    <phoneticPr fontId="28"/>
  </si>
  <si>
    <t>女</t>
    <rPh sb="0" eb="1">
      <t>オンナ</t>
    </rPh>
    <phoneticPr fontId="28"/>
  </si>
  <si>
    <t xml:space="preserve"> 0～ 4歳</t>
    <rPh sb="5" eb="6">
      <t>サイ</t>
    </rPh>
    <phoneticPr fontId="28"/>
  </si>
  <si>
    <t xml:space="preserve"> 5～14歳</t>
    <rPh sb="5" eb="6">
      <t>サイ</t>
    </rPh>
    <phoneticPr fontId="28"/>
  </si>
  <si>
    <t>15～29歳</t>
    <rPh sb="5" eb="6">
      <t>サイ</t>
    </rPh>
    <phoneticPr fontId="28"/>
  </si>
  <si>
    <t>30～59歳</t>
    <rPh sb="5" eb="6">
      <t>サイ</t>
    </rPh>
    <phoneticPr fontId="28"/>
  </si>
  <si>
    <t>60～84歳</t>
    <rPh sb="5" eb="6">
      <t>サイ</t>
    </rPh>
    <phoneticPr fontId="28"/>
  </si>
  <si>
    <t>85歳以上</t>
    <rPh sb="2" eb="3">
      <t>サイ</t>
    </rPh>
    <rPh sb="3" eb="5">
      <t>イジョウ</t>
    </rPh>
    <phoneticPr fontId="28"/>
  </si>
  <si>
    <t>死     因</t>
  </si>
  <si>
    <t>悪性新生物</t>
  </si>
  <si>
    <t>悪性新生物</t>
    <rPh sb="0" eb="2">
      <t>アクセイ</t>
    </rPh>
    <rPh sb="2" eb="5">
      <t>シンセイブツ</t>
    </rPh>
    <phoneticPr fontId="28"/>
  </si>
  <si>
    <t>心疾患
(高血圧性を除く)</t>
  </si>
  <si>
    <t>肺炎</t>
    <rPh sb="0" eb="2">
      <t>ハイエン</t>
    </rPh>
    <phoneticPr fontId="28"/>
  </si>
  <si>
    <t>脳血管疾患</t>
  </si>
  <si>
    <t>脳血管疾患</t>
    <rPh sb="0" eb="1">
      <t>ノウ</t>
    </rPh>
    <rPh sb="1" eb="3">
      <t>ケッカン</t>
    </rPh>
    <rPh sb="3" eb="5">
      <t>シッカン</t>
    </rPh>
    <phoneticPr fontId="28"/>
  </si>
  <si>
    <t>老衰</t>
  </si>
  <si>
    <t>老衰</t>
    <rPh sb="0" eb="2">
      <t>ロウスイ</t>
    </rPh>
    <phoneticPr fontId="28"/>
  </si>
  <si>
    <t>不慮の事故</t>
  </si>
  <si>
    <t>不慮の事故</t>
    <rPh sb="0" eb="2">
      <t>フリョ</t>
    </rPh>
    <rPh sb="3" eb="5">
      <t>ジコ</t>
    </rPh>
    <phoneticPr fontId="28"/>
  </si>
  <si>
    <t>腎不全</t>
  </si>
  <si>
    <t>腎不全</t>
    <rPh sb="0" eb="3">
      <t>ジンフゼン</t>
    </rPh>
    <phoneticPr fontId="28"/>
  </si>
  <si>
    <t>大動脈瘤及び解離</t>
  </si>
  <si>
    <t>慢性閉塞性肺疾患</t>
    <rPh sb="0" eb="2">
      <t>マンセイ</t>
    </rPh>
    <rPh sb="2" eb="5">
      <t>ヘイソクセイ</t>
    </rPh>
    <rPh sb="5" eb="6">
      <t>ハイ</t>
    </rPh>
    <rPh sb="6" eb="8">
      <t>シッカン</t>
    </rPh>
    <phoneticPr fontId="28"/>
  </si>
  <si>
    <t>自殺</t>
  </si>
  <si>
    <t>自殺</t>
    <rPh sb="0" eb="2">
      <t>ジサツ</t>
    </rPh>
    <phoneticPr fontId="28"/>
  </si>
  <si>
    <t>その他</t>
    <rPh sb="2" eb="3">
      <t>タ</t>
    </rPh>
    <phoneticPr fontId="28"/>
  </si>
  <si>
    <t>各年10月1日現在</t>
    <rPh sb="0" eb="2">
      <t>カクトシ</t>
    </rPh>
    <rPh sb="4" eb="5">
      <t>ガツ</t>
    </rPh>
    <rPh sb="6" eb="9">
      <t>ニチゲンザイ</t>
    </rPh>
    <phoneticPr fontId="28"/>
  </si>
  <si>
    <t>年次</t>
  </si>
  <si>
    <t>施設数</t>
  </si>
  <si>
    <t>総数</t>
    <rPh sb="0" eb="2">
      <t>ソウスウ</t>
    </rPh>
    <phoneticPr fontId="31"/>
  </si>
  <si>
    <t>国</t>
    <rPh sb="0" eb="1">
      <t>クニ</t>
    </rPh>
    <phoneticPr fontId="31"/>
  </si>
  <si>
    <t>独立行政法人国立病院機構</t>
    <rPh sb="0" eb="2">
      <t>ドクリツ</t>
    </rPh>
    <rPh sb="2" eb="4">
      <t>ギョウセイ</t>
    </rPh>
    <rPh sb="4" eb="6">
      <t>ホウジン</t>
    </rPh>
    <rPh sb="6" eb="8">
      <t>コクリツ</t>
    </rPh>
    <rPh sb="8" eb="10">
      <t>ビョウイン</t>
    </rPh>
    <rPh sb="10" eb="12">
      <t>キコウ</t>
    </rPh>
    <phoneticPr fontId="31"/>
  </si>
  <si>
    <t>国立大学法人</t>
    <rPh sb="0" eb="2">
      <t>コクリツ</t>
    </rPh>
    <rPh sb="2" eb="4">
      <t>ダイガク</t>
    </rPh>
    <rPh sb="4" eb="6">
      <t>ホウジン</t>
    </rPh>
    <phoneticPr fontId="31"/>
  </si>
  <si>
    <t>公的医療機関</t>
    <rPh sb="0" eb="2">
      <t>コウテキ</t>
    </rPh>
    <rPh sb="2" eb="4">
      <t>イリョウ</t>
    </rPh>
    <rPh sb="4" eb="6">
      <t>キカン</t>
    </rPh>
    <phoneticPr fontId="31"/>
  </si>
  <si>
    <t>県</t>
    <rPh sb="0" eb="1">
      <t>ケン</t>
    </rPh>
    <phoneticPr fontId="31"/>
  </si>
  <si>
    <t>市</t>
    <rPh sb="0" eb="1">
      <t>シ</t>
    </rPh>
    <phoneticPr fontId="31"/>
  </si>
  <si>
    <t>地方独立行政法人</t>
    <rPh sb="0" eb="2">
      <t>チホウ</t>
    </rPh>
    <rPh sb="2" eb="4">
      <t>ドクリツ</t>
    </rPh>
    <rPh sb="4" eb="6">
      <t>ギョウセイ</t>
    </rPh>
    <rPh sb="6" eb="8">
      <t>ホウジン</t>
    </rPh>
    <phoneticPr fontId="31"/>
  </si>
  <si>
    <t>医療法人</t>
    <rPh sb="0" eb="2">
      <t>イリョウ</t>
    </rPh>
    <rPh sb="2" eb="4">
      <t>ホウジン</t>
    </rPh>
    <phoneticPr fontId="31"/>
  </si>
  <si>
    <t>社会福祉法人</t>
    <rPh sb="0" eb="2">
      <t>シャカイ</t>
    </rPh>
    <rPh sb="2" eb="4">
      <t>フクシ</t>
    </rPh>
    <rPh sb="4" eb="6">
      <t>ホウジン</t>
    </rPh>
    <phoneticPr fontId="31"/>
  </si>
  <si>
    <t>個人</t>
    <rPh sb="0" eb="2">
      <t>コジン</t>
    </rPh>
    <phoneticPr fontId="31"/>
  </si>
  <si>
    <t>病床数</t>
  </si>
  <si>
    <t>その他</t>
    <rPh sb="2" eb="3">
      <t>ホカ</t>
    </rPh>
    <phoneticPr fontId="28"/>
  </si>
  <si>
    <t>Ｅ型肝炎</t>
    <rPh sb="1" eb="2">
      <t>ガタ</t>
    </rPh>
    <rPh sb="2" eb="4">
      <t>カンエン</t>
    </rPh>
    <phoneticPr fontId="4"/>
  </si>
  <si>
    <t>日本紅斑熱</t>
    <rPh sb="0" eb="2">
      <t>ニホン</t>
    </rPh>
    <rPh sb="2" eb="3">
      <t>クレナイ</t>
    </rPh>
    <rPh sb="3" eb="4">
      <t>マダラ</t>
    </rPh>
    <rPh sb="4" eb="5">
      <t>ネツ</t>
    </rPh>
    <phoneticPr fontId="4"/>
  </si>
  <si>
    <t>劇症型溶血性レンサ球菌感染症</t>
    <rPh sb="0" eb="3">
      <t>ゲキショウガタ</t>
    </rPh>
    <rPh sb="3" eb="4">
      <t>ヨウ</t>
    </rPh>
    <rPh sb="4" eb="5">
      <t>チ</t>
    </rPh>
    <rPh sb="5" eb="6">
      <t>セイ</t>
    </rPh>
    <rPh sb="9" eb="11">
      <t>キュウキン</t>
    </rPh>
    <rPh sb="11" eb="14">
      <t>カンセンショウ</t>
    </rPh>
    <phoneticPr fontId="4"/>
  </si>
  <si>
    <t>風しん</t>
    <rPh sb="0" eb="1">
      <t>フウ</t>
    </rPh>
    <phoneticPr fontId="4"/>
  </si>
  <si>
    <t>資料：佐賀中部保健福祉事務所「佐賀中部保健福祉事務所管内　保健・衛生情報」</t>
    <rPh sb="3" eb="5">
      <t>サガ</t>
    </rPh>
    <rPh sb="5" eb="7">
      <t>チュウブ</t>
    </rPh>
    <rPh sb="7" eb="9">
      <t>ホケン</t>
    </rPh>
    <rPh sb="9" eb="11">
      <t>フクシ</t>
    </rPh>
    <rPh sb="11" eb="13">
      <t>ジム</t>
    </rPh>
    <rPh sb="13" eb="14">
      <t>ショ</t>
    </rPh>
    <rPh sb="15" eb="17">
      <t>サガ</t>
    </rPh>
    <rPh sb="17" eb="19">
      <t>チュウブ</t>
    </rPh>
    <rPh sb="19" eb="21">
      <t>ホケン</t>
    </rPh>
    <rPh sb="21" eb="23">
      <t>フクシ</t>
    </rPh>
    <rPh sb="23" eb="25">
      <t>ジム</t>
    </rPh>
    <rPh sb="25" eb="26">
      <t>ショ</t>
    </rPh>
    <rPh sb="26" eb="28">
      <t>カンナイ</t>
    </rPh>
    <rPh sb="29" eb="31">
      <t>ホケン</t>
    </rPh>
    <rPh sb="32" eb="34">
      <t>エイセイ</t>
    </rPh>
    <rPh sb="34" eb="36">
      <t>ジョウホウ</t>
    </rPh>
    <phoneticPr fontId="4"/>
  </si>
  <si>
    <t>２  類
感染症</t>
    <rPh sb="3" eb="4">
      <t>ルイ</t>
    </rPh>
    <rPh sb="5" eb="8">
      <t>カンセンショウ</t>
    </rPh>
    <phoneticPr fontId="4"/>
  </si>
  <si>
    <t>３  類
感染症</t>
    <rPh sb="3" eb="4">
      <t>ルイ</t>
    </rPh>
    <rPh sb="5" eb="8">
      <t>カンセンショウ</t>
    </rPh>
    <phoneticPr fontId="4"/>
  </si>
  <si>
    <t>５　類
感染症</t>
    <rPh sb="2" eb="3">
      <t>ルイ</t>
    </rPh>
    <rPh sb="4" eb="7">
      <t>カンセンショウ</t>
    </rPh>
    <phoneticPr fontId="4"/>
  </si>
  <si>
    <t>独立行政法人</t>
    <rPh sb="0" eb="2">
      <t>ドクリツ</t>
    </rPh>
    <rPh sb="2" eb="4">
      <t>ギョウセイ</t>
    </rPh>
    <rPh sb="4" eb="6">
      <t>ホウジン</t>
    </rPh>
    <phoneticPr fontId="31"/>
  </si>
  <si>
    <t>肺    炎</t>
  </si>
  <si>
    <t>老    衰</t>
  </si>
  <si>
    <t>慢性閉塞性肺疾患</t>
  </si>
  <si>
    <t>資源</t>
  </si>
  <si>
    <t>ペット
ボトル</t>
  </si>
  <si>
    <t>プラス
チック</t>
  </si>
  <si>
    <t>化　　　　　　量</t>
  </si>
  <si>
    <t>収  集  区  分</t>
  </si>
  <si>
    <t>処  理  区  分</t>
  </si>
  <si>
    <t>し      尿</t>
  </si>
  <si>
    <t>浄化槽汚泥
（業者）</t>
  </si>
  <si>
    <t>委  託</t>
  </si>
  <si>
    <t>　　三神地区汚泥再生処理センター　　　　　　　　　　　</t>
  </si>
  <si>
    <t xml:space="preserve">                        ：佐賀市（三瀬地区）・神埼市・吉野ヶ里町・みやき町・上峰町・基山町</t>
  </si>
  <si>
    <t>病院</t>
  </si>
  <si>
    <t>一般診療所</t>
  </si>
  <si>
    <t>歯科診療所</t>
  </si>
  <si>
    <t>薬局</t>
  </si>
  <si>
    <t>総数</t>
  </si>
  <si>
    <t>感染症病床(再掲)</t>
  </si>
  <si>
    <t>各年12月31日現在</t>
  </si>
  <si>
    <t>年  次</t>
  </si>
  <si>
    <t xml:space="preserve">  24</t>
  </si>
  <si>
    <t xml:space="preserve">  26</t>
  </si>
  <si>
    <t>　28</t>
  </si>
  <si>
    <t>接種者数  (単位：人)</t>
  </si>
  <si>
    <t>胃がん検診　　</t>
  </si>
  <si>
    <t>子宮がん検診</t>
  </si>
  <si>
    <t xml:space="preserve">肺がん検診            </t>
  </si>
  <si>
    <t xml:space="preserve">結核検診         </t>
  </si>
  <si>
    <t xml:space="preserve">乳がん検診           </t>
  </si>
  <si>
    <t xml:space="preserve">大腸がん検診 </t>
  </si>
  <si>
    <t>合　　計</t>
  </si>
  <si>
    <t>月 平 均
受給者数
（人）</t>
  </si>
  <si>
    <t>医 療 費
市負担額
（千円）</t>
  </si>
  <si>
    <t>１人平均
市負担額
（円）</t>
  </si>
  <si>
    <t>年齢</t>
  </si>
  <si>
    <t>総計</t>
  </si>
  <si>
    <t>人  数</t>
  </si>
  <si>
    <t xml:space="preserve">資料：県医務課(厚生労働省「医師・歯科医師・薬剤師調査」, </t>
  </si>
  <si>
    <t>マラリア</t>
    <phoneticPr fontId="4"/>
  </si>
  <si>
    <t>水痘（入院例に限る。）</t>
    <rPh sb="0" eb="2">
      <t>スイトウ</t>
    </rPh>
    <rPh sb="3" eb="5">
      <t>ニュウイン</t>
    </rPh>
    <rPh sb="5" eb="6">
      <t>レイ</t>
    </rPh>
    <rPh sb="7" eb="8">
      <t>カギ</t>
    </rPh>
    <phoneticPr fontId="4"/>
  </si>
  <si>
    <t>播種性クリプトコックス症</t>
    <rPh sb="0" eb="3">
      <t>ハシュセイ</t>
    </rPh>
    <rPh sb="11" eb="12">
      <t>ショウ</t>
    </rPh>
    <phoneticPr fontId="4"/>
  </si>
  <si>
    <t>注3）病院の病床数には感染症病床を含む。</t>
    <rPh sb="0" eb="1">
      <t>チュウ</t>
    </rPh>
    <rPh sb="3" eb="5">
      <t>ビョウイン</t>
    </rPh>
    <rPh sb="6" eb="9">
      <t>ビョウショウスウ</t>
    </rPh>
    <rPh sb="11" eb="14">
      <t>カンセンショウ</t>
    </rPh>
    <rPh sb="14" eb="16">
      <t>ビョウショウ</t>
    </rPh>
    <rPh sb="17" eb="18">
      <t>フク</t>
    </rPh>
    <phoneticPr fontId="28"/>
  </si>
  <si>
    <t>注）搬入量には, 家庭系ごみおよび事業系一般廃棄物を含み, 廃食用油および産業廃棄物は含まない。</t>
    <rPh sb="9" eb="11">
      <t>カテイ</t>
    </rPh>
    <rPh sb="11" eb="12">
      <t>ケイ</t>
    </rPh>
    <rPh sb="17" eb="19">
      <t>ジギョウ</t>
    </rPh>
    <rPh sb="19" eb="20">
      <t>ケイ</t>
    </rPh>
    <rPh sb="20" eb="22">
      <t>イッパン</t>
    </rPh>
    <rPh sb="22" eb="25">
      <t>ハイキブツ</t>
    </rPh>
    <rPh sb="26" eb="27">
      <t>フク</t>
    </rPh>
    <rPh sb="37" eb="39">
      <t>サンギョウ</t>
    </rPh>
    <rPh sb="39" eb="42">
      <t>ハイキブツ</t>
    </rPh>
    <phoneticPr fontId="2"/>
  </si>
  <si>
    <t>患者</t>
    <rPh sb="0" eb="1">
      <t>ワズラ</t>
    </rPh>
    <rPh sb="1" eb="2">
      <t>モノ</t>
    </rPh>
    <phoneticPr fontId="4"/>
  </si>
  <si>
    <t>29</t>
  </si>
  <si>
    <t>30</t>
  </si>
  <si>
    <t>平成28年度</t>
  </si>
  <si>
    <t>平成29年度</t>
  </si>
  <si>
    <t>平成30年度</t>
  </si>
  <si>
    <t>特定健康診査</t>
  </si>
  <si>
    <t>被保護世帯等健康診査</t>
  </si>
  <si>
    <t>30代の健診</t>
  </si>
  <si>
    <t xml:space="preserve">前立腺がん検診         </t>
  </si>
  <si>
    <t>歯周病検診　　　</t>
  </si>
  <si>
    <t>骨粗鬆症検診　　　</t>
  </si>
  <si>
    <t>受 診 者 総 数  (延)</t>
  </si>
  <si>
    <t>　　　　　　　　　年　度
　項　目</t>
  </si>
  <si>
    <t>年間訪問活動延件数</t>
  </si>
  <si>
    <t>妊　　婦</t>
  </si>
  <si>
    <t>産　　婦</t>
  </si>
  <si>
    <t>未 熟 児</t>
  </si>
  <si>
    <t>乳　　児
(新生児・未熟児除く)</t>
  </si>
  <si>
    <t>幼　　児</t>
  </si>
  <si>
    <t>そ の 他</t>
  </si>
  <si>
    <t>後 期 高 齢 者 医 療
(現物給付＋現金給付)</t>
  </si>
  <si>
    <t>75歳以上の者及び65歳以上の者で障害認定を受けた者</t>
  </si>
  <si>
    <t>平成28年</t>
  </si>
  <si>
    <t>平成29年</t>
  </si>
  <si>
    <t>平成30年</t>
    <rPh sb="4" eb="5">
      <t>ネン</t>
    </rPh>
    <phoneticPr fontId="28"/>
  </si>
  <si>
    <t>肝疾患</t>
  </si>
  <si>
    <t>注）し尿処理場の名称</t>
    <rPh sb="0" eb="1">
      <t>チュウ</t>
    </rPh>
    <rPh sb="3" eb="4">
      <t>ニョウ</t>
    </rPh>
    <rPh sb="4" eb="7">
      <t>ショリジョウ</t>
    </rPh>
    <rPh sb="8" eb="10">
      <t>メイショウ</t>
    </rPh>
    <phoneticPr fontId="3"/>
  </si>
  <si>
    <t>　　佐賀市衛生センター  ：佐賀市（佐賀地区・諸富町・富士町・川副町・東与賀町）</t>
    <rPh sb="2" eb="5">
      <t>サガシ</t>
    </rPh>
    <rPh sb="18" eb="20">
      <t>サガ</t>
    </rPh>
    <rPh sb="20" eb="22">
      <t>チク</t>
    </rPh>
    <rPh sb="23" eb="25">
      <t>モロドミ</t>
    </rPh>
    <rPh sb="25" eb="26">
      <t>マチ</t>
    </rPh>
    <rPh sb="27" eb="29">
      <t>フジ</t>
    </rPh>
    <rPh sb="29" eb="30">
      <t>マチ</t>
    </rPh>
    <rPh sb="31" eb="33">
      <t>カワソエ</t>
    </rPh>
    <rPh sb="33" eb="34">
      <t>マチ</t>
    </rPh>
    <rPh sb="35" eb="38">
      <t>ヒガシヨカ</t>
    </rPh>
    <rPh sb="38" eb="39">
      <t>マチ</t>
    </rPh>
    <phoneticPr fontId="3"/>
  </si>
  <si>
    <t>　　クリーンセンター天山：佐賀市（大和町・久保田町）・小城市・多久市</t>
    <rPh sb="17" eb="19">
      <t>ヤマト</t>
    </rPh>
    <rPh sb="19" eb="20">
      <t>マチ</t>
    </rPh>
    <rPh sb="21" eb="24">
      <t>クボタ</t>
    </rPh>
    <rPh sb="24" eb="25">
      <t>マチ</t>
    </rPh>
    <phoneticPr fontId="3"/>
  </si>
  <si>
    <t>助産師</t>
  </si>
  <si>
    <t>看護師等</t>
  </si>
  <si>
    <t>保健師</t>
  </si>
  <si>
    <t>　30</t>
  </si>
  <si>
    <t xml:space="preserve">                                           「保健師・助産師・看護師及び准看護師業務従事者届」)</t>
  </si>
  <si>
    <t>注1）従業地による。ただし, 医師・歯科医師・薬剤師は無職を含む（住所地による）。</t>
  </si>
  <si>
    <t>注2）看護師等：看護師数と准看護師数の合計。</t>
  </si>
  <si>
    <t>三種混合</t>
  </si>
  <si>
    <t>不活化ポリオ</t>
  </si>
  <si>
    <t>四種混合</t>
  </si>
  <si>
    <t>小児用肺炎球菌</t>
  </si>
  <si>
    <t>ＨＰＶ（子宮頸がん予防）</t>
  </si>
  <si>
    <t>水痘</t>
  </si>
  <si>
    <t>Ｂ型肝炎　               　　　　　　　　　　　　　　　　　　　　　　　　　　　　　　　　　　　　　　　　　　　　　　　　　　　　　　　　　　　　　　　　　　　　　　　　　　　　　　　　　　　　</t>
  </si>
  <si>
    <t>高齢者肺炎球菌</t>
  </si>
  <si>
    <t>先天性風しん症候群
緊急対策事業</t>
  </si>
  <si>
    <t>資料：健康づくり課　</t>
  </si>
  <si>
    <t>資料：健康づくり課</t>
  </si>
  <si>
    <t>被指導人数</t>
  </si>
  <si>
    <t>健診結果による訪問</t>
  </si>
  <si>
    <t>合 計</t>
  </si>
  <si>
    <t>注1）特定保健指導のための訪問は除く。</t>
  </si>
  <si>
    <t>注2）上段は延人数, 下段は実人数。</t>
  </si>
  <si>
    <t>資料：衛生センター・一般廃棄物処理実態調査資料</t>
    <rPh sb="3" eb="5">
      <t>エイセイ</t>
    </rPh>
    <rPh sb="10" eb="12">
      <t>イッパン</t>
    </rPh>
    <rPh sb="12" eb="15">
      <t>ハイキブツ</t>
    </rPh>
    <rPh sb="15" eb="17">
      <t>ショリ</t>
    </rPh>
    <rPh sb="17" eb="19">
      <t>ジッタイ</t>
    </rPh>
    <rPh sb="19" eb="21">
      <t>チョウサ</t>
    </rPh>
    <rPh sb="21" eb="23">
      <t>シリョウ</t>
    </rPh>
    <phoneticPr fontId="3"/>
  </si>
  <si>
    <t>直接
埋立</t>
    <rPh sb="0" eb="2">
      <t>チョクセツ</t>
    </rPh>
    <rPh sb="3" eb="5">
      <t>ウメタテ</t>
    </rPh>
    <phoneticPr fontId="25"/>
  </si>
  <si>
    <t>注2）薬局数は各年12月31日現在の数。</t>
    <rPh sb="3" eb="5">
      <t>ヤッキョク</t>
    </rPh>
    <rPh sb="5" eb="6">
      <t>スウ</t>
    </rPh>
    <rPh sb="7" eb="8">
      <t>オノオノ</t>
    </rPh>
    <rPh sb="8" eb="9">
      <t>ネン</t>
    </rPh>
    <rPh sb="11" eb="12">
      <t>ガツ</t>
    </rPh>
    <rPh sb="14" eb="17">
      <t>ニチゲンザイ</t>
    </rPh>
    <rPh sb="18" eb="19">
      <t>カズ</t>
    </rPh>
    <phoneticPr fontId="28"/>
  </si>
  <si>
    <r>
      <t xml:space="preserve">死亡率
</t>
    </r>
    <r>
      <rPr>
        <sz val="7"/>
        <rFont val="ＭＳ 明朝"/>
        <family val="1"/>
        <charset val="128"/>
      </rPr>
      <t>（人口10万対）</t>
    </r>
    <rPh sb="5" eb="7">
      <t>ジンコウ</t>
    </rPh>
    <rPh sb="9" eb="10">
      <t>マン</t>
    </rPh>
    <rPh sb="10" eb="11">
      <t>タイ</t>
    </rPh>
    <phoneticPr fontId="4"/>
  </si>
  <si>
    <t>第1期：1歳から2歳に至るまで</t>
    <phoneticPr fontId="2"/>
  </si>
  <si>
    <t>第2期：5歳以上7歳未満で小学校就学前の1年間にある者</t>
    <phoneticPr fontId="2"/>
  </si>
  <si>
    <t>資料：県医務課（厚生労働省「医療施設調査」），県薬務課</t>
    <rPh sb="8" eb="13">
      <t>コウセイロウドウショウ</t>
    </rPh>
    <rPh sb="14" eb="16">
      <t>イリョウ</t>
    </rPh>
    <rPh sb="16" eb="18">
      <t>シセツ</t>
    </rPh>
    <rPh sb="18" eb="20">
      <t>チョウサ</t>
    </rPh>
    <phoneticPr fontId="28"/>
  </si>
  <si>
    <t>平成 30 年度</t>
    <rPh sb="0" eb="2">
      <t>ヘイセイ</t>
    </rPh>
    <rPh sb="6" eb="8">
      <t>ネンド</t>
    </rPh>
    <phoneticPr fontId="4"/>
  </si>
  <si>
    <t>４　類
感染症</t>
    <rPh sb="2" eb="3">
      <t>ルイ</t>
    </rPh>
    <rPh sb="4" eb="7">
      <t>カンセンショウ</t>
    </rPh>
    <phoneticPr fontId="4"/>
  </si>
  <si>
    <t>平成28年</t>
    <rPh sb="0" eb="2">
      <t>ヘイセイ</t>
    </rPh>
    <rPh sb="4" eb="5">
      <t>ネン</t>
    </rPh>
    <phoneticPr fontId="5"/>
  </si>
  <si>
    <t>平成29年</t>
    <rPh sb="0" eb="2">
      <t>ヘイセイ</t>
    </rPh>
    <rPh sb="4" eb="5">
      <t>ネン</t>
    </rPh>
    <phoneticPr fontId="5"/>
  </si>
  <si>
    <t>平成30年</t>
    <rPh sb="0" eb="2">
      <t>ヘイセイ</t>
    </rPh>
    <rPh sb="4" eb="5">
      <t>ネン</t>
    </rPh>
    <phoneticPr fontId="5"/>
  </si>
  <si>
    <t>令和元年</t>
    <rPh sb="0" eb="2">
      <t>レイワ</t>
    </rPh>
    <rPh sb="2" eb="4">
      <t>ガンネン</t>
    </rPh>
    <phoneticPr fontId="5"/>
  </si>
  <si>
    <t>令和元年度</t>
    <rPh sb="0" eb="2">
      <t>レイワ</t>
    </rPh>
    <rPh sb="2" eb="4">
      <t>ガンネン</t>
    </rPh>
    <rPh sb="4" eb="5">
      <t>ド</t>
    </rPh>
    <phoneticPr fontId="2"/>
  </si>
  <si>
    <t>令和元年度</t>
    <rPh sb="0" eb="2">
      <t>レイワ</t>
    </rPh>
    <rPh sb="2" eb="4">
      <t>ガンネン</t>
    </rPh>
    <rPh sb="4" eb="5">
      <t>ド</t>
    </rPh>
    <phoneticPr fontId="3"/>
  </si>
  <si>
    <t xml:space="preserve">注1）休止中, 1年以上の休診中の施設を除く。 </t>
    <rPh sb="20" eb="21">
      <t>ノゾ</t>
    </rPh>
    <phoneticPr fontId="2"/>
  </si>
  <si>
    <t>注1）麻しん及び風しん予防接種の対象者は以下のとおり。</t>
    <rPh sb="20" eb="22">
      <t>イカ</t>
    </rPh>
    <phoneticPr fontId="2"/>
  </si>
  <si>
    <t>注2）日本脳炎予防接種の対象者は以下のとおり。</t>
    <rPh sb="16" eb="18">
      <t>イカ</t>
    </rPh>
    <phoneticPr fontId="2"/>
  </si>
  <si>
    <t>肝疾患</t>
    <rPh sb="0" eb="3">
      <t>カンシッカン</t>
    </rPh>
    <phoneticPr fontId="28"/>
  </si>
  <si>
    <t>肺炎</t>
    <rPh sb="0" eb="2">
      <t>ハイエン</t>
    </rPh>
    <phoneticPr fontId="2"/>
  </si>
  <si>
    <t>慢性閉塞性肺疾患</t>
    <rPh sb="0" eb="8">
      <t>マンセイヘイソクセイハイシッカン</t>
    </rPh>
    <phoneticPr fontId="2"/>
  </si>
  <si>
    <t>腎  不  全</t>
  </si>
  <si>
    <t>自    殺</t>
  </si>
  <si>
    <t>新 生 児
(未熟児除く)</t>
    <phoneticPr fontId="2"/>
  </si>
  <si>
    <t>令和元年</t>
    <rPh sb="0" eb="2">
      <t>レイワ</t>
    </rPh>
    <rPh sb="2" eb="4">
      <t>ガンネン</t>
    </rPh>
    <phoneticPr fontId="28"/>
  </si>
  <si>
    <t>資料：総務法制課（厚生労働省「人口動態調査」）</t>
    <rPh sb="3" eb="8">
      <t>ソウムホウセイカ</t>
    </rPh>
    <rPh sb="9" eb="11">
      <t>コウセイ</t>
    </rPh>
    <rPh sb="11" eb="14">
      <t>ロウドウショウ</t>
    </rPh>
    <rPh sb="19" eb="21">
      <t>チョウサ</t>
    </rPh>
    <phoneticPr fontId="28"/>
  </si>
  <si>
    <t>資料：総務法制課（厚生労働省「人口動態調査」）</t>
    <rPh sb="9" eb="11">
      <t>コウセイ</t>
    </rPh>
    <rPh sb="11" eb="13">
      <t>ロウドウ</t>
    </rPh>
    <rPh sb="13" eb="14">
      <t>ショウ</t>
    </rPh>
    <rPh sb="15" eb="17">
      <t>ジンコウ</t>
    </rPh>
    <rPh sb="17" eb="19">
      <t>ドウタイ</t>
    </rPh>
    <rPh sb="19" eb="21">
      <t>チョウサ</t>
    </rPh>
    <phoneticPr fontId="4"/>
  </si>
  <si>
    <t>脳血管疾患　　　　　　</t>
  </si>
  <si>
    <t>肺炎</t>
    <rPh sb="0" eb="2">
      <t>ハイエン</t>
    </rPh>
    <phoneticPr fontId="1"/>
  </si>
  <si>
    <t>老衰</t>
    <rPh sb="0" eb="2">
      <t>ロウスイ</t>
    </rPh>
    <phoneticPr fontId="1"/>
  </si>
  <si>
    <t>腎不全</t>
    <rPh sb="0" eb="3">
      <t>ジンフゼン</t>
    </rPh>
    <phoneticPr fontId="1"/>
  </si>
  <si>
    <t>不慮の事故</t>
    <rPh sb="0" eb="2">
      <t>フリョ</t>
    </rPh>
    <rPh sb="3" eb="5">
      <t>ジコ</t>
    </rPh>
    <phoneticPr fontId="1"/>
  </si>
  <si>
    <t>自殺</t>
    <rPh sb="0" eb="2">
      <t>ジサツ</t>
    </rPh>
    <phoneticPr fontId="1"/>
  </si>
  <si>
    <t>慢性閉塞性肺疾患　　　</t>
  </si>
  <si>
    <t>肝疾患</t>
    <rPh sb="0" eb="3">
      <t>カンシッカン</t>
    </rPh>
    <phoneticPr fontId="1"/>
  </si>
  <si>
    <t>その他</t>
    <rPh sb="2" eb="3">
      <t>タ</t>
    </rPh>
    <phoneticPr fontId="1"/>
  </si>
  <si>
    <t>計</t>
    <rPh sb="0" eb="1">
      <t>ケイ</t>
    </rPh>
    <phoneticPr fontId="1"/>
  </si>
  <si>
    <t>悪性新生物　　</t>
    <phoneticPr fontId="2"/>
  </si>
  <si>
    <t>Ａ　類　疾　病</t>
    <rPh sb="2" eb="3">
      <t>ルイ</t>
    </rPh>
    <rPh sb="4" eb="5">
      <t>シツ</t>
    </rPh>
    <rPh sb="6" eb="7">
      <t>ヤマイ</t>
    </rPh>
    <phoneticPr fontId="2"/>
  </si>
  <si>
    <t>ヒブ
（インフルエンザ菌ｂ型）</t>
    <rPh sb="11" eb="12">
      <t>キン</t>
    </rPh>
    <rPh sb="13" eb="14">
      <t>カタ</t>
    </rPh>
    <phoneticPr fontId="3"/>
  </si>
  <si>
    <t>Ｂ類
疾病</t>
    <rPh sb="1" eb="2">
      <t>ルイ</t>
    </rPh>
    <rPh sb="3" eb="5">
      <t>シッペイ</t>
    </rPh>
    <phoneticPr fontId="2"/>
  </si>
  <si>
    <t>第3期：中学1年生に相当する年齢の者（平成20年度から平成24年度まで実施）</t>
    <rPh sb="23" eb="25">
      <t>ネンド</t>
    </rPh>
    <rPh sb="27" eb="29">
      <t>ヘイセイ</t>
    </rPh>
    <rPh sb="35" eb="37">
      <t>ジッシ</t>
    </rPh>
    <phoneticPr fontId="2"/>
  </si>
  <si>
    <t>第4期：高校3年生に相当する年齢の者（平成20年度から平成24年度まで実施）</t>
    <rPh sb="23" eb="25">
      <t>ネンド</t>
    </rPh>
    <rPh sb="27" eb="29">
      <t>ヘイセイ</t>
    </rPh>
    <rPh sb="35" eb="37">
      <t>ジッシ</t>
    </rPh>
    <phoneticPr fontId="2"/>
  </si>
  <si>
    <t>第5期：昭和37年4月2日～昭和54年4月1日生まれの男性（令和元年度から令和4年2月まで実施予定）</t>
    <rPh sb="4" eb="6">
      <t>ショウワ</t>
    </rPh>
    <rPh sb="8" eb="9">
      <t>ネン</t>
    </rPh>
    <rPh sb="10" eb="11">
      <t>ツキ</t>
    </rPh>
    <rPh sb="12" eb="13">
      <t>ヒ</t>
    </rPh>
    <rPh sb="14" eb="16">
      <t>ショウワ</t>
    </rPh>
    <rPh sb="18" eb="19">
      <t>ネン</t>
    </rPh>
    <rPh sb="20" eb="21">
      <t>ツキ</t>
    </rPh>
    <rPh sb="22" eb="23">
      <t>ヒ</t>
    </rPh>
    <rPh sb="23" eb="24">
      <t>ウ</t>
    </rPh>
    <rPh sb="27" eb="29">
      <t>ダンセイ</t>
    </rPh>
    <rPh sb="30" eb="32">
      <t>レイワ</t>
    </rPh>
    <rPh sb="32" eb="34">
      <t>ガンネン</t>
    </rPh>
    <rPh sb="34" eb="35">
      <t>ド</t>
    </rPh>
    <rPh sb="37" eb="39">
      <t>レイワ</t>
    </rPh>
    <rPh sb="40" eb="41">
      <t>ネン</t>
    </rPh>
    <rPh sb="42" eb="43">
      <t>ツキ</t>
    </rPh>
    <rPh sb="45" eb="47">
      <t>ジッシ</t>
    </rPh>
    <rPh sb="47" eb="49">
      <t>ヨテイ</t>
    </rPh>
    <phoneticPr fontId="2"/>
  </si>
  <si>
    <t>（ ）内の数は、麻しん風しん混合予防接種者数。</t>
    <phoneticPr fontId="2"/>
  </si>
  <si>
    <t>第1期：生後6月から生後90月に至るまでの間にある者</t>
    <phoneticPr fontId="2"/>
  </si>
  <si>
    <t>第2期：9歳以上13歳未満の者</t>
    <phoneticPr fontId="2"/>
  </si>
  <si>
    <t>特例措置の実施</t>
    <phoneticPr fontId="2"/>
  </si>
  <si>
    <t>・積極的推奨差し控えによって，第1期の接種が不完全な者</t>
    <phoneticPr fontId="2"/>
  </si>
  <si>
    <t>（平成19年4月2日～平成21年10月1日生まれの者）</t>
    <phoneticPr fontId="2"/>
  </si>
  <si>
    <t>・積極的推奨差し控えによって，第1・2期の接種が不完全な者</t>
    <phoneticPr fontId="2"/>
  </si>
  <si>
    <t>（平成7年4月2日～平成19年4月1日生まれで20歳未満にある者）</t>
    <phoneticPr fontId="2"/>
  </si>
  <si>
    <t>注3）Ｂ型肝炎を平成28年10月から定期接種として開始。</t>
    <phoneticPr fontId="2"/>
  </si>
  <si>
    <t>注4）Ｂ類疾病予防接種の対象者は，65歳以上又は60歳以上65歳未満の特定の障害を持つ者。</t>
    <rPh sb="4" eb="5">
      <t>ルイ</t>
    </rPh>
    <rPh sb="5" eb="7">
      <t>シッペイ</t>
    </rPh>
    <phoneticPr fontId="2"/>
  </si>
  <si>
    <t>注5）先天性風しん症候群緊急対策事業を平成25年7月から平成28年度まで行政措置接種として実施。</t>
    <phoneticPr fontId="2"/>
  </si>
  <si>
    <t xml:space="preserve">  また，令和元年度から令和3年度まで実施予定。</t>
    <phoneticPr fontId="2"/>
  </si>
  <si>
    <t>母子保健関係（単位：件）</t>
    <phoneticPr fontId="2"/>
  </si>
  <si>
    <t>成人保健関係（単位：人）</t>
    <phoneticPr fontId="2"/>
  </si>
  <si>
    <t>平成28年度</t>
    <rPh sb="0" eb="2">
      <t>ヘイセイ</t>
    </rPh>
    <rPh sb="4" eb="6">
      <t>ネンド</t>
    </rPh>
    <phoneticPr fontId="25"/>
  </si>
  <si>
    <t>状況（平成28～令和2年度）</t>
    <rPh sb="0" eb="1">
      <t>ジョウ</t>
    </rPh>
    <rPh sb="1" eb="2">
      <t>キョウ</t>
    </rPh>
    <rPh sb="3" eb="5">
      <t>ヘイセイ</t>
    </rPh>
    <rPh sb="8" eb="10">
      <t>レイワ</t>
    </rPh>
    <rPh sb="11" eb="13">
      <t>ネンド</t>
    </rPh>
    <phoneticPr fontId="6"/>
  </si>
  <si>
    <t>平成28年度</t>
    <rPh sb="0" eb="2">
      <t>ヘイセイ</t>
    </rPh>
    <rPh sb="4" eb="6">
      <t>ネンド</t>
    </rPh>
    <phoneticPr fontId="4"/>
  </si>
  <si>
    <t>年  度</t>
    <phoneticPr fontId="2"/>
  </si>
  <si>
    <t>平成28年度</t>
    <rPh sb="4" eb="6">
      <t>ネンド</t>
    </rPh>
    <phoneticPr fontId="6"/>
  </si>
  <si>
    <t>　　 2</t>
    <phoneticPr fontId="2"/>
  </si>
  <si>
    <t>令和元年度</t>
    <rPh sb="0" eb="2">
      <t>レイワ</t>
    </rPh>
    <rPh sb="2" eb="3">
      <t>ガン</t>
    </rPh>
    <rPh sb="3" eb="5">
      <t>ネンド</t>
    </rPh>
    <phoneticPr fontId="4"/>
  </si>
  <si>
    <t>令和2年度</t>
    <rPh sb="0" eb="2">
      <t>レイワ</t>
    </rPh>
    <rPh sb="3" eb="5">
      <t>ネンド</t>
    </rPh>
    <rPh sb="4" eb="5">
      <t>ド</t>
    </rPh>
    <phoneticPr fontId="3"/>
  </si>
  <si>
    <t xml:space="preserve">                 年　度
 項　目</t>
    <phoneticPr fontId="2"/>
  </si>
  <si>
    <t>平成28年度</t>
    <phoneticPr fontId="2"/>
  </si>
  <si>
    <t>2</t>
    <phoneticPr fontId="2"/>
  </si>
  <si>
    <t>者数（平成28～令和2年）</t>
    <rPh sb="3" eb="5">
      <t>ヘイセイ</t>
    </rPh>
    <rPh sb="8" eb="10">
      <t>レイワ</t>
    </rPh>
    <rPh sb="11" eb="12">
      <t>ネン</t>
    </rPh>
    <phoneticPr fontId="28"/>
  </si>
  <si>
    <t>令和2年</t>
    <rPh sb="0" eb="2">
      <t>レイワ</t>
    </rPh>
    <rPh sb="3" eb="4">
      <t>ネン</t>
    </rPh>
    <phoneticPr fontId="28"/>
  </si>
  <si>
    <t>死亡者数（平成28～令和2年）</t>
    <rPh sb="0" eb="1">
      <t>シ</t>
    </rPh>
    <rPh sb="1" eb="2">
      <t>ボウ</t>
    </rPh>
    <rPh sb="2" eb="3">
      <t>シャ</t>
    </rPh>
    <rPh sb="3" eb="4">
      <t>カズ</t>
    </rPh>
    <rPh sb="5" eb="7">
      <t>ヘイセイ</t>
    </rPh>
    <rPh sb="10" eb="12">
      <t>レイワ</t>
    </rPh>
    <rPh sb="13" eb="14">
      <t>ネン</t>
    </rPh>
    <phoneticPr fontId="4"/>
  </si>
  <si>
    <t>平   成　 29   年</t>
    <phoneticPr fontId="2"/>
  </si>
  <si>
    <t>平　成　28　年</t>
    <rPh sb="0" eb="1">
      <t>ヘイ</t>
    </rPh>
    <rPh sb="2" eb="3">
      <t>シゲル</t>
    </rPh>
    <rPh sb="7" eb="8">
      <t>ネン</t>
    </rPh>
    <phoneticPr fontId="2"/>
  </si>
  <si>
    <t>平　成　30　年</t>
    <rPh sb="0" eb="1">
      <t>ヘイ</t>
    </rPh>
    <rPh sb="2" eb="3">
      <t>シゲル</t>
    </rPh>
    <rPh sb="7" eb="8">
      <t>ネン</t>
    </rPh>
    <phoneticPr fontId="2"/>
  </si>
  <si>
    <t>令　和　元　年</t>
    <rPh sb="0" eb="1">
      <t>レイ</t>
    </rPh>
    <rPh sb="2" eb="3">
      <t>ワ</t>
    </rPh>
    <rPh sb="4" eb="5">
      <t>ガン</t>
    </rPh>
    <rPh sb="6" eb="7">
      <t>ネン</t>
    </rPh>
    <phoneticPr fontId="2"/>
  </si>
  <si>
    <t>悪性新生物　　</t>
  </si>
  <si>
    <t>令　和　2　年</t>
    <rPh sb="0" eb="1">
      <t>レイ</t>
    </rPh>
    <rPh sb="2" eb="3">
      <t>ワ</t>
    </rPh>
    <rPh sb="6" eb="7">
      <t>ネン</t>
    </rPh>
    <phoneticPr fontId="2"/>
  </si>
  <si>
    <t>令 和 ３ 年 版 佐 賀 市 統 計 デ ー タ</t>
    <rPh sb="0" eb="1">
      <t>レイ</t>
    </rPh>
    <rPh sb="2" eb="3">
      <t>ワ</t>
    </rPh>
    <rPh sb="6" eb="7">
      <t>トシ</t>
    </rPh>
    <rPh sb="8" eb="9">
      <t>ハン</t>
    </rPh>
    <rPh sb="10" eb="11">
      <t>タスク</t>
    </rPh>
    <rPh sb="12" eb="13">
      <t>ガ</t>
    </rPh>
    <rPh sb="14" eb="15">
      <t>シ</t>
    </rPh>
    <rPh sb="16" eb="17">
      <t>オサム</t>
    </rPh>
    <rPh sb="18" eb="19">
      <t>ケイ</t>
    </rPh>
    <phoneticPr fontId="4"/>
  </si>
  <si>
    <t>136. 予防接種接種者数（平成28～令和2年度）</t>
    <rPh sb="19" eb="21">
      <t>レイワ</t>
    </rPh>
    <phoneticPr fontId="2"/>
  </si>
  <si>
    <t>137. 成人健診受診者数（平成28～令和2年度）</t>
    <rPh sb="19" eb="21">
      <t>レイワ</t>
    </rPh>
    <phoneticPr fontId="2"/>
  </si>
  <si>
    <t>138. 訪問指導事業（平成28～令和2年度）</t>
    <rPh sb="17" eb="19">
      <t>レイワ</t>
    </rPh>
    <phoneticPr fontId="2"/>
  </si>
  <si>
    <t>139. 後期高齢者医療（平成28～令和2年度）</t>
    <rPh sb="18" eb="20">
      <t>レイワ</t>
    </rPh>
    <phoneticPr fontId="2"/>
  </si>
  <si>
    <t>140. 年齢階級別死亡</t>
    <rPh sb="8" eb="9">
      <t>キュウ</t>
    </rPh>
    <rPh sb="10" eb="11">
      <t>シ</t>
    </rPh>
    <rPh sb="11" eb="12">
      <t>ボウ</t>
    </rPh>
    <phoneticPr fontId="28"/>
  </si>
  <si>
    <t>141. 主要死因別</t>
    <rPh sb="5" eb="6">
      <t>シュ</t>
    </rPh>
    <rPh sb="6" eb="7">
      <t>ヨウ</t>
    </rPh>
    <rPh sb="7" eb="8">
      <t>シ</t>
    </rPh>
    <rPh sb="8" eb="9">
      <t>イン</t>
    </rPh>
    <rPh sb="9" eb="10">
      <t>ベツ</t>
    </rPh>
    <phoneticPr fontId="4"/>
  </si>
  <si>
    <t>令和2年度</t>
    <rPh sb="0" eb="2">
      <t>レイワ</t>
    </rPh>
    <rPh sb="3" eb="5">
      <t>ネンド</t>
    </rPh>
    <phoneticPr fontId="4"/>
  </si>
  <si>
    <t>区　分</t>
    <rPh sb="0" eb="1">
      <t>ク</t>
    </rPh>
    <rPh sb="2" eb="3">
      <t>ブン</t>
    </rPh>
    <phoneticPr fontId="4"/>
  </si>
  <si>
    <t>罹患数</t>
    <rPh sb="0" eb="2">
      <t>リカン</t>
    </rPh>
    <rPh sb="2" eb="3">
      <t>スウ</t>
    </rPh>
    <phoneticPr fontId="4"/>
  </si>
  <si>
    <t>５  類
感染症</t>
    <rPh sb="3" eb="4">
      <t>ルイ</t>
    </rPh>
    <rPh sb="5" eb="8">
      <t>カンセンショウ</t>
    </rPh>
    <phoneticPr fontId="4"/>
  </si>
  <si>
    <t>小児科</t>
    <rPh sb="0" eb="3">
      <t>ショウニカ</t>
    </rPh>
    <phoneticPr fontId="2"/>
  </si>
  <si>
    <t>ＲＳウイルス感染症</t>
    <rPh sb="6" eb="9">
      <t>カンセンショウ</t>
    </rPh>
    <phoneticPr fontId="4"/>
  </si>
  <si>
    <t>咽頭結膜熱</t>
    <rPh sb="0" eb="2">
      <t>イントウ</t>
    </rPh>
    <rPh sb="2" eb="4">
      <t>ケツマク</t>
    </rPh>
    <rPh sb="4" eb="5">
      <t>ネツ</t>
    </rPh>
    <phoneticPr fontId="4"/>
  </si>
  <si>
    <t>Ａ群溶血性レンサ球菌咽頭炎</t>
    <rPh sb="1" eb="2">
      <t>グン</t>
    </rPh>
    <rPh sb="2" eb="4">
      <t>ヨウケツ</t>
    </rPh>
    <rPh sb="4" eb="5">
      <t>セイ</t>
    </rPh>
    <rPh sb="8" eb="10">
      <t>キュウキン</t>
    </rPh>
    <rPh sb="10" eb="12">
      <t>イントウ</t>
    </rPh>
    <rPh sb="12" eb="13">
      <t>エン</t>
    </rPh>
    <phoneticPr fontId="4"/>
  </si>
  <si>
    <t>感染性胃腸炎</t>
    <rPh sb="0" eb="3">
      <t>カンセンセイ</t>
    </rPh>
    <rPh sb="3" eb="5">
      <t>イチョウ</t>
    </rPh>
    <rPh sb="5" eb="6">
      <t>エン</t>
    </rPh>
    <phoneticPr fontId="4"/>
  </si>
  <si>
    <t>水痘</t>
    <rPh sb="0" eb="2">
      <t>スイトウ</t>
    </rPh>
    <phoneticPr fontId="4"/>
  </si>
  <si>
    <t>手足口病</t>
    <rPh sb="0" eb="2">
      <t>テアシ</t>
    </rPh>
    <rPh sb="2" eb="3">
      <t>クチ</t>
    </rPh>
    <rPh sb="3" eb="4">
      <t>ビョウ</t>
    </rPh>
    <phoneticPr fontId="4"/>
  </si>
  <si>
    <t>伝染性紅斑</t>
    <rPh sb="0" eb="3">
      <t>デンセンセイ</t>
    </rPh>
    <rPh sb="3" eb="5">
      <t>コウハン</t>
    </rPh>
    <phoneticPr fontId="4"/>
  </si>
  <si>
    <t>突発性発しん</t>
    <rPh sb="0" eb="3">
      <t>トッパツセイ</t>
    </rPh>
    <rPh sb="3" eb="4">
      <t>ハッ</t>
    </rPh>
    <phoneticPr fontId="4"/>
  </si>
  <si>
    <t>ヘルパンギーナ</t>
    <phoneticPr fontId="4"/>
  </si>
  <si>
    <t>流行性耳下膵炎</t>
    <rPh sb="0" eb="3">
      <t>リュウコウセイ</t>
    </rPh>
    <rPh sb="3" eb="5">
      <t>ジカ</t>
    </rPh>
    <rPh sb="5" eb="7">
      <t>スイエン</t>
    </rPh>
    <phoneticPr fontId="4"/>
  </si>
  <si>
    <t>眼　科</t>
    <rPh sb="0" eb="1">
      <t>メ</t>
    </rPh>
    <rPh sb="2" eb="3">
      <t>カ</t>
    </rPh>
    <phoneticPr fontId="2"/>
  </si>
  <si>
    <t>急性出血性結膜炎</t>
    <rPh sb="0" eb="2">
      <t>キュウセイ</t>
    </rPh>
    <rPh sb="2" eb="5">
      <t>シュッケツセイ</t>
    </rPh>
    <rPh sb="5" eb="7">
      <t>ケツマク</t>
    </rPh>
    <rPh sb="7" eb="8">
      <t>エン</t>
    </rPh>
    <phoneticPr fontId="4"/>
  </si>
  <si>
    <t>流行性角結膜炎</t>
    <rPh sb="0" eb="3">
      <t>リュウコウセイ</t>
    </rPh>
    <rPh sb="3" eb="4">
      <t>カク</t>
    </rPh>
    <rPh sb="4" eb="6">
      <t>ケツマク</t>
    </rPh>
    <rPh sb="6" eb="7">
      <t>エン</t>
    </rPh>
    <phoneticPr fontId="4"/>
  </si>
  <si>
    <t>基　幹</t>
    <rPh sb="0" eb="1">
      <t>モト</t>
    </rPh>
    <rPh sb="2" eb="3">
      <t>ミキ</t>
    </rPh>
    <phoneticPr fontId="2"/>
  </si>
  <si>
    <t>細菌性髄膜炎（真菌性を含む）</t>
    <rPh sb="0" eb="3">
      <t>サイキンセイ</t>
    </rPh>
    <rPh sb="3" eb="6">
      <t>ズイマクエン</t>
    </rPh>
    <rPh sb="7" eb="9">
      <t>シンキン</t>
    </rPh>
    <rPh sb="9" eb="10">
      <t>セイ</t>
    </rPh>
    <rPh sb="11" eb="12">
      <t>フク</t>
    </rPh>
    <phoneticPr fontId="4"/>
  </si>
  <si>
    <t>無菌性髄膜炎</t>
    <rPh sb="0" eb="3">
      <t>ムキンセイ</t>
    </rPh>
    <rPh sb="3" eb="6">
      <t>ズイマクエン</t>
    </rPh>
    <phoneticPr fontId="4"/>
  </si>
  <si>
    <t>マイコプラズマ肺炎</t>
    <rPh sb="7" eb="9">
      <t>ハイエン</t>
    </rPh>
    <phoneticPr fontId="28"/>
  </si>
  <si>
    <t>クラミジア肺炎（オウム病を除く）</t>
    <rPh sb="5" eb="7">
      <t>ハイエン</t>
    </rPh>
    <rPh sb="11" eb="12">
      <t>ビョウ</t>
    </rPh>
    <rPh sb="13" eb="14">
      <t>ノゾ</t>
    </rPh>
    <phoneticPr fontId="4"/>
  </si>
  <si>
    <t>性感染症</t>
    <rPh sb="0" eb="1">
      <t>セイ</t>
    </rPh>
    <rPh sb="1" eb="4">
      <t>カンセンショウ</t>
    </rPh>
    <phoneticPr fontId="2"/>
  </si>
  <si>
    <t>性器クラミジア感染症</t>
    <rPh sb="0" eb="2">
      <t>セイキ</t>
    </rPh>
    <rPh sb="7" eb="10">
      <t>カンセンショウ</t>
    </rPh>
    <phoneticPr fontId="4"/>
  </si>
  <si>
    <t>性器ヘルペスウイルス感染症</t>
    <rPh sb="0" eb="2">
      <t>セイキ</t>
    </rPh>
    <rPh sb="10" eb="13">
      <t>カンセンショウ</t>
    </rPh>
    <phoneticPr fontId="4"/>
  </si>
  <si>
    <t>淋菌感染症</t>
    <rPh sb="0" eb="5">
      <t>リンキンカンセンショウ</t>
    </rPh>
    <phoneticPr fontId="4"/>
  </si>
  <si>
    <t>メチシリン耐性黄色ブドウ球菌感染症</t>
    <rPh sb="5" eb="7">
      <t>タイセイ</t>
    </rPh>
    <rPh sb="7" eb="9">
      <t>オウショク</t>
    </rPh>
    <rPh sb="12" eb="14">
      <t>キュウキン</t>
    </rPh>
    <rPh sb="14" eb="17">
      <t>カンセンショウ</t>
    </rPh>
    <phoneticPr fontId="4"/>
  </si>
  <si>
    <t>ペニシリン耐性肺炎球菌感染症</t>
    <rPh sb="5" eb="7">
      <t>タイセイ</t>
    </rPh>
    <rPh sb="7" eb="9">
      <t>ハイエン</t>
    </rPh>
    <rPh sb="9" eb="11">
      <t>キュウキン</t>
    </rPh>
    <rPh sb="11" eb="14">
      <t>カンセンショウ</t>
    </rPh>
    <phoneticPr fontId="4"/>
  </si>
  <si>
    <t>薬剤耐性緑膿菌感染症</t>
    <rPh sb="0" eb="2">
      <t>ヤクザイ</t>
    </rPh>
    <rPh sb="2" eb="4">
      <t>タイセイ</t>
    </rPh>
    <rPh sb="4" eb="7">
      <t>リョクノウキン</t>
    </rPh>
    <rPh sb="7" eb="10">
      <t>カンセンショウ</t>
    </rPh>
    <phoneticPr fontId="28"/>
  </si>
  <si>
    <t>平成30年度</t>
    <rPh sb="0" eb="2">
      <t>ヘイセイ</t>
    </rPh>
    <rPh sb="4" eb="6">
      <t>ネンド</t>
    </rPh>
    <phoneticPr fontId="4"/>
  </si>
  <si>
    <t>133-1. 感染症発生件数（佐賀中部保健福祉事務所管内） （平成30～令和2年度）</t>
    <phoneticPr fontId="2"/>
  </si>
  <si>
    <t>全数把握</t>
    <phoneticPr fontId="2"/>
  </si>
  <si>
    <t>133-2. 感染症発生件数（佐賀中部保健福祉事務所管内） （平成30～令和2年度）</t>
    <phoneticPr fontId="2"/>
  </si>
  <si>
    <t>指定
感染症</t>
    <rPh sb="0" eb="2">
      <t>シテイ</t>
    </rPh>
    <rPh sb="3" eb="6">
      <t>カンセンショウ</t>
    </rPh>
    <phoneticPr fontId="2"/>
  </si>
  <si>
    <t>注1） 佐賀中部保健福祉事務所管内とは，佐賀市，多久市，神埼市，吉野ヶ里町，小城市である。</t>
    <rPh sb="0" eb="1">
      <t>チュウ</t>
    </rPh>
    <rPh sb="10" eb="12">
      <t>フクシ</t>
    </rPh>
    <rPh sb="12" eb="14">
      <t>ジム</t>
    </rPh>
    <rPh sb="14" eb="15">
      <t>ショ</t>
    </rPh>
    <phoneticPr fontId="4"/>
  </si>
  <si>
    <t>注5） カルバペネム耐性腸内細菌科細菌感染症は, 感染症法施行令改正により平成26年9月19日から5類感染症に指定。</t>
    <rPh sb="0" eb="1">
      <t>チュウ</t>
    </rPh>
    <rPh sb="10" eb="12">
      <t>タイセイ</t>
    </rPh>
    <rPh sb="12" eb="14">
      <t>チョウナイ</t>
    </rPh>
    <rPh sb="14" eb="16">
      <t>サイキン</t>
    </rPh>
    <rPh sb="16" eb="17">
      <t>カ</t>
    </rPh>
    <rPh sb="17" eb="19">
      <t>サイキン</t>
    </rPh>
    <rPh sb="19" eb="22">
      <t>カンセンショウ</t>
    </rPh>
    <rPh sb="25" eb="28">
      <t>カンセンショウ</t>
    </rPh>
    <rPh sb="28" eb="29">
      <t>ホウ</t>
    </rPh>
    <rPh sb="29" eb="31">
      <t>シコウ</t>
    </rPh>
    <rPh sb="31" eb="32">
      <t>レイ</t>
    </rPh>
    <rPh sb="32" eb="34">
      <t>カイセイ</t>
    </rPh>
    <rPh sb="37" eb="39">
      <t>ヘイセイ</t>
    </rPh>
    <rPh sb="41" eb="42">
      <t>ネン</t>
    </rPh>
    <rPh sb="43" eb="44">
      <t>ガツ</t>
    </rPh>
    <rPh sb="46" eb="47">
      <t>ニチ</t>
    </rPh>
    <rPh sb="50" eb="51">
      <t>タグイ</t>
    </rPh>
    <rPh sb="51" eb="54">
      <t>カンセンショウ</t>
    </rPh>
    <rPh sb="55" eb="57">
      <t>シテイ</t>
    </rPh>
    <phoneticPr fontId="4"/>
  </si>
  <si>
    <t>注6） 急性脳炎は, 平成15年11月5日以降, 感染症法改正により, 「ウエストナイル脳炎及び日本脳炎等を除く」に変更。</t>
    <rPh sb="0" eb="1">
      <t>チュウ</t>
    </rPh>
    <rPh sb="4" eb="6">
      <t>キュウセイ</t>
    </rPh>
    <rPh sb="6" eb="8">
      <t>ノウエン</t>
    </rPh>
    <rPh sb="11" eb="13">
      <t>ヘイセイ</t>
    </rPh>
    <rPh sb="15" eb="16">
      <t>ネン</t>
    </rPh>
    <rPh sb="18" eb="19">
      <t>ガツ</t>
    </rPh>
    <rPh sb="20" eb="21">
      <t>ニチ</t>
    </rPh>
    <rPh sb="21" eb="23">
      <t>イコウ</t>
    </rPh>
    <rPh sb="25" eb="28">
      <t>カンセンショウ</t>
    </rPh>
    <rPh sb="28" eb="29">
      <t>ホウ</t>
    </rPh>
    <rPh sb="29" eb="31">
      <t>カイセイ</t>
    </rPh>
    <rPh sb="44" eb="46">
      <t>ノウエン</t>
    </rPh>
    <rPh sb="46" eb="47">
      <t>オヨ</t>
    </rPh>
    <rPh sb="48" eb="50">
      <t>ニホン</t>
    </rPh>
    <rPh sb="50" eb="52">
      <t>ノウエン</t>
    </rPh>
    <rPh sb="52" eb="53">
      <t>トウ</t>
    </rPh>
    <rPh sb="54" eb="55">
      <t>ノゾ</t>
    </rPh>
    <rPh sb="58" eb="60">
      <t>ヘンコウ</t>
    </rPh>
    <phoneticPr fontId="4"/>
  </si>
  <si>
    <t>注7） 侵襲性インフルエンザ球菌感染症, 侵襲性肺炎球菌感染症は, 感染症法施行令改正により平成25年4月1日から</t>
    <rPh sb="0" eb="1">
      <t>チュウ</t>
    </rPh>
    <rPh sb="4" eb="5">
      <t>シン</t>
    </rPh>
    <rPh sb="5" eb="6">
      <t>シュウ</t>
    </rPh>
    <rPh sb="6" eb="7">
      <t>セイ</t>
    </rPh>
    <rPh sb="14" eb="16">
      <t>キュウキン</t>
    </rPh>
    <rPh sb="16" eb="19">
      <t>カンセンショウ</t>
    </rPh>
    <rPh sb="21" eb="22">
      <t>シン</t>
    </rPh>
    <rPh sb="22" eb="23">
      <t>シュウ</t>
    </rPh>
    <rPh sb="23" eb="24">
      <t>セイ</t>
    </rPh>
    <rPh sb="24" eb="26">
      <t>ハイエン</t>
    </rPh>
    <rPh sb="26" eb="28">
      <t>キュウキン</t>
    </rPh>
    <rPh sb="28" eb="31">
      <t>カンセンショウ</t>
    </rPh>
    <rPh sb="34" eb="37">
      <t>カンセンショウ</t>
    </rPh>
    <rPh sb="37" eb="38">
      <t>ホウ</t>
    </rPh>
    <rPh sb="38" eb="40">
      <t>セコウ</t>
    </rPh>
    <rPh sb="40" eb="41">
      <t>レイ</t>
    </rPh>
    <rPh sb="41" eb="43">
      <t>カイセイ</t>
    </rPh>
    <rPh sb="46" eb="48">
      <t>ヘイセイ</t>
    </rPh>
    <rPh sb="50" eb="51">
      <t>ネン</t>
    </rPh>
    <rPh sb="52" eb="53">
      <t>ツキ</t>
    </rPh>
    <rPh sb="54" eb="55">
      <t>ヒ</t>
    </rPh>
    <phoneticPr fontId="4"/>
  </si>
  <si>
    <t>　　  5類感染症に指定。</t>
    <rPh sb="5" eb="6">
      <t>ルイ</t>
    </rPh>
    <rPh sb="6" eb="9">
      <t>カンセンショウ</t>
    </rPh>
    <rPh sb="10" eb="12">
      <t>シテイ</t>
    </rPh>
    <phoneticPr fontId="4"/>
  </si>
  <si>
    <t>注8） 百日咳は、平成30年1月1日5類感染症(全数把握疾患)となる。</t>
    <rPh sb="0" eb="1">
      <t>チュウ</t>
    </rPh>
    <rPh sb="4" eb="7">
      <t>ヒャクニチゼキ</t>
    </rPh>
    <rPh sb="9" eb="11">
      <t>ヘイセイ</t>
    </rPh>
    <rPh sb="13" eb="14">
      <t>ネン</t>
    </rPh>
    <rPh sb="15" eb="16">
      <t>ガツ</t>
    </rPh>
    <rPh sb="17" eb="18">
      <t>ニチ</t>
    </rPh>
    <rPh sb="19" eb="20">
      <t>ルイ</t>
    </rPh>
    <rPh sb="20" eb="23">
      <t>カンセンショウ</t>
    </rPh>
    <rPh sb="24" eb="26">
      <t>ゼンスウ</t>
    </rPh>
    <rPh sb="26" eb="28">
      <t>ハアク</t>
    </rPh>
    <rPh sb="28" eb="30">
      <t>シッカン</t>
    </rPh>
    <phoneticPr fontId="4"/>
  </si>
  <si>
    <t>注9） 新型コロナウイルス感染症は、感染症法施行令改正により令和2年1月31日から指定感染症に指定。</t>
    <rPh sb="0" eb="1">
      <t>チュウ</t>
    </rPh>
    <rPh sb="4" eb="6">
      <t>シンガタ</t>
    </rPh>
    <rPh sb="13" eb="16">
      <t>カンセンショウ</t>
    </rPh>
    <rPh sb="18" eb="21">
      <t>カンセンショウ</t>
    </rPh>
    <rPh sb="21" eb="22">
      <t>ホウ</t>
    </rPh>
    <rPh sb="22" eb="24">
      <t>セコウ</t>
    </rPh>
    <rPh sb="24" eb="25">
      <t>レイ</t>
    </rPh>
    <rPh sb="25" eb="27">
      <t>カイセイ</t>
    </rPh>
    <phoneticPr fontId="4"/>
  </si>
  <si>
    <t>注10) 無症状病原体保持者とは症状はないが血液検査、PCR検査等で病原体の診断がされたもの。</t>
    <rPh sb="0" eb="1">
      <t>チュウ</t>
    </rPh>
    <rPh sb="5" eb="8">
      <t>ムショウジョウ</t>
    </rPh>
    <rPh sb="8" eb="11">
      <t>ビョウゲンタイ</t>
    </rPh>
    <rPh sb="11" eb="14">
      <t>ホジシャ</t>
    </rPh>
    <rPh sb="16" eb="18">
      <t>ショウジョウ</t>
    </rPh>
    <rPh sb="22" eb="24">
      <t>ケツエキ</t>
    </rPh>
    <rPh sb="24" eb="26">
      <t>ケンサ</t>
    </rPh>
    <rPh sb="30" eb="32">
      <t>ケンサ</t>
    </rPh>
    <rPh sb="32" eb="33">
      <t>ナド</t>
    </rPh>
    <rPh sb="34" eb="37">
      <t>ビョウゲンタイ</t>
    </rPh>
    <rPh sb="38" eb="40">
      <t>シンダン</t>
    </rPh>
    <phoneticPr fontId="4"/>
  </si>
  <si>
    <t>結核 注3)</t>
    <rPh sb="0" eb="2">
      <t>ケッカク</t>
    </rPh>
    <phoneticPr fontId="4"/>
  </si>
  <si>
    <t>細菌性赤痢 注4)</t>
    <rPh sb="0" eb="3">
      <t>サイキンセイ</t>
    </rPh>
    <rPh sb="3" eb="5">
      <t>セキリ</t>
    </rPh>
    <phoneticPr fontId="4"/>
  </si>
  <si>
    <t>カルバペネム耐性
腸内細菌科細菌感染症　注5)</t>
    <rPh sb="6" eb="8">
      <t>タイセイ</t>
    </rPh>
    <rPh sb="9" eb="11">
      <t>チョウナイ</t>
    </rPh>
    <rPh sb="11" eb="13">
      <t>サイキン</t>
    </rPh>
    <rPh sb="13" eb="14">
      <t>カ</t>
    </rPh>
    <rPh sb="14" eb="16">
      <t>サイキン</t>
    </rPh>
    <rPh sb="16" eb="19">
      <t>カンセンショウ</t>
    </rPh>
    <rPh sb="20" eb="21">
      <t>チュウ</t>
    </rPh>
    <phoneticPr fontId="4"/>
  </si>
  <si>
    <t>急性脳炎 注6)</t>
    <rPh sb="0" eb="2">
      <t>キュウセイ</t>
    </rPh>
    <rPh sb="2" eb="4">
      <t>ノウエン</t>
    </rPh>
    <phoneticPr fontId="4"/>
  </si>
  <si>
    <t>侵襲性インフルエンザ球菌感染症 注7)</t>
    <rPh sb="0" eb="1">
      <t>シン</t>
    </rPh>
    <rPh sb="1" eb="2">
      <t>シュウ</t>
    </rPh>
    <rPh sb="2" eb="3">
      <t>セイ</t>
    </rPh>
    <rPh sb="10" eb="12">
      <t>キュウキン</t>
    </rPh>
    <rPh sb="12" eb="15">
      <t>カンセンショウ</t>
    </rPh>
    <rPh sb="16" eb="17">
      <t>チュウ</t>
    </rPh>
    <phoneticPr fontId="4"/>
  </si>
  <si>
    <t>侵襲性肺炎球菌感染症 注7)</t>
    <rPh sb="0" eb="1">
      <t>オカ</t>
    </rPh>
    <rPh sb="1" eb="2">
      <t>オソ</t>
    </rPh>
    <rPh sb="2" eb="3">
      <t>セイ</t>
    </rPh>
    <rPh sb="3" eb="5">
      <t>ハイエン</t>
    </rPh>
    <rPh sb="5" eb="7">
      <t>キュウキン</t>
    </rPh>
    <rPh sb="7" eb="10">
      <t>カンセンショウ</t>
    </rPh>
    <rPh sb="11" eb="12">
      <t>チュウ</t>
    </rPh>
    <phoneticPr fontId="28"/>
  </si>
  <si>
    <t>百日咳 注8)</t>
    <rPh sb="0" eb="3">
      <t>ヒャクニチゼキ</t>
    </rPh>
    <rPh sb="4" eb="5">
      <t>チュウ</t>
    </rPh>
    <phoneticPr fontId="4"/>
  </si>
  <si>
    <t>新型コロナウイルス感染症 注9)</t>
    <rPh sb="0" eb="2">
      <t>シンガタ</t>
    </rPh>
    <rPh sb="9" eb="12">
      <t>カンセンショウ</t>
    </rPh>
    <rPh sb="13" eb="14">
      <t>チュウ</t>
    </rPh>
    <phoneticPr fontId="2"/>
  </si>
  <si>
    <t>インフルエンザ 注3)</t>
    <phoneticPr fontId="4"/>
  </si>
  <si>
    <t>感染性胃腸炎（ロタウイルスに限る） 注4)</t>
    <rPh sb="0" eb="3">
      <t>カンセンセイ</t>
    </rPh>
    <rPh sb="3" eb="5">
      <t>イチョウ</t>
    </rPh>
    <rPh sb="5" eb="6">
      <t>エン</t>
    </rPh>
    <rPh sb="14" eb="15">
      <t>カギ</t>
    </rPh>
    <rPh sb="18" eb="19">
      <t>チュウ</t>
    </rPh>
    <phoneticPr fontId="28"/>
  </si>
  <si>
    <t>尖圭コンジローマ 注5)</t>
    <rPh sb="0" eb="2">
      <t>センケイ</t>
    </rPh>
    <rPh sb="9" eb="10">
      <t>チュウ</t>
    </rPh>
    <phoneticPr fontId="4"/>
  </si>
  <si>
    <t>注5） 平成15年11月5日尖形コンジロームより名称変更。</t>
    <rPh sb="0" eb="1">
      <t>チュウ</t>
    </rPh>
    <rPh sb="4" eb="6">
      <t>ヘイセイ</t>
    </rPh>
    <rPh sb="8" eb="9">
      <t>ネン</t>
    </rPh>
    <rPh sb="11" eb="12">
      <t>ガツ</t>
    </rPh>
    <rPh sb="13" eb="14">
      <t>カ</t>
    </rPh>
    <rPh sb="14" eb="15">
      <t>セン</t>
    </rPh>
    <rPh sb="15" eb="16">
      <t>ケイ</t>
    </rPh>
    <rPh sb="24" eb="26">
      <t>メイショウ</t>
    </rPh>
    <rPh sb="26" eb="28">
      <t>ヘンコウ</t>
    </rPh>
    <phoneticPr fontId="4"/>
  </si>
  <si>
    <t>注4） 平成25年10月14日に基幹報告に追加。</t>
    <rPh sb="0" eb="1">
      <t>チュウ</t>
    </rPh>
    <rPh sb="4" eb="6">
      <t>ヘイセイ</t>
    </rPh>
    <rPh sb="8" eb="9">
      <t>ネン</t>
    </rPh>
    <rPh sb="11" eb="12">
      <t>ガツ</t>
    </rPh>
    <rPh sb="14" eb="15">
      <t>カ</t>
    </rPh>
    <rPh sb="16" eb="18">
      <t>キカン</t>
    </rPh>
    <rPh sb="18" eb="20">
      <t>ホウコク</t>
    </rPh>
    <rPh sb="21" eb="23">
      <t>ツイカ</t>
    </rPh>
    <phoneticPr fontId="4"/>
  </si>
  <si>
    <t>注3） インフルエンザは鳥インフルエンザ及び新型インフルエンザ等感染症を除く。</t>
    <rPh sb="0" eb="1">
      <t>チュウ</t>
    </rPh>
    <rPh sb="12" eb="13">
      <t>トリ</t>
    </rPh>
    <rPh sb="20" eb="21">
      <t>オヨ</t>
    </rPh>
    <rPh sb="22" eb="24">
      <t>シンガタ</t>
    </rPh>
    <rPh sb="31" eb="32">
      <t>ナド</t>
    </rPh>
    <rPh sb="32" eb="35">
      <t>カンセンショウ</t>
    </rPh>
    <rPh sb="36" eb="37">
      <t>ノゾ</t>
    </rPh>
    <phoneticPr fontId="4"/>
  </si>
  <si>
    <t>定点把握／週報</t>
    <rPh sb="5" eb="7">
      <t>シュウホウ</t>
    </rPh>
    <phoneticPr fontId="2"/>
  </si>
  <si>
    <t>定点把握／月報</t>
    <rPh sb="5" eb="7">
      <t>ゲッポウ</t>
    </rPh>
    <phoneticPr fontId="2"/>
  </si>
  <si>
    <t>　　　感染症のことである。</t>
    <rPh sb="3" eb="6">
      <t>カンセンショウ</t>
    </rPh>
    <phoneticPr fontId="2"/>
  </si>
  <si>
    <t>平成30～令和2年度</t>
    <rPh sb="0" eb="2">
      <t>ヘイセイ</t>
    </rPh>
    <rPh sb="5" eb="7">
      <t>レイワ</t>
    </rPh>
    <rPh sb="8" eb="10">
      <t>ネンド</t>
    </rPh>
    <phoneticPr fontId="2"/>
  </si>
  <si>
    <t>平成28～令和2年度</t>
    <rPh sb="0" eb="2">
      <t>ヘイセイ</t>
    </rPh>
    <rPh sb="5" eb="7">
      <t>レイワ</t>
    </rPh>
    <rPh sb="8" eb="9">
      <t>ネン</t>
    </rPh>
    <rPh sb="9" eb="10">
      <t>ド</t>
    </rPh>
    <phoneticPr fontId="2"/>
  </si>
  <si>
    <t>注2） 全数把握とは全ての医師が管轄の保健所へ届出を行う感染症のことである。</t>
    <rPh sb="0" eb="1">
      <t>チュウ</t>
    </rPh>
    <rPh sb="4" eb="6">
      <t>ゼンスウ</t>
    </rPh>
    <rPh sb="6" eb="8">
      <t>ハアク</t>
    </rPh>
    <rPh sb="10" eb="11">
      <t>スベ</t>
    </rPh>
    <rPh sb="13" eb="15">
      <t>イシ</t>
    </rPh>
    <rPh sb="16" eb="18">
      <t>カンカツ</t>
    </rPh>
    <rPh sb="19" eb="22">
      <t>ホケンジョ</t>
    </rPh>
    <rPh sb="23" eb="24">
      <t>トド</t>
    </rPh>
    <rPh sb="24" eb="25">
      <t>デ</t>
    </rPh>
    <rPh sb="26" eb="27">
      <t>オコナ</t>
    </rPh>
    <rPh sb="28" eb="31">
      <t>カンセンショウ</t>
    </rPh>
    <phoneticPr fontId="4"/>
  </si>
  <si>
    <t>注2） 定点把握とは指定された医療機関が指定の期間(週又は月)ごとに取り纏めて管轄の保健所へ届出を行う</t>
    <rPh sb="0" eb="1">
      <t>チュウ</t>
    </rPh>
    <rPh sb="4" eb="6">
      <t>テイテン</t>
    </rPh>
    <rPh sb="6" eb="8">
      <t>ハアク</t>
    </rPh>
    <rPh sb="10" eb="12">
      <t>シテイ</t>
    </rPh>
    <rPh sb="15" eb="17">
      <t>イリョウ</t>
    </rPh>
    <rPh sb="17" eb="19">
      <t>キカン</t>
    </rPh>
    <rPh sb="20" eb="22">
      <t>シテイ</t>
    </rPh>
    <rPh sb="23" eb="25">
      <t>キカン</t>
    </rPh>
    <rPh sb="26" eb="27">
      <t>シュウ</t>
    </rPh>
    <rPh sb="27" eb="28">
      <t>マタ</t>
    </rPh>
    <rPh sb="29" eb="30">
      <t>ツキ</t>
    </rPh>
    <rPh sb="34" eb="35">
      <t>ト</t>
    </rPh>
    <rPh sb="36" eb="37">
      <t>マト</t>
    </rPh>
    <rPh sb="39" eb="41">
      <t>カンカツ</t>
    </rPh>
    <rPh sb="42" eb="45">
      <t>ホケンジョ</t>
    </rPh>
    <rPh sb="46" eb="47">
      <t>トド</t>
    </rPh>
    <rPh sb="47" eb="48">
      <t>デ</t>
    </rPh>
    <rPh sb="49" eb="50">
      <t>オコナ</t>
    </rPh>
    <phoneticPr fontId="4"/>
  </si>
  <si>
    <t>令和元年度</t>
    <rPh sb="0" eb="2">
      <t>レイワ</t>
    </rPh>
    <rPh sb="2" eb="3">
      <t>ガン</t>
    </rPh>
    <rPh sb="3" eb="4">
      <t>ネン</t>
    </rPh>
    <rPh sb="4" eb="5">
      <t>ド</t>
    </rPh>
    <phoneticPr fontId="7"/>
  </si>
  <si>
    <t>令和2年度</t>
    <rPh sb="0" eb="2">
      <t>レイワ</t>
    </rPh>
    <rPh sb="3" eb="5">
      <t>ネンド</t>
    </rPh>
    <rPh sb="4" eb="5">
      <t>ド</t>
    </rPh>
    <phoneticPr fontId="7"/>
  </si>
  <si>
    <t>令和元年度</t>
    <rPh sb="0" eb="2">
      <t>レイワ</t>
    </rPh>
    <rPh sb="2" eb="4">
      <t>ガンネン</t>
    </rPh>
    <rPh sb="4" eb="5">
      <t>ド</t>
    </rPh>
    <phoneticPr fontId="7"/>
  </si>
  <si>
    <t>138. 訪問指導事業（平成28～令和2年度）（つづき）</t>
    <rPh sb="17" eb="19">
      <t>レイワ</t>
    </rPh>
    <phoneticPr fontId="2"/>
  </si>
  <si>
    <t>注）死亡率の基準人口は, 令和2年は国勢調査結果，そのほかは各年10月1日現在推計人口を使用している。</t>
    <rPh sb="0" eb="1">
      <t>チュウ</t>
    </rPh>
    <rPh sb="2" eb="5">
      <t>シボウリツ</t>
    </rPh>
    <rPh sb="6" eb="8">
      <t>キジュン</t>
    </rPh>
    <rPh sb="8" eb="10">
      <t>ジンコウ</t>
    </rPh>
    <rPh sb="13" eb="15">
      <t>レイワ</t>
    </rPh>
    <rPh sb="16" eb="17">
      <t>ネン</t>
    </rPh>
    <rPh sb="17" eb="18">
      <t>ヘイネン</t>
    </rPh>
    <rPh sb="18" eb="20">
      <t>コクセイ</t>
    </rPh>
    <rPh sb="20" eb="22">
      <t>チョウサ</t>
    </rPh>
    <rPh sb="22" eb="24">
      <t>ケッカ</t>
    </rPh>
    <rPh sb="30" eb="32">
      <t>カクネン</t>
    </rPh>
    <rPh sb="34" eb="35">
      <t>ガツ</t>
    </rPh>
    <rPh sb="36" eb="37">
      <t>ニチ</t>
    </rPh>
    <rPh sb="37" eb="39">
      <t>ゲンザイ</t>
    </rPh>
    <rPh sb="39" eb="41">
      <t>スイケイ</t>
    </rPh>
    <rPh sb="41" eb="43">
      <t>ジンコウ</t>
    </rPh>
    <rPh sb="44" eb="46">
      <t>シヨウ</t>
    </rPh>
    <phoneticPr fontId="4"/>
  </si>
  <si>
    <t>注3） 結核は,感染症法改正により, 平成19年4月1日から2類感染症に指定。</t>
    <rPh sb="0" eb="1">
      <t>チュウ</t>
    </rPh>
    <rPh sb="4" eb="6">
      <t>ケッカク</t>
    </rPh>
    <rPh sb="8" eb="11">
      <t>カンセンショウ</t>
    </rPh>
    <rPh sb="11" eb="12">
      <t>ホウ</t>
    </rPh>
    <rPh sb="12" eb="14">
      <t>カイセイ</t>
    </rPh>
    <rPh sb="19" eb="21">
      <t>ヘイセイ</t>
    </rPh>
    <rPh sb="23" eb="24">
      <t>ネン</t>
    </rPh>
    <rPh sb="25" eb="26">
      <t>ガツ</t>
    </rPh>
    <rPh sb="27" eb="28">
      <t>ニチ</t>
    </rPh>
    <rPh sb="31" eb="32">
      <t>ルイ</t>
    </rPh>
    <rPh sb="32" eb="35">
      <t>カンセンショウ</t>
    </rPh>
    <rPh sb="36" eb="38">
      <t>シテイ</t>
    </rPh>
    <phoneticPr fontId="4"/>
  </si>
  <si>
    <t>注4） 細菌性赤痢は, 感染症法改正により平成19年4月1日から3類感染症に指定。</t>
    <rPh sb="0" eb="1">
      <t>チュウ</t>
    </rPh>
    <rPh sb="4" eb="7">
      <t>サイキンセイ</t>
    </rPh>
    <rPh sb="7" eb="9">
      <t>セキリ</t>
    </rPh>
    <rPh sb="12" eb="15">
      <t>カンセンショウ</t>
    </rPh>
    <rPh sb="15" eb="16">
      <t>ホウ</t>
    </rPh>
    <rPh sb="16" eb="18">
      <t>カイセイ</t>
    </rPh>
    <rPh sb="21" eb="23">
      <t>ヘイセイ</t>
    </rPh>
    <rPh sb="25" eb="26">
      <t>ネン</t>
    </rPh>
    <rPh sb="27" eb="28">
      <t>ツキ</t>
    </rPh>
    <rPh sb="29" eb="30">
      <t>ヒ</t>
    </rPh>
    <rPh sb="33" eb="34">
      <t>ルイ</t>
    </rPh>
    <rPh sb="34" eb="37">
      <t>カンセンショウ</t>
    </rPh>
    <rPh sb="38" eb="40">
      <t>シテイ</t>
    </rPh>
    <phoneticPr fontId="4"/>
  </si>
  <si>
    <t>　　　　　　　　　　　　　年　度
種　類</t>
    <phoneticPr fontId="2"/>
  </si>
  <si>
    <t>130. し尿収集と処理状況 （平成28～令和2年度）</t>
    <rPh sb="12" eb="14">
      <t>ジョウキョウ</t>
    </rPh>
    <rPh sb="16" eb="18">
      <t>ヘイセイ</t>
    </rPh>
    <rPh sb="21" eb="23">
      <t>レイワ</t>
    </rPh>
    <rPh sb="24" eb="26">
      <t>ネンド</t>
    </rPh>
    <phoneticPr fontId="4"/>
  </si>
  <si>
    <t>131. 公害関係等発生状況（平成28～令和2年度）</t>
    <rPh sb="15" eb="17">
      <t>ヘイセイ</t>
    </rPh>
    <rPh sb="20" eb="22">
      <t>レイワ</t>
    </rPh>
    <rPh sb="23" eb="25">
      <t>ネンド</t>
    </rPh>
    <phoneticPr fontId="28"/>
  </si>
  <si>
    <t>132. ごみ搬入と処理</t>
    <rPh sb="7" eb="8">
      <t>ハン</t>
    </rPh>
    <rPh sb="8" eb="9">
      <t>イリ</t>
    </rPh>
    <rPh sb="10" eb="11">
      <t>トコロ</t>
    </rPh>
    <rPh sb="11" eb="12">
      <t>リ</t>
    </rPh>
    <phoneticPr fontId="25"/>
  </si>
  <si>
    <t>令和2年</t>
    <rPh sb="0" eb="2">
      <t>レイワ</t>
    </rPh>
    <rPh sb="3" eb="4">
      <t>ネン</t>
    </rPh>
    <phoneticPr fontId="5"/>
  </si>
  <si>
    <t>-</t>
    <phoneticPr fontId="2"/>
  </si>
  <si>
    <t>134. 医療施設数（平成28～令和2年）</t>
    <rPh sb="5" eb="6">
      <t>イ</t>
    </rPh>
    <rPh sb="6" eb="7">
      <t>リョウ</t>
    </rPh>
    <rPh sb="7" eb="8">
      <t>シ</t>
    </rPh>
    <rPh sb="8" eb="9">
      <t>セツ</t>
    </rPh>
    <rPh sb="9" eb="10">
      <t>スウ</t>
    </rPh>
    <rPh sb="11" eb="13">
      <t>ヘイセイ</t>
    </rPh>
    <rPh sb="16" eb="18">
      <t>レイワ</t>
    </rPh>
    <rPh sb="19" eb="20">
      <t>ネン</t>
    </rPh>
    <phoneticPr fontId="28"/>
  </si>
  <si>
    <t>135.  医療施設従事者数（平成18～令和2年）</t>
    <rPh sb="20" eb="22">
      <t>レイワ</t>
    </rPh>
    <phoneticPr fontId="2"/>
  </si>
  <si>
    <t>平成18年</t>
    <phoneticPr fontId="2"/>
  </si>
  <si>
    <t>令和 2年</t>
    <rPh sb="0" eb="2">
      <t>レイワ</t>
    </rPh>
    <rPh sb="4" eb="5">
      <t>ネン</t>
    </rPh>
    <phoneticPr fontId="2"/>
  </si>
  <si>
    <t>平成18～令和年度</t>
    <rPh sb="0" eb="2">
      <t>ヘイセイ</t>
    </rPh>
    <rPh sb="5" eb="7">
      <t>レイワ</t>
    </rPh>
    <rPh sb="7" eb="9">
      <t>ネンド</t>
    </rPh>
    <phoneticPr fontId="2"/>
  </si>
  <si>
    <t>平成28～令和2年</t>
    <rPh sb="0" eb="2">
      <t>ヘイセイ</t>
    </rPh>
    <rPh sb="5" eb="7">
      <t>レイワ</t>
    </rPh>
    <rPh sb="8" eb="9">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</si>
</sst>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1" formatCode="_ * #,##0_ ;_ * \-#,##0_ ;_ * &quot;-&quot;_ ;_ @_ "/>
    <numFmt numFmtId="43" formatCode="_ * #,##0.00_ ;_ * \-#,##0.00_ ;_ * &quot;-&quot;??_ ;_ @_ "/>
    <numFmt numFmtId="176" formatCode="#,##0;\-#,##0;&quot;-&quot;"/>
    <numFmt numFmtId="177" formatCode="[$-411]g/&quot;標&quot;&quot;準&quot;"/>
    <numFmt numFmtId="178" formatCode="&quot;｣&quot;#,##0;[Red]\-&quot;｣&quot;#,##0"/>
    <numFmt numFmtId="179" formatCode="_ &quot;SFr.&quot;* #,##0.00_ ;_ &quot;SFr.&quot;* \-#,##0.00_ ;_ &quot;SFr.&quot;* &quot;-&quot;??_ ;_ @_ "/>
    <numFmt numFmtId="180" formatCode="_ * #\ ##0_ ;_ * \-#,##0_ ;_ * &quot;-&quot;_ ;_ @_ "/>
    <numFmt numFmtId="181" formatCode="_*\ #\ ##0_ ;_ * \-#,##0_ ;_ * &quot;-&quot;_ ;_ @_ "/>
    <numFmt numFmtId="182" formatCode="_ * #\ ##0_ ;_ * \-#\ ##0_ ;_ * &quot;-&quot;_ ;_ @_ "/>
    <numFmt numFmtId="183" formatCode="###\ ##0\ ;&quot;△&quot;###\ ##0\ ;\-\ "/>
    <numFmt numFmtId="184" formatCode="* \(#\ ##0\);_ * \-#\ ##0;_ * &quot;-&quot;;_ @"/>
    <numFmt numFmtId="185" formatCode="_*#\ ##0_ ;_ * \-#,##0_ ;_ * &quot;-&quot;_ ;_ @_ "/>
    <numFmt numFmtId="186" formatCode="#,##0_);[Red]\(#,##0\)"/>
    <numFmt numFmtId="187" formatCode="_ * #\ ####\ ##0_ ;_ * \-#,##0_ ;_ * &quot;-&quot;_ ;_ @_ "/>
    <numFmt numFmtId="188" formatCode="_ * #\ #\ ###\ ##0_ ;_ * \-#,##0_ ;_ * &quot;-&quot;_ ;_ @_ "/>
    <numFmt numFmtId="189" formatCode="0.0_ "/>
    <numFmt numFmtId="190" formatCode="&quot;(&quot;#,##0&quot;)&quot;"/>
  </numFmts>
  <fonts count="45">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24"/>
      <color rgb="FF00B050"/>
      <name val="ＭＳ Ｐゴシック"/>
      <family val="3"/>
      <charset val="128"/>
    </font>
    <font>
      <sz val="6"/>
      <name val="ＭＳ Ｐゴシック"/>
      <family val="3"/>
      <charset val="128"/>
    </font>
    <font>
      <sz val="12"/>
      <name val="ＭＳ Ｐゴシック"/>
      <family val="3"/>
      <charset val="128"/>
    </font>
    <font>
      <b/>
      <sz val="20"/>
      <color theme="3" tint="-0.499984740745262"/>
      <name val="ＭＳ Ｐゴシック"/>
      <family val="3"/>
      <charset val="128"/>
    </font>
    <font>
      <b/>
      <sz val="12"/>
      <color rgb="FFFFC000"/>
      <name val="ＭＳ Ｐゴシック"/>
      <family val="3"/>
      <charset val="128"/>
    </font>
    <font>
      <u/>
      <sz val="11"/>
      <color theme="10"/>
      <name val="ＭＳ Ｐゴシック"/>
      <family val="3"/>
      <charset val="128"/>
    </font>
    <font>
      <b/>
      <sz val="12"/>
      <color theme="10"/>
      <name val="ＭＳ Ｐゴシック"/>
      <family val="3"/>
      <charset val="128"/>
    </font>
    <font>
      <sz val="12"/>
      <color theme="10"/>
      <name val="ＭＳ Ｐゴシック"/>
      <family val="3"/>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10"/>
      <name val="ＭＳ 明朝"/>
      <family val="1"/>
      <charset val="128"/>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11"/>
      <name val="ＭＳ 明朝"/>
      <family val="1"/>
      <charset val="128"/>
    </font>
    <font>
      <sz val="11"/>
      <name val="明朝"/>
      <family val="1"/>
      <charset val="128"/>
    </font>
    <font>
      <sz val="14"/>
      <name val="ＭＳ 明朝"/>
      <family val="1"/>
      <charset val="128"/>
    </font>
    <font>
      <sz val="6"/>
      <name val="明朝"/>
      <family val="3"/>
      <charset val="128"/>
    </font>
    <font>
      <b/>
      <sz val="14"/>
      <name val="ＭＳ Ｐゴシック"/>
      <family val="3"/>
      <charset val="128"/>
    </font>
    <font>
      <sz val="10"/>
      <name val="明朝"/>
      <family val="1"/>
      <charset val="128"/>
    </font>
    <font>
      <sz val="6"/>
      <name val="ＭＳ Ｐ明朝"/>
      <family val="1"/>
      <charset val="128"/>
    </font>
    <font>
      <sz val="10"/>
      <name val="ＭＳ Ｐゴシック"/>
      <family val="3"/>
      <charset val="128"/>
    </font>
    <font>
      <b/>
      <sz val="10"/>
      <name val="ＭＳ 明朝"/>
      <family val="1"/>
      <charset val="128"/>
    </font>
    <font>
      <sz val="6"/>
      <name val="明朝"/>
      <family val="1"/>
      <charset val="128"/>
    </font>
    <font>
      <sz val="10"/>
      <color theme="1"/>
      <name val="ＭＳ 明朝"/>
      <family val="1"/>
      <charset val="128"/>
    </font>
    <font>
      <b/>
      <sz val="16"/>
      <name val="ＭＳ Ｐゴシック"/>
      <family val="3"/>
      <charset val="128"/>
    </font>
    <font>
      <b/>
      <sz val="18"/>
      <name val="ＭＳ Ｐゴシック"/>
      <family val="3"/>
      <charset val="128"/>
    </font>
    <font>
      <b/>
      <sz val="16"/>
      <name val="ＭＳ ゴシック"/>
      <family val="3"/>
      <charset val="128"/>
    </font>
    <font>
      <sz val="16"/>
      <name val="明朝"/>
      <family val="1"/>
      <charset val="128"/>
    </font>
    <font>
      <sz val="11"/>
      <color theme="1"/>
      <name val="ＭＳ Ｐゴシック"/>
      <family val="2"/>
      <charset val="128"/>
      <scheme val="minor"/>
    </font>
    <font>
      <sz val="10.5"/>
      <name val="ＭＳ 明朝"/>
      <family val="1"/>
      <charset val="128"/>
    </font>
    <font>
      <sz val="10.5"/>
      <name val="ＭＳ Ｐゴシック"/>
      <family val="3"/>
      <charset val="128"/>
    </font>
    <font>
      <b/>
      <sz val="17"/>
      <name val="ＭＳ Ｐゴシック"/>
      <family val="3"/>
      <charset val="128"/>
    </font>
    <font>
      <sz val="7"/>
      <name val="ＭＳ 明朝"/>
      <family val="1"/>
      <charset val="128"/>
    </font>
    <font>
      <b/>
      <sz val="20"/>
      <name val="ＭＳ Ｐゴシック"/>
      <family val="3"/>
      <charset val="128"/>
    </font>
    <font>
      <b/>
      <sz val="12"/>
      <name val="ＭＳ Ｐゴシック"/>
      <family val="3"/>
      <charset val="128"/>
    </font>
    <font>
      <b/>
      <sz val="11"/>
      <color theme="10"/>
      <name val="ＭＳ Ｐゴシック"/>
      <family val="3"/>
      <charset val="128"/>
    </font>
  </fonts>
  <fills count="7">
    <fill>
      <patternFill patternType="none"/>
    </fill>
    <fill>
      <patternFill patternType="gray125"/>
    </fill>
    <fill>
      <patternFill patternType="solid">
        <fgColor rgb="FF003300"/>
        <bgColor indexed="64"/>
      </patternFill>
    </fill>
    <fill>
      <patternFill patternType="solid">
        <fgColor rgb="FFCCFF99"/>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99">
    <border>
      <left/>
      <right/>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hair">
        <color indexed="64"/>
      </top>
      <bottom/>
      <diagonal/>
    </border>
    <border>
      <left/>
      <right/>
      <top style="medium">
        <color indexed="64"/>
      </top>
      <bottom/>
      <diagonal/>
    </border>
    <border>
      <left style="thin">
        <color indexed="64"/>
      </left>
      <right/>
      <top style="medium">
        <color indexed="64"/>
      </top>
      <bottom/>
      <diagonal/>
    </border>
    <border>
      <left/>
      <right/>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medium">
        <color indexed="64"/>
      </bottom>
      <diagonal/>
    </border>
    <border>
      <left style="thin">
        <color indexed="64"/>
      </left>
      <right/>
      <top style="hair">
        <color indexed="64"/>
      </top>
      <bottom style="medium">
        <color theme="1"/>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bottom/>
      <diagonal/>
    </border>
    <border>
      <left style="thin">
        <color indexed="64"/>
      </left>
      <right style="hair">
        <color indexed="64"/>
      </right>
      <top style="hair">
        <color indexed="64"/>
      </top>
      <bottom/>
      <diagonal/>
    </border>
    <border>
      <left style="hair">
        <color indexed="64"/>
      </left>
      <right/>
      <top/>
      <bottom style="medium">
        <color indexed="64"/>
      </bottom>
      <diagonal/>
    </border>
    <border>
      <left style="hair">
        <color indexed="64"/>
      </left>
      <right style="thin">
        <color indexed="64"/>
      </right>
      <top style="thin">
        <color indexed="64"/>
      </top>
      <bottom style="thin">
        <color indexed="64"/>
      </bottom>
      <diagonal/>
    </border>
  </borders>
  <cellStyleXfs count="29">
    <xf numFmtId="0" fontId="0" fillId="0" borderId="0">
      <alignment vertical="center"/>
    </xf>
    <xf numFmtId="0" fontId="1" fillId="0" borderId="0"/>
    <xf numFmtId="0" fontId="8" fillId="0" borderId="0" applyNumberFormat="0" applyFill="0" applyBorder="0" applyAlignment="0" applyProtection="0">
      <alignment vertical="top"/>
      <protection locked="0"/>
    </xf>
    <xf numFmtId="176" fontId="11" fillId="0" borderId="0" applyFill="0" applyBorder="0" applyAlignment="0"/>
    <xf numFmtId="41" fontId="12" fillId="0" borderId="0" applyFont="0" applyFill="0" applyBorder="0" applyAlignment="0" applyProtection="0"/>
    <xf numFmtId="43" fontId="12"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0" fontId="13" fillId="0" borderId="0">
      <alignment horizontal="left"/>
    </xf>
    <xf numFmtId="38" fontId="14" fillId="4" borderId="0" applyNumberFormat="0" applyBorder="0" applyAlignment="0" applyProtection="0"/>
    <xf numFmtId="0" fontId="15" fillId="0" borderId="13" applyNumberFormat="0" applyAlignment="0" applyProtection="0">
      <alignment horizontal="left" vertical="center"/>
    </xf>
    <xf numFmtId="0" fontId="15" fillId="0" borderId="14">
      <alignment horizontal="left" vertical="center"/>
    </xf>
    <xf numFmtId="10" fontId="14" fillId="5" borderId="15" applyNumberFormat="0" applyBorder="0" applyAlignment="0" applyProtection="0"/>
    <xf numFmtId="179" fontId="16" fillId="0" borderId="0"/>
    <xf numFmtId="0" fontId="12" fillId="0" borderId="0"/>
    <xf numFmtId="10" fontId="12" fillId="0" borderId="0" applyFont="0" applyFill="0" applyBorder="0" applyAlignment="0" applyProtection="0"/>
    <xf numFmtId="4" fontId="13" fillId="0" borderId="0">
      <alignment horizontal="right"/>
    </xf>
    <xf numFmtId="4" fontId="17" fillId="0" borderId="0">
      <alignment horizontal="right"/>
    </xf>
    <xf numFmtId="0" fontId="18" fillId="0" borderId="0">
      <alignment horizontal="left"/>
    </xf>
    <xf numFmtId="0" fontId="19" fillId="0" borderId="0"/>
    <xf numFmtId="0" fontId="20" fillId="0" borderId="0">
      <alignment horizontal="center"/>
    </xf>
    <xf numFmtId="0" fontId="21" fillId="0" borderId="0">
      <alignment vertical="center"/>
    </xf>
    <xf numFmtId="38" fontId="22" fillId="0" borderId="0" applyFont="0" applyFill="0" applyBorder="0" applyAlignment="0" applyProtection="0"/>
    <xf numFmtId="0" fontId="22" fillId="0" borderId="0"/>
    <xf numFmtId="0" fontId="1" fillId="0" borderId="0">
      <alignment vertical="center"/>
    </xf>
    <xf numFmtId="0" fontId="24" fillId="0" borderId="0"/>
    <xf numFmtId="0" fontId="23" fillId="0" borderId="0"/>
    <xf numFmtId="38" fontId="23" fillId="0" borderId="0" applyFont="0" applyFill="0" applyBorder="0" applyAlignment="0" applyProtection="0"/>
    <xf numFmtId="0" fontId="23" fillId="0" borderId="0"/>
  </cellStyleXfs>
  <cellXfs count="567">
    <xf numFmtId="0" fontId="0" fillId="0" borderId="0" xfId="0">
      <alignment vertical="center"/>
    </xf>
    <xf numFmtId="0" fontId="1" fillId="0" borderId="0" xfId="1" applyFont="1" applyAlignment="1">
      <alignment vertical="center"/>
    </xf>
    <xf numFmtId="0" fontId="5" fillId="0" borderId="0" xfId="1" applyFont="1" applyAlignment="1">
      <alignment vertical="center"/>
    </xf>
    <xf numFmtId="0" fontId="6" fillId="0" borderId="0" xfId="1" applyFont="1" applyAlignment="1">
      <alignment horizontal="center" vertical="center"/>
    </xf>
    <xf numFmtId="0" fontId="1" fillId="0" borderId="0" xfId="1" applyFont="1" applyBorder="1" applyAlignment="1">
      <alignment vertical="center"/>
    </xf>
    <xf numFmtId="0" fontId="7" fillId="2" borderId="3" xfId="1" applyFont="1" applyFill="1" applyBorder="1" applyAlignment="1">
      <alignment horizontal="center" vertical="center"/>
    </xf>
    <xf numFmtId="0" fontId="9" fillId="3" borderId="4" xfId="2" applyFont="1" applyFill="1" applyBorder="1" applyAlignment="1" applyProtection="1">
      <alignment horizontal="center" vertical="center"/>
    </xf>
    <xf numFmtId="0" fontId="10" fillId="3" borderId="5" xfId="2" applyFont="1" applyFill="1" applyBorder="1" applyAlignment="1" applyProtection="1">
      <alignment vertical="center"/>
    </xf>
    <xf numFmtId="0" fontId="5" fillId="3" borderId="6" xfId="1" applyFont="1" applyFill="1" applyBorder="1" applyAlignment="1">
      <alignment horizontal="center" vertical="center"/>
    </xf>
    <xf numFmtId="0" fontId="9" fillId="3" borderId="7" xfId="2" applyFont="1" applyFill="1" applyBorder="1" applyAlignment="1" applyProtection="1">
      <alignment horizontal="center" vertical="center"/>
    </xf>
    <xf numFmtId="0" fontId="10" fillId="3" borderId="8" xfId="2" applyFont="1" applyFill="1" applyBorder="1" applyAlignment="1" applyProtection="1">
      <alignment vertical="center"/>
    </xf>
    <xf numFmtId="0" fontId="5" fillId="3" borderId="9" xfId="1" applyFont="1" applyFill="1" applyBorder="1" applyAlignment="1">
      <alignment horizontal="center" vertical="center"/>
    </xf>
    <xf numFmtId="0" fontId="9" fillId="3" borderId="10" xfId="2" applyFont="1" applyFill="1" applyBorder="1" applyAlignment="1" applyProtection="1">
      <alignment horizontal="center" vertical="center"/>
    </xf>
    <xf numFmtId="0" fontId="1" fillId="0" borderId="0" xfId="1" applyFont="1" applyAlignment="1">
      <alignment horizontal="center" vertical="center"/>
    </xf>
    <xf numFmtId="0" fontId="22" fillId="0" borderId="0" xfId="26" applyFont="1" applyAlignment="1">
      <alignment vertical="center"/>
    </xf>
    <xf numFmtId="0" fontId="16" fillId="0" borderId="0" xfId="26" applyFont="1" applyAlignment="1">
      <alignment horizontal="center"/>
    </xf>
    <xf numFmtId="0" fontId="16" fillId="0" borderId="0" xfId="26" applyFont="1"/>
    <xf numFmtId="0" fontId="1" fillId="0" borderId="0" xfId="26" applyFont="1" applyAlignment="1">
      <alignment vertical="center"/>
    </xf>
    <xf numFmtId="0" fontId="22" fillId="0" borderId="0" xfId="1" applyFont="1" applyAlignment="1">
      <alignment vertical="center"/>
    </xf>
    <xf numFmtId="0" fontId="16" fillId="0" borderId="0" xfId="26" applyFont="1" applyAlignment="1">
      <alignment vertical="center"/>
    </xf>
    <xf numFmtId="0" fontId="22" fillId="0" borderId="0" xfId="0" applyFont="1" applyAlignment="1">
      <alignment vertical="center"/>
    </xf>
    <xf numFmtId="0" fontId="22" fillId="0" borderId="0" xfId="0" applyFont="1" applyAlignment="1">
      <alignment horizontal="right" vertical="center"/>
    </xf>
    <xf numFmtId="0" fontId="27" fillId="0" borderId="0" xfId="0" applyFont="1" applyAlignment="1"/>
    <xf numFmtId="0" fontId="16" fillId="0" borderId="0" xfId="0" applyFont="1" applyAlignment="1"/>
    <xf numFmtId="0" fontId="16" fillId="0" borderId="0" xfId="0" applyFont="1" applyAlignment="1">
      <alignment vertical="center" wrapText="1"/>
    </xf>
    <xf numFmtId="0" fontId="0" fillId="0" borderId="0" xfId="0" applyAlignment="1"/>
    <xf numFmtId="0" fontId="1" fillId="0" borderId="0" xfId="0" applyFont="1" applyAlignment="1">
      <alignment vertical="center"/>
    </xf>
    <xf numFmtId="186" fontId="16" fillId="0" borderId="0" xfId="0" applyNumberFormat="1" applyFont="1" applyAlignment="1">
      <alignment vertical="center"/>
    </xf>
    <xf numFmtId="186" fontId="22" fillId="0" borderId="0" xfId="0" applyNumberFormat="1" applyFont="1" applyAlignment="1">
      <alignment vertical="center"/>
    </xf>
    <xf numFmtId="186" fontId="1" fillId="0" borderId="0" xfId="0" applyNumberFormat="1" applyFont="1" applyAlignment="1">
      <alignment vertical="center"/>
    </xf>
    <xf numFmtId="0" fontId="10" fillId="3" borderId="7" xfId="2" applyFont="1" applyFill="1" applyBorder="1" applyAlignment="1" applyProtection="1">
      <alignment horizontal="left" vertical="center"/>
    </xf>
    <xf numFmtId="0" fontId="22" fillId="0" borderId="0" xfId="0" applyFont="1" applyAlignment="1"/>
    <xf numFmtId="0" fontId="29" fillId="0" borderId="0" xfId="0" applyFont="1" applyAlignment="1"/>
    <xf numFmtId="0" fontId="10" fillId="3" borderId="11" xfId="2" applyFont="1" applyFill="1" applyBorder="1" applyAlignment="1" applyProtection="1">
      <alignment vertical="center"/>
    </xf>
    <xf numFmtId="0" fontId="1" fillId="0" borderId="0" xfId="0" applyFont="1" applyFill="1" applyAlignment="1">
      <alignment vertical="center"/>
    </xf>
    <xf numFmtId="0" fontId="16" fillId="0" borderId="0" xfId="0" applyFont="1" applyAlignment="1">
      <alignment vertical="center"/>
    </xf>
    <xf numFmtId="0" fontId="1" fillId="0" borderId="0" xfId="1" applyFont="1"/>
    <xf numFmtId="0" fontId="16" fillId="0" borderId="0" xfId="0" applyFont="1" applyAlignment="1">
      <alignment vertical="center"/>
    </xf>
    <xf numFmtId="0" fontId="16" fillId="0" borderId="0" xfId="0" applyFont="1" applyAlignment="1">
      <alignment vertical="center"/>
    </xf>
    <xf numFmtId="0" fontId="22" fillId="0" borderId="0" xfId="0" applyFont="1" applyAlignment="1">
      <alignment vertical="center"/>
    </xf>
    <xf numFmtId="0" fontId="16" fillId="0" borderId="0" xfId="0" applyFont="1" applyAlignment="1">
      <alignment horizontal="center"/>
    </xf>
    <xf numFmtId="0" fontId="16" fillId="0" borderId="0" xfId="0" applyFont="1" applyAlignment="1">
      <alignment horizontal="center" vertical="center"/>
    </xf>
    <xf numFmtId="0" fontId="16" fillId="0" borderId="58" xfId="0" applyFont="1" applyBorder="1" applyAlignment="1">
      <alignment vertical="center"/>
    </xf>
    <xf numFmtId="0" fontId="16" fillId="0" borderId="0" xfId="26" applyFont="1" applyAlignment="1">
      <alignment horizontal="right" vertical="center"/>
    </xf>
    <xf numFmtId="0" fontId="16" fillId="0" borderId="0" xfId="1" applyFont="1" applyFill="1" applyAlignment="1">
      <alignment vertical="center"/>
    </xf>
    <xf numFmtId="0" fontId="22" fillId="0" borderId="0" xfId="26" applyFont="1" applyAlignment="1">
      <alignment vertical="center"/>
    </xf>
    <xf numFmtId="0" fontId="16" fillId="0" borderId="58" xfId="26" applyFont="1" applyBorder="1" applyAlignment="1">
      <alignment vertical="center"/>
    </xf>
    <xf numFmtId="180" fontId="16" fillId="0" borderId="34" xfId="27" applyNumberFormat="1" applyFont="1" applyBorder="1" applyAlignment="1">
      <alignment horizontal="right" vertical="center"/>
    </xf>
    <xf numFmtId="180" fontId="16" fillId="0" borderId="33" xfId="27" applyNumberFormat="1" applyFont="1" applyBorder="1" applyAlignment="1">
      <alignment horizontal="right" vertical="center"/>
    </xf>
    <xf numFmtId="180" fontId="16" fillId="0" borderId="57" xfId="27" applyNumberFormat="1" applyFont="1" applyFill="1" applyBorder="1" applyAlignment="1">
      <alignment horizontal="right" vertical="center"/>
    </xf>
    <xf numFmtId="180" fontId="16" fillId="0" borderId="38" xfId="27" applyNumberFormat="1" applyFont="1" applyBorder="1" applyAlignment="1">
      <alignment horizontal="right" vertical="center"/>
    </xf>
    <xf numFmtId="180" fontId="16" fillId="0" borderId="37" xfId="27" applyNumberFormat="1" applyFont="1" applyBorder="1" applyAlignment="1">
      <alignment horizontal="right" vertical="center"/>
    </xf>
    <xf numFmtId="180" fontId="16" fillId="0" borderId="56" xfId="27" applyNumberFormat="1" applyFont="1" applyFill="1" applyBorder="1" applyAlignment="1">
      <alignment horizontal="right" vertical="center"/>
    </xf>
    <xf numFmtId="185" fontId="16" fillId="0" borderId="38" xfId="27" applyNumberFormat="1" applyFont="1" applyBorder="1" applyAlignment="1">
      <alignment horizontal="right" vertical="center"/>
    </xf>
    <xf numFmtId="180" fontId="16" fillId="0" borderId="38" xfId="27" applyNumberFormat="1" applyFont="1" applyBorder="1" applyAlignment="1">
      <alignment vertical="center"/>
    </xf>
    <xf numFmtId="180" fontId="16" fillId="0" borderId="37" xfId="27" applyNumberFormat="1" applyFont="1" applyBorder="1" applyAlignment="1">
      <alignment vertical="center"/>
    </xf>
    <xf numFmtId="180" fontId="16" fillId="0" borderId="56" xfId="27" applyNumberFormat="1" applyFont="1" applyFill="1" applyBorder="1" applyAlignment="1">
      <alignment vertical="center"/>
    </xf>
    <xf numFmtId="180" fontId="16" fillId="0" borderId="81" xfId="27" applyNumberFormat="1" applyFont="1" applyBorder="1" applyAlignment="1">
      <alignment vertical="center"/>
    </xf>
    <xf numFmtId="180" fontId="16" fillId="0" borderId="80" xfId="27" applyNumberFormat="1" applyFont="1" applyBorder="1" applyAlignment="1">
      <alignment vertical="center"/>
    </xf>
    <xf numFmtId="180" fontId="16" fillId="0" borderId="79" xfId="27" applyNumberFormat="1" applyFont="1" applyFill="1" applyBorder="1" applyAlignment="1">
      <alignment vertical="center"/>
    </xf>
    <xf numFmtId="38" fontId="16" fillId="0" borderId="0" xfId="27" applyFont="1" applyBorder="1" applyAlignment="1">
      <alignment vertical="center"/>
    </xf>
    <xf numFmtId="0" fontId="16" fillId="0" borderId="0" xfId="26" applyFont="1" applyAlignment="1">
      <alignment vertical="center"/>
    </xf>
    <xf numFmtId="182" fontId="16" fillId="0" borderId="88" xfId="26" applyNumberFormat="1" applyFont="1" applyFill="1" applyBorder="1" applyAlignment="1">
      <alignment vertical="center"/>
    </xf>
    <xf numFmtId="182" fontId="16" fillId="0" borderId="88" xfId="26" applyNumberFormat="1" applyFont="1" applyBorder="1" applyAlignment="1">
      <alignment vertical="center"/>
    </xf>
    <xf numFmtId="182" fontId="16" fillId="0" borderId="87" xfId="26" applyNumberFormat="1" applyFont="1" applyBorder="1" applyAlignment="1">
      <alignment vertical="center"/>
    </xf>
    <xf numFmtId="182" fontId="16" fillId="0" borderId="38" xfId="27" applyNumberFormat="1" applyFont="1" applyBorder="1" applyAlignment="1">
      <alignment vertical="center"/>
    </xf>
    <xf numFmtId="182" fontId="16" fillId="0" borderId="37" xfId="27" applyNumberFormat="1" applyFont="1" applyBorder="1" applyAlignment="1">
      <alignment vertical="center"/>
    </xf>
    <xf numFmtId="0" fontId="16" fillId="0" borderId="37" xfId="26" applyFont="1" applyBorder="1" applyAlignment="1">
      <alignment horizontal="center" vertical="center" wrapText="1"/>
    </xf>
    <xf numFmtId="49" fontId="16" fillId="0" borderId="46" xfId="26" applyNumberFormat="1" applyFont="1" applyBorder="1" applyAlignment="1">
      <alignment horizontal="center" vertical="center"/>
    </xf>
    <xf numFmtId="49" fontId="16" fillId="0" borderId="59" xfId="26" applyNumberFormat="1" applyFont="1" applyBorder="1" applyAlignment="1">
      <alignment horizontal="center" vertical="center"/>
    </xf>
    <xf numFmtId="182" fontId="16" fillId="0" borderId="71" xfId="27" applyNumberFormat="1" applyFont="1" applyFill="1" applyBorder="1" applyAlignment="1">
      <alignment vertical="center"/>
    </xf>
    <xf numFmtId="182" fontId="16" fillId="0" borderId="85" xfId="27" applyNumberFormat="1" applyFont="1" applyBorder="1" applyAlignment="1">
      <alignment vertical="center"/>
    </xf>
    <xf numFmtId="0" fontId="16" fillId="0" borderId="85" xfId="26" applyFont="1" applyBorder="1" applyAlignment="1">
      <alignment horizontal="center" vertical="center" wrapText="1"/>
    </xf>
    <xf numFmtId="182" fontId="16" fillId="0" borderId="38" xfId="27" applyNumberFormat="1" applyFont="1" applyFill="1" applyBorder="1" applyAlignment="1">
      <alignment vertical="center"/>
    </xf>
    <xf numFmtId="182" fontId="16" fillId="0" borderId="67" xfId="27" applyNumberFormat="1" applyFont="1" applyFill="1" applyBorder="1" applyAlignment="1">
      <alignment vertical="center"/>
    </xf>
    <xf numFmtId="182" fontId="16" fillId="0" borderId="67" xfId="27" applyNumberFormat="1" applyFont="1" applyBorder="1" applyAlignment="1">
      <alignment vertical="center"/>
    </xf>
    <xf numFmtId="182" fontId="16" fillId="0" borderId="77" xfId="27" applyNumberFormat="1" applyFont="1" applyBorder="1" applyAlignment="1">
      <alignment vertical="center"/>
    </xf>
    <xf numFmtId="0" fontId="16" fillId="0" borderId="77" xfId="26" applyFont="1" applyBorder="1" applyAlignment="1">
      <alignment horizontal="center" vertical="center" wrapText="1"/>
    </xf>
    <xf numFmtId="0" fontId="16" fillId="0" borderId="0" xfId="26" applyFont="1" applyBorder="1" applyAlignment="1">
      <alignment horizontal="right" vertical="center"/>
    </xf>
    <xf numFmtId="0" fontId="30" fillId="0" borderId="0" xfId="26" applyFont="1" applyAlignment="1">
      <alignment horizontal="center" vertical="center"/>
    </xf>
    <xf numFmtId="38" fontId="16" fillId="0" borderId="0" xfId="22" applyFont="1" applyBorder="1" applyAlignment="1">
      <alignment horizontal="center" vertical="center"/>
    </xf>
    <xf numFmtId="190" fontId="16" fillId="0" borderId="0" xfId="1" applyNumberFormat="1" applyFont="1" applyBorder="1" applyAlignment="1">
      <alignment horizontal="center" vertical="center"/>
    </xf>
    <xf numFmtId="0" fontId="16" fillId="0" borderId="0" xfId="1" quotePrefix="1" applyFont="1" applyBorder="1" applyAlignment="1">
      <alignment horizontal="center" vertical="center"/>
    </xf>
    <xf numFmtId="0" fontId="32" fillId="0" borderId="0" xfId="0" applyFont="1">
      <alignment vertical="center"/>
    </xf>
    <xf numFmtId="190" fontId="16" fillId="0" borderId="28" xfId="1" applyNumberFormat="1" applyFont="1" applyBorder="1" applyAlignment="1">
      <alignment horizontal="center" vertical="center"/>
    </xf>
    <xf numFmtId="190" fontId="16" fillId="0" borderId="29" xfId="1" applyNumberFormat="1" applyFont="1" applyBorder="1" applyAlignment="1">
      <alignment horizontal="center" vertical="center"/>
    </xf>
    <xf numFmtId="38" fontId="16" fillId="0" borderId="20" xfId="22" applyFont="1" applyBorder="1" applyAlignment="1">
      <alignment horizontal="center" vertical="center"/>
    </xf>
    <xf numFmtId="38" fontId="16" fillId="0" borderId="20" xfId="22" applyFont="1" applyFill="1" applyBorder="1" applyAlignment="1">
      <alignment horizontal="center" vertical="center"/>
    </xf>
    <xf numFmtId="38" fontId="16" fillId="0" borderId="21" xfId="22" applyFont="1" applyBorder="1" applyAlignment="1">
      <alignment horizontal="center" vertical="center"/>
    </xf>
    <xf numFmtId="190" fontId="16" fillId="0" borderId="42" xfId="1" applyNumberFormat="1" applyFont="1" applyBorder="1" applyAlignment="1">
      <alignment horizontal="center" vertical="center"/>
    </xf>
    <xf numFmtId="190" fontId="16" fillId="0" borderId="43" xfId="1" applyNumberFormat="1" applyFont="1" applyBorder="1" applyAlignment="1">
      <alignment horizontal="center" vertical="center"/>
    </xf>
    <xf numFmtId="0" fontId="22" fillId="0" borderId="0" xfId="26" applyFont="1" applyBorder="1" applyAlignment="1">
      <alignment vertical="center"/>
    </xf>
    <xf numFmtId="0" fontId="23" fillId="0" borderId="0" xfId="26"/>
    <xf numFmtId="0" fontId="0" fillId="0" borderId="0" xfId="0">
      <alignment vertical="center"/>
    </xf>
    <xf numFmtId="0" fontId="1" fillId="0" borderId="0" xfId="1"/>
    <xf numFmtId="0" fontId="16" fillId="0" borderId="0" xfId="1" applyFont="1" applyAlignment="1">
      <alignment vertical="center"/>
    </xf>
    <xf numFmtId="0" fontId="1" fillId="0" borderId="0" xfId="1" applyFont="1" applyFill="1" applyAlignment="1">
      <alignment vertical="center"/>
    </xf>
    <xf numFmtId="0" fontId="16" fillId="0" borderId="32" xfId="26" applyFont="1" applyBorder="1" applyAlignment="1">
      <alignment horizontal="center" vertical="center" wrapText="1"/>
    </xf>
    <xf numFmtId="0" fontId="16" fillId="0" borderId="82" xfId="26" applyFont="1" applyBorder="1" applyAlignment="1">
      <alignment horizontal="center" vertical="center" wrapText="1"/>
    </xf>
    <xf numFmtId="0" fontId="16" fillId="0" borderId="35" xfId="26" applyFont="1" applyBorder="1" applyAlignment="1">
      <alignment horizontal="center" vertical="center" wrapText="1"/>
    </xf>
    <xf numFmtId="0" fontId="22" fillId="0" borderId="16" xfId="0" applyFont="1" applyBorder="1" applyAlignment="1">
      <alignment horizontal="center" vertical="center"/>
    </xf>
    <xf numFmtId="0" fontId="22" fillId="0" borderId="14" xfId="0" applyFont="1" applyBorder="1" applyAlignment="1">
      <alignment horizontal="center" vertical="center"/>
    </xf>
    <xf numFmtId="0" fontId="22" fillId="0" borderId="19" xfId="0" applyFont="1" applyBorder="1" applyAlignment="1">
      <alignment horizontal="center" vertical="center"/>
    </xf>
    <xf numFmtId="0" fontId="22" fillId="0" borderId="15" xfId="0" applyFont="1" applyFill="1" applyBorder="1" applyAlignment="1">
      <alignment horizontal="center" vertical="center" wrapText="1"/>
    </xf>
    <xf numFmtId="0" fontId="22" fillId="0" borderId="21" xfId="0" applyFont="1" applyBorder="1" applyAlignment="1">
      <alignment horizontal="right" vertical="center"/>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6" xfId="0" applyFont="1" applyBorder="1" applyAlignment="1">
      <alignment horizontal="center" vertical="center"/>
    </xf>
    <xf numFmtId="0" fontId="22" fillId="0" borderId="15"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7" xfId="0" applyFont="1" applyBorder="1" applyAlignment="1">
      <alignment horizontal="center" vertical="center"/>
    </xf>
    <xf numFmtId="0" fontId="22" fillId="0" borderId="18" xfId="0" applyFont="1" applyBorder="1" applyAlignment="1">
      <alignment horizontal="center" vertical="center"/>
    </xf>
    <xf numFmtId="0" fontId="22" fillId="0" borderId="30" xfId="0" applyFont="1" applyBorder="1" applyAlignment="1">
      <alignment horizontal="center" vertical="center"/>
    </xf>
    <xf numFmtId="180" fontId="22" fillId="0" borderId="31" xfId="27" applyNumberFormat="1" applyFont="1" applyBorder="1" applyAlignment="1">
      <alignment horizontal="right" vertical="center"/>
    </xf>
    <xf numFmtId="180" fontId="22" fillId="0" borderId="5" xfId="27" applyNumberFormat="1" applyFont="1" applyBorder="1" applyAlignment="1">
      <alignment horizontal="right" vertical="center"/>
    </xf>
    <xf numFmtId="180" fontId="22" fillId="0" borderId="32" xfId="27" applyNumberFormat="1" applyFont="1" applyBorder="1" applyAlignment="1">
      <alignment horizontal="right" vertical="center"/>
    </xf>
    <xf numFmtId="180" fontId="22" fillId="0" borderId="33" xfId="27" applyNumberFormat="1" applyFont="1" applyBorder="1" applyAlignment="1">
      <alignment horizontal="right" vertical="center"/>
    </xf>
    <xf numFmtId="180" fontId="22" fillId="0" borderId="34" xfId="27" applyNumberFormat="1" applyFont="1" applyBorder="1" applyAlignment="1">
      <alignment horizontal="right" vertical="center"/>
    </xf>
    <xf numFmtId="180" fontId="22" fillId="0" borderId="4" xfId="27" applyNumberFormat="1" applyFont="1" applyBorder="1" applyAlignment="1">
      <alignment horizontal="right" vertical="center"/>
    </xf>
    <xf numFmtId="0" fontId="22" fillId="0" borderId="35" xfId="0" applyFont="1" applyBorder="1" applyAlignment="1">
      <alignment horizontal="center" vertical="center"/>
    </xf>
    <xf numFmtId="180" fontId="22" fillId="0" borderId="36" xfId="27" applyNumberFormat="1" applyFont="1" applyBorder="1" applyAlignment="1">
      <alignment horizontal="right" vertical="center"/>
    </xf>
    <xf numFmtId="180" fontId="22" fillId="0" borderId="8" xfId="27" applyNumberFormat="1" applyFont="1" applyBorder="1" applyAlignment="1">
      <alignment horizontal="right" vertical="center"/>
    </xf>
    <xf numFmtId="180" fontId="22" fillId="0" borderId="35" xfId="27" applyNumberFormat="1" applyFont="1" applyBorder="1" applyAlignment="1">
      <alignment horizontal="right" vertical="center"/>
    </xf>
    <xf numFmtId="180" fontId="22" fillId="0" borderId="37" xfId="27" applyNumberFormat="1" applyFont="1" applyBorder="1" applyAlignment="1">
      <alignment horizontal="right" vertical="center"/>
    </xf>
    <xf numFmtId="180" fontId="22" fillId="0" borderId="38" xfId="27" applyNumberFormat="1" applyFont="1" applyBorder="1" applyAlignment="1">
      <alignment horizontal="right" vertical="center"/>
    </xf>
    <xf numFmtId="180" fontId="22" fillId="0" borderId="7" xfId="27" applyNumberFormat="1" applyFont="1" applyBorder="1" applyAlignment="1">
      <alignment horizontal="right" vertical="center"/>
    </xf>
    <xf numFmtId="0" fontId="22" fillId="0" borderId="39" xfId="0" applyFont="1" applyBorder="1" applyAlignment="1">
      <alignment horizontal="center" vertical="center"/>
    </xf>
    <xf numFmtId="180" fontId="22" fillId="0" borderId="81" xfId="27" applyNumberFormat="1" applyFont="1" applyBorder="1" applyAlignment="1">
      <alignment horizontal="right" vertical="center"/>
    </xf>
    <xf numFmtId="180" fontId="22" fillId="0" borderId="11" xfId="27" applyNumberFormat="1" applyFont="1" applyBorder="1" applyAlignment="1">
      <alignment horizontal="right" vertical="center"/>
    </xf>
    <xf numFmtId="180" fontId="22" fillId="0" borderId="10" xfId="27" applyNumberFormat="1" applyFont="1" applyBorder="1" applyAlignment="1">
      <alignment horizontal="right" vertical="center"/>
    </xf>
    <xf numFmtId="180" fontId="22" fillId="0" borderId="91" xfId="27" applyNumberFormat="1" applyFont="1" applyBorder="1" applyAlignment="1">
      <alignment horizontal="right" vertical="center"/>
    </xf>
    <xf numFmtId="0" fontId="22" fillId="0" borderId="0" xfId="0" applyFont="1" applyBorder="1" applyAlignment="1">
      <alignment vertical="center"/>
    </xf>
    <xf numFmtId="0" fontId="22" fillId="0" borderId="0" xfId="0" applyFont="1" applyBorder="1" applyAlignment="1">
      <alignment vertical="center" wrapText="1"/>
    </xf>
    <xf numFmtId="0" fontId="22" fillId="0" borderId="0" xfId="0" applyFont="1" applyAlignment="1">
      <alignment vertical="center" wrapText="1"/>
    </xf>
    <xf numFmtId="0" fontId="22" fillId="0" borderId="49"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22" xfId="0" applyFont="1" applyBorder="1" applyAlignment="1">
      <alignment horizontal="center" vertical="center"/>
    </xf>
    <xf numFmtId="0" fontId="22" fillId="0" borderId="14"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6" xfId="0" applyFont="1" applyFill="1" applyBorder="1" applyAlignment="1">
      <alignment horizontal="center" vertical="center" wrapText="1"/>
    </xf>
    <xf numFmtId="0" fontId="22" fillId="0" borderId="14" xfId="0" applyFont="1" applyFill="1" applyBorder="1" applyAlignment="1">
      <alignment horizontal="center" vertical="center" wrapText="1"/>
    </xf>
    <xf numFmtId="180" fontId="22" fillId="0" borderId="51" xfId="0" applyNumberFormat="1" applyFont="1" applyBorder="1" applyAlignment="1">
      <alignment vertical="center"/>
    </xf>
    <xf numFmtId="180" fontId="22" fillId="0" borderId="52" xfId="0" applyNumberFormat="1" applyFont="1" applyBorder="1" applyAlignment="1">
      <alignment vertical="center"/>
    </xf>
    <xf numFmtId="180" fontId="22" fillId="0" borderId="30" xfId="0" applyNumberFormat="1" applyFont="1" applyBorder="1" applyAlignment="1">
      <alignment vertical="center"/>
    </xf>
    <xf numFmtId="180" fontId="22" fillId="0" borderId="52" xfId="0" applyNumberFormat="1" applyFont="1" applyBorder="1" applyAlignment="1">
      <alignment horizontal="right" vertical="center"/>
    </xf>
    <xf numFmtId="180" fontId="22" fillId="0" borderId="53" xfId="0" applyNumberFormat="1" applyFont="1" applyBorder="1" applyAlignment="1">
      <alignment vertical="center"/>
    </xf>
    <xf numFmtId="180" fontId="22" fillId="0" borderId="54" xfId="0" applyNumberFormat="1" applyFont="1" applyBorder="1" applyAlignment="1">
      <alignment vertical="center"/>
    </xf>
    <xf numFmtId="180" fontId="22" fillId="0" borderId="55" xfId="0" applyNumberFormat="1" applyFont="1" applyBorder="1" applyAlignment="1">
      <alignment vertical="center"/>
    </xf>
    <xf numFmtId="180" fontId="22" fillId="0" borderId="36" xfId="0" applyNumberFormat="1" applyFont="1" applyBorder="1" applyAlignment="1">
      <alignment vertical="center"/>
    </xf>
    <xf numFmtId="180" fontId="22" fillId="0" borderId="8" xfId="0" applyNumberFormat="1" applyFont="1" applyBorder="1" applyAlignment="1">
      <alignment vertical="center"/>
    </xf>
    <xf numFmtId="180" fontId="22" fillId="0" borderId="35" xfId="0" applyNumberFormat="1" applyFont="1" applyBorder="1" applyAlignment="1">
      <alignment vertical="center"/>
    </xf>
    <xf numFmtId="180" fontId="22" fillId="0" borderId="8" xfId="0" applyNumberFormat="1" applyFont="1" applyBorder="1" applyAlignment="1">
      <alignment horizontal="right" vertical="center"/>
    </xf>
    <xf numFmtId="180" fontId="22" fillId="0" borderId="56" xfId="0" applyNumberFormat="1" applyFont="1" applyBorder="1" applyAlignment="1">
      <alignment vertical="center"/>
    </xf>
    <xf numFmtId="180" fontId="22" fillId="0" borderId="7" xfId="0" applyNumberFormat="1" applyFont="1" applyBorder="1" applyAlignment="1">
      <alignment vertical="center"/>
    </xf>
    <xf numFmtId="180" fontId="22" fillId="0" borderId="0" xfId="0" applyNumberFormat="1" applyFont="1" applyBorder="1" applyAlignment="1">
      <alignment vertical="center"/>
    </xf>
    <xf numFmtId="180" fontId="22" fillId="0" borderId="57" xfId="0" applyNumberFormat="1" applyFont="1" applyBorder="1" applyAlignment="1">
      <alignment vertical="center"/>
    </xf>
    <xf numFmtId="180" fontId="22" fillId="0" borderId="4" xfId="0" applyNumberFormat="1" applyFont="1" applyBorder="1" applyAlignment="1">
      <alignment vertical="center"/>
    </xf>
    <xf numFmtId="180" fontId="22" fillId="0" borderId="5" xfId="0" applyNumberFormat="1" applyFont="1" applyBorder="1" applyAlignment="1">
      <alignment vertical="center"/>
    </xf>
    <xf numFmtId="180" fontId="22" fillId="0" borderId="9" xfId="0" applyNumberFormat="1" applyFont="1" applyBorder="1" applyAlignment="1">
      <alignment vertical="center"/>
    </xf>
    <xf numFmtId="180" fontId="22" fillId="0" borderId="40" xfId="0" applyNumberFormat="1" applyFont="1" applyBorder="1" applyAlignment="1">
      <alignment vertical="center"/>
    </xf>
    <xf numFmtId="180" fontId="22" fillId="0" borderId="41" xfId="0" applyNumberFormat="1" applyFont="1" applyBorder="1" applyAlignment="1">
      <alignment vertical="center"/>
    </xf>
    <xf numFmtId="180" fontId="22" fillId="0" borderId="39" xfId="0" applyNumberFormat="1" applyFont="1" applyBorder="1" applyAlignment="1">
      <alignment vertical="center"/>
    </xf>
    <xf numFmtId="180" fontId="22" fillId="0" borderId="58" xfId="0" applyNumberFormat="1" applyFont="1" applyBorder="1" applyAlignment="1">
      <alignment vertical="center"/>
    </xf>
    <xf numFmtId="180" fontId="22" fillId="0" borderId="44" xfId="0" applyNumberFormat="1" applyFont="1" applyBorder="1" applyAlignment="1">
      <alignment vertical="center"/>
    </xf>
    <xf numFmtId="0" fontId="22" fillId="0" borderId="0" xfId="0" applyFont="1" applyBorder="1" applyAlignment="1">
      <alignment horizontal="left" vertical="center"/>
    </xf>
    <xf numFmtId="180" fontId="22" fillId="0" borderId="0" xfId="0" applyNumberFormat="1" applyFont="1" applyBorder="1" applyAlignment="1">
      <alignment horizontal="right" vertical="center"/>
    </xf>
    <xf numFmtId="0" fontId="22" fillId="0" borderId="0" xfId="0" applyFont="1" applyAlignment="1">
      <alignment horizontal="left" vertical="center"/>
    </xf>
    <xf numFmtId="0" fontId="22" fillId="0" borderId="58" xfId="0" applyFont="1" applyBorder="1" applyAlignment="1">
      <alignment vertical="center"/>
    </xf>
    <xf numFmtId="0" fontId="22" fillId="0" borderId="15" xfId="0" applyFont="1" applyBorder="1" applyAlignment="1">
      <alignment horizontal="center" vertical="center"/>
    </xf>
    <xf numFmtId="180" fontId="22" fillId="0" borderId="33" xfId="27" applyNumberFormat="1" applyFont="1" applyBorder="1" applyAlignment="1">
      <alignment vertical="center"/>
    </xf>
    <xf numFmtId="180" fontId="22" fillId="0" borderId="34" xfId="27" applyNumberFormat="1" applyFont="1" applyBorder="1" applyAlignment="1">
      <alignment vertical="center"/>
    </xf>
    <xf numFmtId="180" fontId="22" fillId="0" borderId="23" xfId="27" applyNumberFormat="1" applyFont="1" applyBorder="1" applyAlignment="1">
      <alignment vertical="center"/>
    </xf>
    <xf numFmtId="180" fontId="22" fillId="0" borderId="24" xfId="27" applyNumberFormat="1" applyFont="1" applyBorder="1" applyAlignment="1">
      <alignment vertical="center"/>
    </xf>
    <xf numFmtId="0" fontId="22" fillId="0" borderId="60" xfId="0" applyFont="1" applyBorder="1" applyAlignment="1">
      <alignment horizontal="center" vertical="center"/>
    </xf>
    <xf numFmtId="180" fontId="22" fillId="0" borderId="37" xfId="27" applyNumberFormat="1" applyFont="1" applyBorder="1" applyAlignment="1">
      <alignment vertical="center"/>
    </xf>
    <xf numFmtId="180" fontId="22" fillId="0" borderId="38" xfId="27" applyNumberFormat="1" applyFont="1" applyBorder="1" applyAlignment="1">
      <alignment vertical="center"/>
    </xf>
    <xf numFmtId="187" fontId="22" fillId="0" borderId="37" xfId="27" applyNumberFormat="1" applyFont="1" applyBorder="1" applyAlignment="1">
      <alignment vertical="center"/>
    </xf>
    <xf numFmtId="181" fontId="22" fillId="0" borderId="37" xfId="27" applyNumberFormat="1" applyFont="1" applyBorder="1" applyAlignment="1">
      <alignment vertical="center"/>
    </xf>
    <xf numFmtId="188" fontId="22" fillId="0" borderId="37" xfId="27" applyNumberFormat="1" applyFont="1" applyBorder="1" applyAlignment="1">
      <alignment vertical="center"/>
    </xf>
    <xf numFmtId="180" fontId="22" fillId="0" borderId="42" xfId="27" applyNumberFormat="1" applyFont="1" applyBorder="1" applyAlignment="1">
      <alignment vertical="center"/>
    </xf>
    <xf numFmtId="0" fontId="22" fillId="0" borderId="47" xfId="0" quotePrefix="1" applyFont="1" applyBorder="1" applyAlignment="1">
      <alignment horizontal="center" vertical="center"/>
    </xf>
    <xf numFmtId="0" fontId="22" fillId="0" borderId="59" xfId="0" quotePrefix="1" applyFont="1" applyBorder="1" applyAlignment="1">
      <alignment horizontal="center" vertical="center"/>
    </xf>
    <xf numFmtId="0" fontId="22" fillId="0" borderId="59" xfId="0" applyFont="1" applyBorder="1" applyAlignment="1">
      <alignment horizontal="center" vertical="center"/>
    </xf>
    <xf numFmtId="0" fontId="22" fillId="0" borderId="46" xfId="0" applyFont="1" applyBorder="1" applyAlignment="1">
      <alignment horizontal="center" vertical="center"/>
    </xf>
    <xf numFmtId="49" fontId="22" fillId="0" borderId="32" xfId="0" applyNumberFormat="1" applyFont="1" applyBorder="1" applyAlignment="1">
      <alignment horizontal="center" vertical="center"/>
    </xf>
    <xf numFmtId="41" fontId="22" fillId="0" borderId="37" xfId="0" applyNumberFormat="1" applyFont="1" applyBorder="1" applyAlignment="1">
      <alignment vertical="center"/>
    </xf>
    <xf numFmtId="41" fontId="22" fillId="0" borderId="38" xfId="0" applyNumberFormat="1" applyFont="1" applyBorder="1" applyAlignment="1">
      <alignment vertical="center"/>
    </xf>
    <xf numFmtId="49" fontId="22" fillId="0" borderId="60" xfId="0" applyNumberFormat="1" applyFont="1" applyBorder="1" applyAlignment="1">
      <alignment horizontal="center" vertical="center"/>
    </xf>
    <xf numFmtId="41" fontId="22" fillId="0" borderId="23" xfId="0" applyNumberFormat="1" applyFont="1" applyBorder="1" applyAlignment="1">
      <alignment vertical="center"/>
    </xf>
    <xf numFmtId="41" fontId="22" fillId="0" borderId="24" xfId="0" applyNumberFormat="1" applyFont="1" applyBorder="1" applyAlignment="1">
      <alignment vertical="center"/>
    </xf>
    <xf numFmtId="49" fontId="22" fillId="0" borderId="35" xfId="0" applyNumberFormat="1" applyFont="1" applyBorder="1" applyAlignment="1">
      <alignment horizontal="center" vertical="center"/>
    </xf>
    <xf numFmtId="41" fontId="22" fillId="0" borderId="42" xfId="0" applyNumberFormat="1" applyFont="1" applyBorder="1" applyAlignment="1">
      <alignment vertical="center"/>
    </xf>
    <xf numFmtId="41" fontId="22" fillId="0" borderId="43" xfId="0" applyNumberFormat="1" applyFont="1" applyBorder="1" applyAlignment="1">
      <alignment vertical="center"/>
    </xf>
    <xf numFmtId="0" fontId="38" fillId="0" borderId="58" xfId="1" applyFont="1" applyFill="1" applyBorder="1" applyAlignment="1">
      <alignment vertical="center"/>
    </xf>
    <xf numFmtId="0" fontId="38" fillId="0" borderId="0" xfId="1" applyFont="1" applyFill="1" applyAlignment="1">
      <alignment vertical="center"/>
    </xf>
    <xf numFmtId="0" fontId="38" fillId="0" borderId="18" xfId="1" applyFont="1" applyFill="1" applyBorder="1" applyAlignment="1">
      <alignment horizontal="center" vertical="center"/>
    </xf>
    <xf numFmtId="0" fontId="38" fillId="0" borderId="64" xfId="1" applyFont="1" applyFill="1" applyBorder="1" applyAlignment="1">
      <alignment horizontal="center" vertical="center" wrapText="1"/>
    </xf>
    <xf numFmtId="0" fontId="38" fillId="0" borderId="65" xfId="1" applyFont="1" applyFill="1" applyBorder="1" applyAlignment="1">
      <alignment horizontal="center" vertical="center" wrapText="1"/>
    </xf>
    <xf numFmtId="182" fontId="38" fillId="0" borderId="21" xfId="1" applyNumberFormat="1" applyFont="1" applyFill="1" applyBorder="1" applyAlignment="1">
      <alignment horizontal="right" vertical="center"/>
    </xf>
    <xf numFmtId="182" fontId="38" fillId="0" borderId="66" xfId="1" applyNumberFormat="1" applyFont="1" applyFill="1" applyBorder="1" applyAlignment="1">
      <alignment horizontal="right" vertical="center"/>
    </xf>
    <xf numFmtId="0" fontId="38" fillId="0" borderId="53" xfId="1" applyFont="1" applyFill="1" applyBorder="1" applyAlignment="1">
      <alignment horizontal="center" vertical="center" wrapText="1"/>
    </xf>
    <xf numFmtId="182" fontId="38" fillId="0" borderId="67" xfId="1" applyNumberFormat="1" applyFont="1" applyFill="1" applyBorder="1" applyAlignment="1">
      <alignment horizontal="right" vertical="center"/>
    </xf>
    <xf numFmtId="182" fontId="38" fillId="0" borderId="55" xfId="1" applyNumberFormat="1" applyFont="1" applyFill="1" applyBorder="1" applyAlignment="1">
      <alignment horizontal="right" vertical="center"/>
    </xf>
    <xf numFmtId="0" fontId="38" fillId="0" borderId="69" xfId="1" applyFont="1" applyFill="1" applyBorder="1" applyAlignment="1">
      <alignment horizontal="center" vertical="center" wrapText="1"/>
    </xf>
    <xf numFmtId="182" fontId="38" fillId="0" borderId="68" xfId="1" applyNumberFormat="1" applyFont="1" applyFill="1" applyBorder="1" applyAlignment="1">
      <alignment horizontal="right" vertical="center"/>
    </xf>
    <xf numFmtId="182" fontId="38" fillId="0" borderId="70" xfId="1" applyNumberFormat="1" applyFont="1" applyFill="1" applyBorder="1" applyAlignment="1">
      <alignment horizontal="right" vertical="center"/>
    </xf>
    <xf numFmtId="0" fontId="38" fillId="0" borderId="57" xfId="1" applyFont="1" applyFill="1" applyBorder="1" applyAlignment="1">
      <alignment horizontal="center" vertical="center" wrapText="1"/>
    </xf>
    <xf numFmtId="182" fontId="38" fillId="0" borderId="34" xfId="1" applyNumberFormat="1" applyFont="1" applyFill="1" applyBorder="1" applyAlignment="1">
      <alignment horizontal="right" vertical="center"/>
    </xf>
    <xf numFmtId="182" fontId="38" fillId="0" borderId="6" xfId="1" applyNumberFormat="1" applyFont="1" applyFill="1" applyBorder="1" applyAlignment="1">
      <alignment horizontal="right" vertical="center"/>
    </xf>
    <xf numFmtId="182" fontId="38" fillId="0" borderId="24" xfId="1" applyNumberFormat="1" applyFont="1" applyFill="1" applyBorder="1" applyAlignment="1">
      <alignment horizontal="right" vertical="center"/>
    </xf>
    <xf numFmtId="182" fontId="38" fillId="0" borderId="36" xfId="1" applyNumberFormat="1" applyFont="1" applyFill="1" applyBorder="1" applyAlignment="1">
      <alignment horizontal="right" vertical="center"/>
    </xf>
    <xf numFmtId="0" fontId="38" fillId="0" borderId="56" xfId="1" applyFont="1" applyFill="1" applyBorder="1" applyAlignment="1">
      <alignment horizontal="center" vertical="center" wrapText="1"/>
    </xf>
    <xf numFmtId="182" fontId="38" fillId="0" borderId="38" xfId="1" applyNumberFormat="1" applyFont="1" applyFill="1" applyBorder="1" applyAlignment="1">
      <alignment horizontal="right" vertical="center"/>
    </xf>
    <xf numFmtId="182" fontId="38" fillId="0" borderId="9" xfId="1" applyNumberFormat="1" applyFont="1" applyFill="1" applyBorder="1" applyAlignment="1">
      <alignment horizontal="right" vertical="center"/>
    </xf>
    <xf numFmtId="0" fontId="38" fillId="0" borderId="72" xfId="1" applyFont="1" applyFill="1" applyBorder="1" applyAlignment="1">
      <alignment horizontal="center" vertical="center" wrapText="1"/>
    </xf>
    <xf numFmtId="182" fontId="38" fillId="0" borderId="71" xfId="1" applyNumberFormat="1" applyFont="1" applyFill="1" applyBorder="1" applyAlignment="1">
      <alignment horizontal="right" vertical="center"/>
    </xf>
    <xf numFmtId="182" fontId="38" fillId="0" borderId="74" xfId="1" applyNumberFormat="1" applyFont="1" applyFill="1" applyBorder="1" applyAlignment="1">
      <alignment horizontal="right" vertical="center"/>
    </xf>
    <xf numFmtId="182" fontId="38" fillId="0" borderId="75" xfId="1" applyNumberFormat="1" applyFont="1" applyFill="1" applyBorder="1" applyAlignment="1">
      <alignment horizontal="right" vertical="center"/>
    </xf>
    <xf numFmtId="0" fontId="38" fillId="0" borderId="56" xfId="1" applyFont="1" applyFill="1" applyBorder="1" applyAlignment="1">
      <alignment horizontal="center" vertical="center" wrapText="1" shrinkToFit="1"/>
    </xf>
    <xf numFmtId="0" fontId="38" fillId="0" borderId="0" xfId="28" applyFont="1" applyFill="1" applyAlignment="1">
      <alignment vertical="center"/>
    </xf>
    <xf numFmtId="49" fontId="38" fillId="0" borderId="0" xfId="28" applyNumberFormat="1" applyFont="1" applyFill="1" applyBorder="1" applyAlignment="1">
      <alignment vertical="center"/>
    </xf>
    <xf numFmtId="182" fontId="38" fillId="0" borderId="0" xfId="1" applyNumberFormat="1" applyFont="1" applyFill="1" applyAlignment="1">
      <alignment vertical="center"/>
    </xf>
    <xf numFmtId="0" fontId="39" fillId="0" borderId="0" xfId="1" applyFont="1" applyFill="1" applyAlignment="1">
      <alignment vertical="center"/>
    </xf>
    <xf numFmtId="0" fontId="0" fillId="0" borderId="0" xfId="0" applyFont="1">
      <alignment vertical="center"/>
    </xf>
    <xf numFmtId="0" fontId="22" fillId="0" borderId="0" xfId="26" quotePrefix="1" applyFont="1" applyAlignment="1">
      <alignment horizontal="right"/>
    </xf>
    <xf numFmtId="0" fontId="22" fillId="0" borderId="65" xfId="26" applyFont="1" applyBorder="1" applyAlignment="1">
      <alignment horizontal="center" vertical="center"/>
    </xf>
    <xf numFmtId="0" fontId="22" fillId="0" borderId="57" xfId="26" applyFont="1" applyBorder="1" applyAlignment="1">
      <alignment horizontal="center" vertical="center"/>
    </xf>
    <xf numFmtId="0" fontId="22" fillId="0" borderId="63" xfId="26" applyFont="1" applyBorder="1" applyAlignment="1">
      <alignment horizontal="center" vertical="center"/>
    </xf>
    <xf numFmtId="0" fontId="22" fillId="0" borderId="29" xfId="26" applyFont="1" applyBorder="1" applyAlignment="1">
      <alignment horizontal="center" vertical="center"/>
    </xf>
    <xf numFmtId="0" fontId="22" fillId="0" borderId="71" xfId="26" applyFont="1" applyBorder="1" applyAlignment="1">
      <alignment horizontal="center" vertical="center"/>
    </xf>
    <xf numFmtId="0" fontId="22" fillId="0" borderId="72" xfId="26" applyFont="1" applyBorder="1" applyAlignment="1">
      <alignment horizontal="center" vertical="center"/>
    </xf>
    <xf numFmtId="0" fontId="22" fillId="0" borderId="0" xfId="26" applyFont="1"/>
    <xf numFmtId="0" fontId="22" fillId="0" borderId="58" xfId="1" applyFont="1" applyBorder="1" applyAlignment="1">
      <alignment vertical="center"/>
    </xf>
    <xf numFmtId="0" fontId="22" fillId="0" borderId="58" xfId="1" applyFont="1" applyBorder="1" applyAlignment="1">
      <alignment horizontal="centerContinuous" vertical="center"/>
    </xf>
    <xf numFmtId="0" fontId="22" fillId="0" borderId="58" xfId="1" applyFont="1" applyBorder="1" applyAlignment="1">
      <alignment horizontal="right" vertical="center"/>
    </xf>
    <xf numFmtId="0" fontId="22" fillId="0" borderId="61" xfId="1" quotePrefix="1" applyFont="1" applyBorder="1" applyAlignment="1">
      <alignment horizontal="center" vertical="center"/>
    </xf>
    <xf numFmtId="0" fontId="22" fillId="0" borderId="76" xfId="1" quotePrefix="1" applyFont="1" applyBorder="1" applyAlignment="1">
      <alignment horizontal="center" vertical="center"/>
    </xf>
    <xf numFmtId="0" fontId="22" fillId="0" borderId="62" xfId="1" applyFont="1" applyBorder="1" applyAlignment="1">
      <alignment horizontal="center" vertical="center"/>
    </xf>
    <xf numFmtId="0" fontId="22" fillId="0" borderId="76" xfId="1" applyFont="1" applyBorder="1" applyAlignment="1">
      <alignment horizontal="center" vertical="center"/>
    </xf>
    <xf numFmtId="0" fontId="22" fillId="0" borderId="0" xfId="1" applyFont="1"/>
    <xf numFmtId="0" fontId="22" fillId="0" borderId="58" xfId="1" applyFont="1" applyBorder="1" applyAlignment="1">
      <alignment horizontal="left" vertical="center"/>
    </xf>
    <xf numFmtId="183" fontId="22" fillId="0" borderId="34" xfId="1" applyNumberFormat="1" applyFont="1" applyFill="1" applyBorder="1" applyAlignment="1">
      <alignment vertical="center"/>
    </xf>
    <xf numFmtId="0" fontId="22" fillId="0" borderId="56" xfId="1" applyFont="1" applyBorder="1" applyAlignment="1">
      <alignment horizontal="center" vertical="center" wrapText="1"/>
    </xf>
    <xf numFmtId="183" fontId="22" fillId="0" borderId="37" xfId="1" applyNumberFormat="1" applyFont="1" applyFill="1" applyBorder="1" applyAlignment="1">
      <alignment vertical="center"/>
    </xf>
    <xf numFmtId="183" fontId="22" fillId="0" borderId="38" xfId="1" applyNumberFormat="1" applyFont="1" applyFill="1" applyBorder="1" applyAlignment="1">
      <alignment vertical="center"/>
    </xf>
    <xf numFmtId="183" fontId="22" fillId="0" borderId="78" xfId="1" applyNumberFormat="1" applyFont="1" applyFill="1" applyBorder="1" applyAlignment="1">
      <alignment vertical="center"/>
    </xf>
    <xf numFmtId="183" fontId="22" fillId="0" borderId="68" xfId="1" applyNumberFormat="1" applyFont="1" applyFill="1" applyBorder="1" applyAlignment="1">
      <alignment vertical="center"/>
    </xf>
    <xf numFmtId="184" fontId="22" fillId="0" borderId="33" xfId="1" applyNumberFormat="1" applyFont="1" applyBorder="1" applyAlignment="1">
      <alignment horizontal="right" vertical="top" wrapText="1"/>
    </xf>
    <xf numFmtId="184" fontId="22" fillId="0" borderId="34" xfId="1" applyNumberFormat="1" applyFont="1" applyBorder="1" applyAlignment="1">
      <alignment horizontal="right" vertical="top" wrapText="1"/>
    </xf>
    <xf numFmtId="183" fontId="22" fillId="0" borderId="33" xfId="0" applyNumberFormat="1" applyFont="1" applyFill="1" applyBorder="1" applyAlignment="1">
      <alignment vertical="center"/>
    </xf>
    <xf numFmtId="183" fontId="22" fillId="0" borderId="34" xfId="0" applyNumberFormat="1" applyFont="1" applyFill="1" applyBorder="1" applyAlignment="1">
      <alignment vertical="center"/>
    </xf>
    <xf numFmtId="0" fontId="22" fillId="0" borderId="58" xfId="0" applyFont="1" applyBorder="1" applyAlignment="1">
      <alignment horizontal="center" vertical="center" wrapText="1"/>
    </xf>
    <xf numFmtId="183" fontId="22" fillId="0" borderId="42" xfId="0" applyNumberFormat="1" applyFont="1" applyFill="1" applyBorder="1" applyAlignment="1">
      <alignment vertical="center"/>
    </xf>
    <xf numFmtId="0" fontId="22" fillId="0" borderId="0" xfId="1" applyFont="1" applyAlignment="1">
      <alignment horizontal="left" vertical="center" shrinkToFit="1"/>
    </xf>
    <xf numFmtId="0" fontId="22" fillId="0" borderId="0" xfId="1" applyFont="1" applyFill="1" applyAlignment="1">
      <alignment horizontal="left" vertical="center" shrinkToFit="1"/>
    </xf>
    <xf numFmtId="38" fontId="22" fillId="0" borderId="47" xfId="0" quotePrefix="1" applyNumberFormat="1" applyFont="1" applyBorder="1" applyAlignment="1">
      <alignment horizontal="center" vertical="center"/>
    </xf>
    <xf numFmtId="38" fontId="22" fillId="0" borderId="59" xfId="0" quotePrefix="1" applyNumberFormat="1" applyFont="1" applyBorder="1" applyAlignment="1">
      <alignment horizontal="center" vertical="center"/>
    </xf>
    <xf numFmtId="38" fontId="22" fillId="0" borderId="59" xfId="0" applyNumberFormat="1" applyFont="1" applyBorder="1" applyAlignment="1">
      <alignment horizontal="center" vertical="center" wrapText="1"/>
    </xf>
    <xf numFmtId="38" fontId="22" fillId="0" borderId="46" xfId="0" applyNumberFormat="1" applyFont="1" applyBorder="1" applyAlignment="1">
      <alignment horizontal="center" vertical="center" wrapText="1"/>
    </xf>
    <xf numFmtId="38" fontId="22" fillId="0" borderId="17" xfId="0" applyNumberFormat="1" applyFont="1" applyBorder="1" applyAlignment="1">
      <alignment horizontal="center" vertical="center"/>
    </xf>
    <xf numFmtId="187" fontId="22" fillId="0" borderId="20" xfId="0" applyNumberFormat="1" applyFont="1" applyFill="1" applyBorder="1" applyAlignment="1">
      <alignment vertical="center"/>
    </xf>
    <xf numFmtId="188" fontId="22" fillId="0" borderId="20" xfId="0" applyNumberFormat="1" applyFont="1" applyFill="1" applyBorder="1" applyAlignment="1">
      <alignment vertical="center"/>
    </xf>
    <xf numFmtId="187" fontId="22" fillId="0" borderId="21" xfId="0" applyNumberFormat="1" applyFont="1" applyBorder="1" applyAlignment="1">
      <alignment vertical="center"/>
    </xf>
    <xf numFmtId="187" fontId="22" fillId="0" borderId="37" xfId="0" applyNumberFormat="1" applyFont="1" applyFill="1" applyBorder="1" applyAlignment="1">
      <alignment vertical="center"/>
    </xf>
    <xf numFmtId="188" fontId="22" fillId="0" borderId="37" xfId="0" applyNumberFormat="1" applyFont="1" applyFill="1" applyBorder="1" applyAlignment="1">
      <alignment vertical="center"/>
    </xf>
    <xf numFmtId="187" fontId="22" fillId="0" borderId="38" xfId="0" applyNumberFormat="1" applyFont="1" applyBorder="1" applyAlignment="1">
      <alignment vertical="center"/>
    </xf>
    <xf numFmtId="187" fontId="22" fillId="0" borderId="23" xfId="0" applyNumberFormat="1" applyFont="1" applyFill="1" applyBorder="1" applyAlignment="1">
      <alignment vertical="center"/>
    </xf>
    <xf numFmtId="188" fontId="22" fillId="0" borderId="23" xfId="0" applyNumberFormat="1" applyFont="1" applyFill="1" applyBorder="1" applyAlignment="1">
      <alignment vertical="center"/>
    </xf>
    <xf numFmtId="49" fontId="22" fillId="0" borderId="22" xfId="0" applyNumberFormat="1" applyFont="1" applyBorder="1" applyAlignment="1">
      <alignment horizontal="center" vertical="center"/>
    </xf>
    <xf numFmtId="187" fontId="22" fillId="0" borderId="24" xfId="0" applyNumberFormat="1" applyFont="1" applyBorder="1" applyAlignment="1">
      <alignment vertical="center"/>
    </xf>
    <xf numFmtId="49" fontId="22" fillId="0" borderId="82" xfId="0" applyNumberFormat="1" applyFont="1" applyBorder="1" applyAlignment="1">
      <alignment horizontal="center" vertical="center"/>
    </xf>
    <xf numFmtId="187" fontId="22" fillId="0" borderId="80" xfId="0" applyNumberFormat="1" applyFont="1" applyFill="1" applyBorder="1" applyAlignment="1">
      <alignment vertical="center"/>
    </xf>
    <xf numFmtId="188" fontId="22" fillId="0" borderId="80" xfId="0" applyNumberFormat="1" applyFont="1" applyFill="1" applyBorder="1" applyAlignment="1">
      <alignment vertical="center"/>
    </xf>
    <xf numFmtId="187" fontId="22" fillId="0" borderId="81" xfId="0" applyNumberFormat="1" applyFont="1" applyBorder="1" applyAlignment="1">
      <alignment vertical="center"/>
    </xf>
    <xf numFmtId="38" fontId="22" fillId="0" borderId="0" xfId="0" applyNumberFormat="1" applyFont="1" applyAlignment="1">
      <alignment vertical="center"/>
    </xf>
    <xf numFmtId="0" fontId="22" fillId="0" borderId="89" xfId="26" applyFont="1" applyBorder="1" applyAlignment="1">
      <alignment horizontal="center" vertical="center"/>
    </xf>
    <xf numFmtId="0" fontId="22" fillId="0" borderId="74" xfId="26" applyFont="1" applyBorder="1" applyAlignment="1">
      <alignment horizontal="center" vertical="center"/>
    </xf>
    <xf numFmtId="0" fontId="22" fillId="0" borderId="90" xfId="26" applyFont="1" applyBorder="1" applyAlignment="1">
      <alignment horizontal="center" vertical="center"/>
    </xf>
    <xf numFmtId="49" fontId="22" fillId="0" borderId="30" xfId="26" applyNumberFormat="1" applyFont="1" applyBorder="1" applyAlignment="1">
      <alignment horizontal="distributed" vertical="center" justifyLastLine="1"/>
    </xf>
    <xf numFmtId="180" fontId="22" fillId="0" borderId="54" xfId="26" applyNumberFormat="1" applyFont="1" applyBorder="1" applyAlignment="1">
      <alignment vertical="center"/>
    </xf>
    <xf numFmtId="180" fontId="22" fillId="0" borderId="52" xfId="26" applyNumberFormat="1" applyFont="1" applyBorder="1" applyAlignment="1">
      <alignment vertical="center"/>
    </xf>
    <xf numFmtId="180" fontId="22" fillId="0" borderId="55" xfId="26" applyNumberFormat="1" applyFont="1" applyBorder="1" applyAlignment="1">
      <alignment vertical="center"/>
    </xf>
    <xf numFmtId="180" fontId="22" fillId="0" borderId="51" xfId="26" applyNumberFormat="1" applyFont="1" applyBorder="1" applyAlignment="1">
      <alignment vertical="center"/>
    </xf>
    <xf numFmtId="0" fontId="22" fillId="0" borderId="35" xfId="26" applyNumberFormat="1" applyFont="1" applyBorder="1" applyAlignment="1">
      <alignment horizontal="center" vertical="center"/>
    </xf>
    <xf numFmtId="180" fontId="22" fillId="0" borderId="7" xfId="26" applyNumberFormat="1" applyFont="1" applyBorder="1" applyAlignment="1">
      <alignment vertical="center"/>
    </xf>
    <xf numFmtId="180" fontId="22" fillId="0" borderId="8" xfId="26" applyNumberFormat="1" applyFont="1" applyBorder="1" applyAlignment="1">
      <alignment vertical="center"/>
    </xf>
    <xf numFmtId="180" fontId="22" fillId="0" borderId="9" xfId="26" applyNumberFormat="1" applyFont="1" applyBorder="1" applyAlignment="1">
      <alignment vertical="center"/>
    </xf>
    <xf numFmtId="180" fontId="22" fillId="0" borderId="36" xfId="26" applyNumberFormat="1" applyFont="1" applyBorder="1" applyAlignment="1">
      <alignment vertical="center"/>
    </xf>
    <xf numFmtId="0" fontId="22" fillId="0" borderId="82" xfId="26" applyNumberFormat="1" applyFont="1" applyBorder="1" applyAlignment="1">
      <alignment horizontal="center" vertical="center"/>
    </xf>
    <xf numFmtId="180" fontId="22" fillId="0" borderId="10" xfId="26" applyNumberFormat="1" applyFont="1" applyBorder="1" applyAlignment="1">
      <alignment vertical="center"/>
    </xf>
    <xf numFmtId="180" fontId="22" fillId="0" borderId="11" xfId="26" applyNumberFormat="1" applyFont="1" applyBorder="1" applyAlignment="1">
      <alignment vertical="center"/>
    </xf>
    <xf numFmtId="180" fontId="22" fillId="0" borderId="12" xfId="26" applyNumberFormat="1" applyFont="1" applyBorder="1" applyAlignment="1">
      <alignment vertical="center"/>
    </xf>
    <xf numFmtId="180" fontId="22" fillId="0" borderId="91" xfId="26" applyNumberFormat="1" applyFont="1" applyBorder="1" applyAlignment="1">
      <alignment vertical="center"/>
    </xf>
    <xf numFmtId="180" fontId="22" fillId="0" borderId="0" xfId="26" applyNumberFormat="1" applyFont="1" applyAlignment="1">
      <alignment vertical="center"/>
    </xf>
    <xf numFmtId="0" fontId="22" fillId="0" borderId="14" xfId="1" applyFont="1" applyBorder="1" applyAlignment="1">
      <alignment horizontal="center" vertical="center"/>
    </xf>
    <xf numFmtId="0" fontId="22" fillId="0" borderId="19" xfId="1" applyFont="1" applyBorder="1" applyAlignment="1">
      <alignment horizontal="center" vertical="center"/>
    </xf>
    <xf numFmtId="0" fontId="22" fillId="0" borderId="19" xfId="1" applyFont="1" applyBorder="1" applyAlignment="1">
      <alignment horizontal="center" vertical="center" wrapText="1"/>
    </xf>
    <xf numFmtId="0" fontId="22" fillId="0" borderId="15" xfId="1" applyFont="1" applyBorder="1" applyAlignment="1">
      <alignment horizontal="center" vertical="center"/>
    </xf>
    <xf numFmtId="0" fontId="22" fillId="0" borderId="18" xfId="1" applyFont="1" applyBorder="1" applyAlignment="1">
      <alignment horizontal="center" vertical="center"/>
    </xf>
    <xf numFmtId="189" fontId="22" fillId="0" borderId="30" xfId="1" applyNumberFormat="1" applyFont="1" applyBorder="1" applyAlignment="1">
      <alignment horizontal="right" vertical="center"/>
    </xf>
    <xf numFmtId="180" fontId="22" fillId="0" borderId="77" xfId="1" applyNumberFormat="1" applyFont="1" applyBorder="1" applyAlignment="1">
      <alignment horizontal="right" vertical="center"/>
    </xf>
    <xf numFmtId="180" fontId="22" fillId="0" borderId="67" xfId="1" applyNumberFormat="1" applyFont="1" applyBorder="1" applyAlignment="1">
      <alignment horizontal="right" vertical="center"/>
    </xf>
    <xf numFmtId="189" fontId="22" fillId="0" borderId="35" xfId="1" applyNumberFormat="1" applyFont="1" applyBorder="1" applyAlignment="1">
      <alignment horizontal="right" vertical="center"/>
    </xf>
    <xf numFmtId="180" fontId="22" fillId="0" borderId="37" xfId="1" applyNumberFormat="1" applyFont="1" applyBorder="1" applyAlignment="1">
      <alignment horizontal="right" vertical="center"/>
    </xf>
    <xf numFmtId="180" fontId="22" fillId="0" borderId="38" xfId="1" applyNumberFormat="1" applyFont="1" applyBorder="1" applyAlignment="1">
      <alignment horizontal="right" vertical="center"/>
    </xf>
    <xf numFmtId="189" fontId="22" fillId="0" borderId="37" xfId="1" applyNumberFormat="1" applyFont="1" applyBorder="1" applyAlignment="1">
      <alignment horizontal="right" vertical="center"/>
    </xf>
    <xf numFmtId="0" fontId="22" fillId="0" borderId="79" xfId="1" applyFont="1" applyBorder="1" applyAlignment="1">
      <alignment horizontal="center" vertical="center" wrapText="1"/>
    </xf>
    <xf numFmtId="189" fontId="22" fillId="0" borderId="80" xfId="1" applyNumberFormat="1" applyFont="1" applyBorder="1" applyAlignment="1">
      <alignment horizontal="right" vertical="center"/>
    </xf>
    <xf numFmtId="180" fontId="22" fillId="6" borderId="80" xfId="1" applyNumberFormat="1" applyFont="1" applyFill="1" applyBorder="1" applyAlignment="1">
      <alignment vertical="center"/>
    </xf>
    <xf numFmtId="189" fontId="22" fillId="0" borderId="82" xfId="1" applyNumberFormat="1" applyFont="1" applyBorder="1" applyAlignment="1">
      <alignment horizontal="right" vertical="center"/>
    </xf>
    <xf numFmtId="180" fontId="22" fillId="6" borderId="81" xfId="1" applyNumberFormat="1" applyFont="1" applyFill="1" applyBorder="1" applyAlignment="1">
      <alignment vertical="center"/>
    </xf>
    <xf numFmtId="180" fontId="22" fillId="0" borderId="80" xfId="1" applyNumberFormat="1" applyFont="1" applyBorder="1" applyAlignment="1">
      <alignment horizontal="right" vertical="center"/>
    </xf>
    <xf numFmtId="180" fontId="22" fillId="0" borderId="81" xfId="1" applyNumberFormat="1" applyFont="1" applyBorder="1" applyAlignment="1">
      <alignment horizontal="right" vertical="center"/>
    </xf>
    <xf numFmtId="0" fontId="1" fillId="0" borderId="0" xfId="1" applyFont="1" applyAlignment="1"/>
    <xf numFmtId="189" fontId="1" fillId="0" borderId="0" xfId="1" applyNumberFormat="1" applyFont="1" applyAlignment="1"/>
    <xf numFmtId="180" fontId="1" fillId="0" borderId="0" xfId="1" applyNumberFormat="1" applyFont="1" applyAlignment="1"/>
    <xf numFmtId="188" fontId="22" fillId="0" borderId="81" xfId="27" applyNumberFormat="1" applyFont="1" applyBorder="1" applyAlignment="1">
      <alignment horizontal="right" vertical="center"/>
    </xf>
    <xf numFmtId="0" fontId="22" fillId="0" borderId="0" xfId="1" applyFont="1" applyBorder="1" applyAlignment="1">
      <alignment horizontal="left" vertical="center" indent="3"/>
    </xf>
    <xf numFmtId="183" fontId="22" fillId="0" borderId="77" xfId="1" applyNumberFormat="1" applyFont="1" applyFill="1" applyBorder="1" applyAlignment="1">
      <alignment vertical="center"/>
    </xf>
    <xf numFmtId="183" fontId="22" fillId="0" borderId="67" xfId="1" applyNumberFormat="1" applyFont="1" applyFill="1" applyBorder="1" applyAlignment="1">
      <alignment vertical="center"/>
    </xf>
    <xf numFmtId="183" fontId="22" fillId="0" borderId="28" xfId="0" applyNumberFormat="1" applyFont="1" applyFill="1" applyBorder="1" applyAlignment="1">
      <alignment vertical="center"/>
    </xf>
    <xf numFmtId="183" fontId="22" fillId="0" borderId="29" xfId="0" applyNumberFormat="1" applyFont="1" applyFill="1" applyBorder="1" applyAlignment="1">
      <alignment vertical="center"/>
    </xf>
    <xf numFmtId="183" fontId="22" fillId="0" borderId="85" xfId="0" applyNumberFormat="1" applyFont="1" applyFill="1" applyBorder="1" applyAlignment="1">
      <alignment vertical="center"/>
    </xf>
    <xf numFmtId="183" fontId="22" fillId="0" borderId="71" xfId="0" applyNumberFormat="1" applyFont="1" applyFill="1" applyBorder="1" applyAlignment="1">
      <alignment vertical="center"/>
    </xf>
    <xf numFmtId="183" fontId="22" fillId="0" borderId="43" xfId="1" applyNumberFormat="1" applyFont="1" applyFill="1" applyBorder="1" applyAlignment="1">
      <alignment vertical="center"/>
    </xf>
    <xf numFmtId="0" fontId="22" fillId="0" borderId="0" xfId="1" applyFont="1" applyBorder="1" applyAlignment="1">
      <alignment horizontal="left" vertical="center"/>
    </xf>
    <xf numFmtId="0" fontId="22" fillId="0" borderId="0" xfId="1" applyFont="1" applyAlignment="1">
      <alignment horizontal="left" vertical="center"/>
    </xf>
    <xf numFmtId="0" fontId="1" fillId="0" borderId="0" xfId="1" applyAlignment="1">
      <alignment horizontal="left" vertical="center"/>
    </xf>
    <xf numFmtId="0" fontId="22" fillId="0" borderId="0" xfId="1" applyFont="1" applyFill="1" applyAlignment="1">
      <alignment horizontal="left" vertical="center" indent="3"/>
    </xf>
    <xf numFmtId="0" fontId="22" fillId="0" borderId="0" xfId="1" applyFont="1" applyFill="1" applyAlignment="1">
      <alignment horizontal="left" vertical="center"/>
    </xf>
    <xf numFmtId="0" fontId="22" fillId="0" borderId="0" xfId="1" applyFont="1" applyFill="1" applyBorder="1" applyAlignment="1">
      <alignment horizontal="left" vertical="center"/>
    </xf>
    <xf numFmtId="0" fontId="1" fillId="0" borderId="0" xfId="1" applyFont="1" applyAlignment="1">
      <alignment horizontal="left" vertical="center"/>
    </xf>
    <xf numFmtId="0" fontId="22" fillId="0" borderId="0" xfId="1" applyFont="1" applyFill="1" applyAlignment="1">
      <alignment horizontal="left" vertical="center" indent="4"/>
    </xf>
    <xf numFmtId="0" fontId="37" fillId="0" borderId="0" xfId="0" applyFont="1" applyAlignment="1">
      <alignment horizontal="left" vertical="center"/>
    </xf>
    <xf numFmtId="0" fontId="1" fillId="0" borderId="0" xfId="1" applyBorder="1" applyAlignment="1">
      <alignment horizontal="left" vertical="center"/>
    </xf>
    <xf numFmtId="0" fontId="22" fillId="0" borderId="0" xfId="1" applyFont="1" applyAlignment="1">
      <alignment horizontal="left" vertical="center" indent="2"/>
    </xf>
    <xf numFmtId="0" fontId="16" fillId="0" borderId="0" xfId="1" applyFont="1" applyAlignment="1">
      <alignment horizontal="left" vertical="center"/>
    </xf>
    <xf numFmtId="0" fontId="38" fillId="0" borderId="19" xfId="1" applyFont="1" applyFill="1" applyBorder="1" applyAlignment="1">
      <alignment horizontal="center" vertical="center" wrapText="1"/>
    </xf>
    <xf numFmtId="49" fontId="22" fillId="0" borderId="39" xfId="0" applyNumberFormat="1" applyFont="1" applyBorder="1" applyAlignment="1">
      <alignment vertical="center"/>
    </xf>
    <xf numFmtId="41" fontId="22" fillId="0" borderId="38" xfId="0" applyNumberFormat="1" applyFont="1" applyBorder="1" applyAlignment="1">
      <alignment horizontal="right" vertical="center"/>
    </xf>
    <xf numFmtId="0" fontId="22" fillId="0" borderId="32" xfId="1" applyFont="1" applyBorder="1" applyAlignment="1">
      <alignment horizontal="center" vertical="center" wrapText="1"/>
    </xf>
    <xf numFmtId="0" fontId="22" fillId="0" borderId="35" xfId="1" applyFont="1" applyBorder="1" applyAlignment="1">
      <alignment horizontal="center" vertical="center" wrapText="1"/>
    </xf>
    <xf numFmtId="0" fontId="22" fillId="0" borderId="33" xfId="1" applyFont="1" applyBorder="1" applyAlignment="1">
      <alignment horizontal="center" vertical="center" wrapText="1"/>
    </xf>
    <xf numFmtId="0" fontId="22" fillId="0" borderId="37" xfId="1" applyFont="1" applyBorder="1" applyAlignment="1">
      <alignment horizontal="center" vertical="center" wrapText="1"/>
    </xf>
    <xf numFmtId="0" fontId="22" fillId="0" borderId="80" xfId="1" applyFont="1" applyBorder="1" applyAlignment="1">
      <alignment horizontal="center" vertical="center" wrapText="1"/>
    </xf>
    <xf numFmtId="0" fontId="38" fillId="0" borderId="0" xfId="1" applyFont="1" applyFill="1" applyBorder="1" applyAlignment="1">
      <alignment horizontal="center" vertical="center" wrapText="1"/>
    </xf>
    <xf numFmtId="182" fontId="38" fillId="0" borderId="95" xfId="1" applyNumberFormat="1" applyFont="1" applyFill="1" applyBorder="1" applyAlignment="1">
      <alignment horizontal="right" vertical="center"/>
    </xf>
    <xf numFmtId="182" fontId="38" fillId="0" borderId="96" xfId="1" applyNumberFormat="1" applyFont="1" applyFill="1" applyBorder="1" applyAlignment="1">
      <alignment horizontal="right" vertical="center"/>
    </xf>
    <xf numFmtId="0" fontId="38" fillId="0" borderId="18" xfId="1" applyFont="1" applyFill="1" applyBorder="1" applyAlignment="1">
      <alignment horizontal="center" vertical="center" wrapText="1"/>
    </xf>
    <xf numFmtId="182" fontId="38" fillId="0" borderId="18" xfId="1" applyNumberFormat="1" applyFont="1" applyFill="1" applyBorder="1" applyAlignment="1">
      <alignment horizontal="right" vertical="center"/>
    </xf>
    <xf numFmtId="0" fontId="38" fillId="0" borderId="67" xfId="1" applyFont="1" applyFill="1" applyBorder="1" applyAlignment="1">
      <alignment horizontal="center" vertical="center" wrapText="1"/>
    </xf>
    <xf numFmtId="0" fontId="38" fillId="0" borderId="38" xfId="1" applyFont="1" applyFill="1" applyBorder="1" applyAlignment="1">
      <alignment horizontal="center" vertical="center" wrapText="1"/>
    </xf>
    <xf numFmtId="0" fontId="38" fillId="0" borderId="71" xfId="1" applyFont="1" applyFill="1" applyBorder="1" applyAlignment="1">
      <alignment horizontal="center" vertical="center" wrapText="1"/>
    </xf>
    <xf numFmtId="0" fontId="33" fillId="0" borderId="0" xfId="1" applyFont="1" applyFill="1" applyAlignment="1">
      <alignment horizontal="center" vertical="center"/>
    </xf>
    <xf numFmtId="0" fontId="43" fillId="0" borderId="0" xfId="1" applyFont="1" applyFill="1" applyAlignment="1">
      <alignment horizontal="center" vertical="center"/>
    </xf>
    <xf numFmtId="0" fontId="5" fillId="0" borderId="0" xfId="1" applyFont="1" applyFill="1" applyAlignment="1">
      <alignment horizontal="left" vertical="center"/>
    </xf>
    <xf numFmtId="0" fontId="38" fillId="0" borderId="0" xfId="1" applyFont="1" applyFill="1" applyBorder="1" applyAlignment="1">
      <alignment horizontal="left" vertical="center" wrapText="1"/>
    </xf>
    <xf numFmtId="0" fontId="38" fillId="0" borderId="0" xfId="1" applyFont="1" applyFill="1" applyBorder="1" applyAlignment="1">
      <alignment horizontal="center" vertical="center"/>
    </xf>
    <xf numFmtId="182" fontId="38" fillId="0" borderId="0" xfId="1" applyNumberFormat="1" applyFont="1" applyFill="1" applyBorder="1" applyAlignment="1">
      <alignment horizontal="right" vertical="center"/>
    </xf>
    <xf numFmtId="0" fontId="38" fillId="0" borderId="46" xfId="1" applyFont="1" applyFill="1" applyBorder="1" applyAlignment="1">
      <alignment horizontal="center" vertical="center" shrinkToFit="1"/>
    </xf>
    <xf numFmtId="0" fontId="38" fillId="0" borderId="46" xfId="1" applyFont="1" applyFill="1" applyBorder="1" applyAlignment="1">
      <alignment horizontal="center" vertical="center"/>
    </xf>
    <xf numFmtId="0" fontId="5" fillId="3" borderId="12" xfId="1" applyFont="1" applyFill="1" applyBorder="1" applyAlignment="1">
      <alignment horizontal="center" vertical="center"/>
    </xf>
    <xf numFmtId="49" fontId="22" fillId="0" borderId="76" xfId="1" applyNumberFormat="1" applyFont="1" applyBorder="1" applyAlignment="1">
      <alignment horizontal="center" vertical="center"/>
    </xf>
    <xf numFmtId="49" fontId="22" fillId="0" borderId="62" xfId="1" applyNumberFormat="1" applyFont="1" applyBorder="1" applyAlignment="1">
      <alignment horizontal="center" vertical="center"/>
    </xf>
    <xf numFmtId="0" fontId="44" fillId="3" borderId="4" xfId="2" applyFont="1" applyFill="1" applyBorder="1" applyAlignment="1" applyProtection="1">
      <alignment horizontal="center" vertical="center"/>
    </xf>
    <xf numFmtId="0" fontId="16" fillId="0" borderId="84" xfId="26" applyFont="1" applyBorder="1" applyAlignment="1">
      <alignment vertical="center" wrapText="1"/>
    </xf>
    <xf numFmtId="0" fontId="38" fillId="0" borderId="39" xfId="1" applyFont="1" applyFill="1" applyBorder="1" applyAlignment="1">
      <alignment horizontal="left" vertical="center" wrapText="1"/>
    </xf>
    <xf numFmtId="0" fontId="38" fillId="0" borderId="58" xfId="1" applyFont="1" applyFill="1" applyBorder="1" applyAlignment="1">
      <alignment horizontal="center" vertical="center"/>
    </xf>
    <xf numFmtId="182" fontId="38" fillId="0" borderId="40" xfId="1" applyNumberFormat="1" applyFont="1" applyFill="1" applyBorder="1" applyAlignment="1">
      <alignment horizontal="right" vertical="center"/>
    </xf>
    <xf numFmtId="182" fontId="38" fillId="0" borderId="58" xfId="1" applyNumberFormat="1" applyFont="1" applyFill="1" applyBorder="1" applyAlignment="1">
      <alignment horizontal="right" vertical="center"/>
    </xf>
    <xf numFmtId="182" fontId="38" fillId="0" borderId="97" xfId="1" applyNumberFormat="1" applyFont="1" applyFill="1" applyBorder="1" applyAlignment="1">
      <alignment horizontal="right" vertical="center"/>
    </xf>
    <xf numFmtId="0" fontId="16" fillId="0" borderId="19" xfId="1" applyFont="1" applyFill="1" applyBorder="1" applyAlignment="1">
      <alignment horizontal="center" vertical="center" wrapText="1"/>
    </xf>
    <xf numFmtId="0" fontId="38" fillId="0" borderId="15" xfId="1" applyFont="1" applyFill="1" applyBorder="1" applyAlignment="1">
      <alignment horizontal="center" vertical="center" wrapText="1"/>
    </xf>
    <xf numFmtId="182" fontId="38" fillId="0" borderId="25" xfId="1" applyNumberFormat="1" applyFont="1" applyFill="1" applyBorder="1" applyAlignment="1">
      <alignment vertical="center"/>
    </xf>
    <xf numFmtId="182" fontId="38" fillId="0" borderId="98" xfId="1" applyNumberFormat="1" applyFont="1" applyFill="1" applyBorder="1" applyAlignment="1">
      <alignment vertical="center"/>
    </xf>
    <xf numFmtId="182" fontId="38" fillId="0" borderId="25" xfId="1" applyNumberFormat="1" applyFont="1" applyFill="1" applyBorder="1" applyAlignment="1">
      <alignment horizontal="right" vertical="center"/>
    </xf>
    <xf numFmtId="182" fontId="38" fillId="0" borderId="98" xfId="1" applyNumberFormat="1" applyFont="1" applyFill="1" applyBorder="1" applyAlignment="1">
      <alignment horizontal="right" vertical="center"/>
    </xf>
    <xf numFmtId="182" fontId="38" fillId="0" borderId="64" xfId="1" applyNumberFormat="1" applyFont="1" applyFill="1" applyBorder="1" applyAlignment="1">
      <alignment horizontal="right" vertical="center"/>
    </xf>
    <xf numFmtId="182" fontId="38" fillId="0" borderId="43" xfId="1" applyNumberFormat="1" applyFont="1" applyFill="1" applyBorder="1" applyAlignment="1">
      <alignment horizontal="right" vertical="center"/>
    </xf>
    <xf numFmtId="0" fontId="38" fillId="0" borderId="71" xfId="1" applyFont="1" applyFill="1" applyBorder="1" applyAlignment="1">
      <alignment horizontal="center" vertical="center" wrapText="1" shrinkToFit="1"/>
    </xf>
    <xf numFmtId="0" fontId="22" fillId="0" borderId="56" xfId="26" applyFont="1" applyBorder="1" applyAlignment="1">
      <alignment horizontal="center" vertical="center"/>
    </xf>
    <xf numFmtId="0" fontId="22" fillId="0" borderId="72" xfId="26" applyFont="1" applyBorder="1" applyAlignment="1">
      <alignment horizontal="center" vertical="center"/>
    </xf>
    <xf numFmtId="0" fontId="22" fillId="0" borderId="59" xfId="26" applyFont="1" applyBorder="1" applyAlignment="1">
      <alignment horizontal="center" vertical="center"/>
    </xf>
    <xf numFmtId="0" fontId="22" fillId="0" borderId="46" xfId="26" applyFont="1" applyBorder="1" applyAlignment="1">
      <alignment horizontal="center" vertical="center"/>
    </xf>
    <xf numFmtId="180" fontId="22" fillId="0" borderId="15" xfId="26" applyNumberFormat="1" applyFont="1" applyBorder="1" applyAlignment="1">
      <alignment vertical="center"/>
    </xf>
    <xf numFmtId="180" fontId="22" fillId="0" borderId="18" xfId="26" applyNumberFormat="1" applyFont="1" applyBorder="1" applyAlignment="1">
      <alignment vertical="center"/>
    </xf>
    <xf numFmtId="180" fontId="22" fillId="0" borderId="29" xfId="26" applyNumberFormat="1" applyFont="1" applyFill="1" applyBorder="1" applyAlignment="1">
      <alignment vertical="center"/>
    </xf>
    <xf numFmtId="180" fontId="22" fillId="0" borderId="33" xfId="26" applyNumberFormat="1" applyFont="1" applyBorder="1" applyAlignment="1">
      <alignment vertical="center"/>
    </xf>
    <xf numFmtId="180" fontId="22" fillId="0" borderId="34" xfId="26" applyNumberFormat="1" applyFont="1" applyBorder="1" applyAlignment="1">
      <alignment vertical="center"/>
    </xf>
    <xf numFmtId="180" fontId="22" fillId="0" borderId="34" xfId="26" applyNumberFormat="1" applyFont="1" applyFill="1" applyBorder="1" applyAlignment="1">
      <alignment vertical="center"/>
    </xf>
    <xf numFmtId="180" fontId="22" fillId="0" borderId="85" xfId="26" applyNumberFormat="1" applyFont="1" applyBorder="1" applyAlignment="1">
      <alignment vertical="center"/>
    </xf>
    <xf numFmtId="180" fontId="22" fillId="0" borderId="71" xfId="26" applyNumberFormat="1" applyFont="1" applyBorder="1" applyAlignment="1">
      <alignment vertical="center"/>
    </xf>
    <xf numFmtId="180" fontId="22" fillId="0" borderId="71" xfId="26" applyNumberFormat="1" applyFont="1" applyFill="1" applyBorder="1" applyAlignment="1">
      <alignment vertical="center"/>
    </xf>
    <xf numFmtId="180" fontId="22" fillId="0" borderId="34" xfId="26" applyNumberFormat="1" applyFont="1" applyFill="1" applyBorder="1" applyAlignment="1">
      <alignment horizontal="right" vertical="center"/>
    </xf>
    <xf numFmtId="180" fontId="22" fillId="0" borderId="37" xfId="26" applyNumberFormat="1" applyFont="1" applyBorder="1" applyAlignment="1">
      <alignment vertical="center"/>
    </xf>
    <xf numFmtId="180" fontId="22" fillId="0" borderId="38" xfId="26" applyNumberFormat="1" applyFont="1" applyBorder="1" applyAlignment="1">
      <alignment vertical="center"/>
    </xf>
    <xf numFmtId="180" fontId="22" fillId="0" borderId="38" xfId="26" applyNumberFormat="1" applyFont="1" applyFill="1" applyBorder="1" applyAlignment="1">
      <alignment vertical="center"/>
    </xf>
    <xf numFmtId="180" fontId="22" fillId="0" borderId="28" xfId="26" applyNumberFormat="1" applyFont="1" applyBorder="1" applyAlignment="1">
      <alignment vertical="center"/>
    </xf>
    <xf numFmtId="180" fontId="22" fillId="0" borderId="28" xfId="26" applyNumberFormat="1" applyFont="1" applyBorder="1" applyAlignment="1">
      <alignment horizontal="right" vertical="center"/>
    </xf>
    <xf numFmtId="180" fontId="22" fillId="0" borderId="29" xfId="26" applyNumberFormat="1" applyFont="1" applyBorder="1" applyAlignment="1">
      <alignment horizontal="right" vertical="center"/>
    </xf>
    <xf numFmtId="180" fontId="22" fillId="0" borderId="68" xfId="26" applyNumberFormat="1" applyFont="1" applyFill="1" applyBorder="1" applyAlignment="1">
      <alignment vertical="center"/>
    </xf>
    <xf numFmtId="180" fontId="22" fillId="0" borderId="85" xfId="26" applyNumberFormat="1" applyFont="1" applyBorder="1" applyAlignment="1">
      <alignment horizontal="right" vertical="center"/>
    </xf>
    <xf numFmtId="180" fontId="22" fillId="0" borderId="71" xfId="26" applyNumberFormat="1" applyFont="1" applyBorder="1" applyAlignment="1">
      <alignment horizontal="right" vertical="center"/>
    </xf>
    <xf numFmtId="180" fontId="22" fillId="0" borderId="42" xfId="26" applyNumberFormat="1" applyFont="1" applyBorder="1" applyAlignment="1">
      <alignment vertical="center"/>
    </xf>
    <xf numFmtId="180" fontId="22" fillId="0" borderId="80" xfId="26" applyNumberFormat="1" applyFont="1" applyBorder="1" applyAlignment="1">
      <alignment vertical="center"/>
    </xf>
    <xf numFmtId="180" fontId="22" fillId="0" borderId="81" xfId="26" applyNumberFormat="1" applyFont="1" applyBorder="1" applyAlignment="1">
      <alignment vertical="center"/>
    </xf>
    <xf numFmtId="180" fontId="22" fillId="0" borderId="92" xfId="26" applyNumberFormat="1" applyFont="1" applyFill="1" applyBorder="1" applyAlignment="1">
      <alignment vertical="center"/>
    </xf>
    <xf numFmtId="0" fontId="22" fillId="0" borderId="30" xfId="1" applyFont="1" applyBorder="1" applyAlignment="1">
      <alignment horizontal="center" vertical="center"/>
    </xf>
    <xf numFmtId="182" fontId="22" fillId="0" borderId="77" xfId="1" applyNumberFormat="1" applyFont="1" applyBorder="1" applyAlignment="1">
      <alignment vertical="center"/>
    </xf>
    <xf numFmtId="182" fontId="22" fillId="0" borderId="67" xfId="1" applyNumberFormat="1" applyFont="1" applyBorder="1" applyAlignment="1">
      <alignment vertical="center"/>
    </xf>
    <xf numFmtId="0" fontId="22" fillId="0" borderId="57" xfId="1" applyFont="1" applyBorder="1" applyAlignment="1">
      <alignment horizontal="center" vertical="center"/>
    </xf>
    <xf numFmtId="182" fontId="22" fillId="0" borderId="33" xfId="1" applyNumberFormat="1" applyFont="1" applyBorder="1" applyAlignment="1">
      <alignment vertical="center"/>
    </xf>
    <xf numFmtId="182" fontId="22" fillId="0" borderId="34" xfId="1" applyNumberFormat="1" applyFont="1" applyBorder="1" applyAlignment="1">
      <alignment vertical="center"/>
    </xf>
    <xf numFmtId="49" fontId="22" fillId="0" borderId="56" xfId="1" applyNumberFormat="1" applyFont="1" applyBorder="1" applyAlignment="1">
      <alignment horizontal="center" vertical="center"/>
    </xf>
    <xf numFmtId="182" fontId="22" fillId="0" borderId="37" xfId="1" applyNumberFormat="1" applyFont="1" applyBorder="1" applyAlignment="1">
      <alignment vertical="center"/>
    </xf>
    <xf numFmtId="182" fontId="22" fillId="0" borderId="38" xfId="1" applyNumberFormat="1" applyFont="1" applyBorder="1" applyAlignment="1">
      <alignment vertical="center"/>
    </xf>
    <xf numFmtId="49" fontId="22" fillId="0" borderId="69" xfId="1" applyNumberFormat="1" applyFont="1" applyBorder="1" applyAlignment="1">
      <alignment horizontal="center" vertical="center"/>
    </xf>
    <xf numFmtId="182" fontId="22" fillId="0" borderId="78" xfId="1" applyNumberFormat="1" applyFont="1" applyBorder="1" applyAlignment="1">
      <alignment vertical="center"/>
    </xf>
    <xf numFmtId="182" fontId="22" fillId="0" borderId="68" xfId="1" applyNumberFormat="1" applyFont="1" applyBorder="1" applyAlignment="1">
      <alignment vertical="center"/>
    </xf>
    <xf numFmtId="49" fontId="22" fillId="0" borderId="79" xfId="1" applyNumberFormat="1" applyFont="1" applyBorder="1" applyAlignment="1">
      <alignment horizontal="center" vertical="center"/>
    </xf>
    <xf numFmtId="182" fontId="22" fillId="0" borderId="80" xfId="1" applyNumberFormat="1" applyFont="1" applyBorder="1" applyAlignment="1">
      <alignment vertical="center"/>
    </xf>
    <xf numFmtId="182" fontId="22" fillId="0" borderId="81" xfId="1" applyNumberFormat="1" applyFont="1" applyBorder="1" applyAlignment="1">
      <alignment vertical="center"/>
    </xf>
    <xf numFmtId="180" fontId="22" fillId="0" borderId="0" xfId="26" applyNumberFormat="1" applyFont="1" applyBorder="1" applyAlignment="1">
      <alignment vertical="center"/>
    </xf>
    <xf numFmtId="180" fontId="22" fillId="0" borderId="69" xfId="26" applyNumberFormat="1" applyFont="1" applyBorder="1" applyAlignment="1">
      <alignment vertical="center"/>
    </xf>
    <xf numFmtId="180" fontId="22" fillId="0" borderId="69" xfId="26" applyNumberFormat="1" applyFont="1" applyFill="1" applyBorder="1" applyAlignment="1">
      <alignment vertical="center"/>
    </xf>
    <xf numFmtId="0" fontId="0" fillId="0" borderId="0" xfId="0" applyFont="1" applyBorder="1">
      <alignment vertical="center"/>
    </xf>
    <xf numFmtId="0" fontId="3" fillId="0" borderId="0" xfId="1" applyFont="1" applyAlignment="1">
      <alignment horizontal="center"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22" fillId="0" borderId="0" xfId="0" applyFont="1" applyAlignment="1">
      <alignment vertical="center"/>
    </xf>
    <xf numFmtId="0" fontId="33" fillId="0" borderId="0" xfId="0" applyFont="1" applyAlignment="1">
      <alignment horizontal="center" vertical="center"/>
    </xf>
    <xf numFmtId="0" fontId="22" fillId="0" borderId="20" xfId="0" applyFont="1" applyBorder="1" applyAlignment="1">
      <alignment horizontal="center" vertical="center"/>
    </xf>
    <xf numFmtId="0" fontId="22" fillId="0" borderId="28" xfId="0" applyFont="1" applyBorder="1" applyAlignment="1">
      <alignment horizontal="center" vertical="center"/>
    </xf>
    <xf numFmtId="0" fontId="22" fillId="0" borderId="21" xfId="0" applyFont="1" applyBorder="1" applyAlignment="1">
      <alignment horizontal="center" vertical="center"/>
    </xf>
    <xf numFmtId="0" fontId="22" fillId="0" borderId="29" xfId="0" applyFont="1" applyBorder="1" applyAlignment="1">
      <alignment horizontal="center" vertical="center"/>
    </xf>
    <xf numFmtId="0" fontId="22" fillId="0" borderId="46" xfId="0" applyFont="1" applyBorder="1" applyAlignment="1">
      <alignment horizontal="center" vertical="center"/>
    </xf>
    <xf numFmtId="0" fontId="22" fillId="0" borderId="16" xfId="0" applyFont="1" applyBorder="1" applyAlignment="1">
      <alignment horizontal="center" vertical="center"/>
    </xf>
    <xf numFmtId="0" fontId="22" fillId="0" borderId="45" xfId="0" quotePrefix="1" applyFont="1" applyBorder="1" applyAlignment="1">
      <alignment horizontal="center" vertical="center"/>
    </xf>
    <xf numFmtId="0" fontId="22" fillId="0" borderId="22" xfId="0" quotePrefix="1" applyFont="1" applyBorder="1" applyAlignment="1">
      <alignment horizontal="center" vertical="center"/>
    </xf>
    <xf numFmtId="0" fontId="22" fillId="0" borderId="48" xfId="0" quotePrefix="1" applyFont="1" applyBorder="1" applyAlignment="1">
      <alignment horizontal="center" vertical="center"/>
    </xf>
    <xf numFmtId="0" fontId="22" fillId="0" borderId="76" xfId="0" applyFont="1" applyBorder="1" applyAlignment="1">
      <alignment horizontal="center" vertical="center"/>
    </xf>
    <xf numFmtId="0" fontId="22" fillId="0" borderId="23" xfId="0" applyFont="1" applyBorder="1" applyAlignment="1">
      <alignment horizontal="center" vertical="center"/>
    </xf>
    <xf numFmtId="0" fontId="22" fillId="0" borderId="47"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wrapText="1"/>
    </xf>
    <xf numFmtId="0" fontId="22" fillId="0" borderId="28" xfId="0" applyFont="1" applyBorder="1" applyAlignment="1">
      <alignment horizontal="center" vertical="center" wrapText="1"/>
    </xf>
    <xf numFmtId="0" fontId="26" fillId="0" borderId="0" xfId="0" applyFont="1" applyAlignment="1">
      <alignment horizontal="center" vertical="center"/>
    </xf>
    <xf numFmtId="0" fontId="22" fillId="0" borderId="45" xfId="0" applyFont="1" applyBorder="1" applyAlignment="1">
      <alignment horizontal="center" vertical="center"/>
    </xf>
    <xf numFmtId="0" fontId="22" fillId="0" borderId="48" xfId="0" applyFont="1" applyBorder="1" applyAlignment="1">
      <alignment horizontal="center" vertical="center"/>
    </xf>
    <xf numFmtId="0" fontId="22" fillId="0" borderId="18"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9" xfId="0" applyFont="1" applyFill="1" applyBorder="1" applyAlignment="1">
      <alignment horizontal="center" vertical="center"/>
    </xf>
    <xf numFmtId="0" fontId="34" fillId="0" borderId="0" xfId="0" applyFont="1" applyAlignment="1">
      <alignment horizontal="right" vertical="center"/>
    </xf>
    <xf numFmtId="0" fontId="34" fillId="0" borderId="0" xfId="0" applyFont="1" applyAlignment="1">
      <alignment vertical="center"/>
    </xf>
    <xf numFmtId="0" fontId="22" fillId="0" borderId="17" xfId="0" applyFont="1" applyBorder="1" applyAlignment="1">
      <alignment horizontal="center" vertical="center"/>
    </xf>
    <xf numFmtId="0" fontId="22" fillId="0" borderId="22" xfId="0" applyFont="1" applyBorder="1" applyAlignment="1">
      <alignment horizontal="center" vertical="center"/>
    </xf>
    <xf numFmtId="0" fontId="22" fillId="0" borderId="14" xfId="0" applyFont="1" applyBorder="1" applyAlignment="1">
      <alignment horizontal="center" vertical="center"/>
    </xf>
    <xf numFmtId="0" fontId="22" fillId="0" borderId="23" xfId="0" applyFont="1" applyBorder="1" applyAlignment="1">
      <alignment horizontal="center" vertical="center" wrapText="1"/>
    </xf>
    <xf numFmtId="0" fontId="22" fillId="0" borderId="20" xfId="0" applyFont="1" applyBorder="1" applyAlignment="1">
      <alignment horizontal="center" vertical="center" wrapText="1" shrinkToFit="1"/>
    </xf>
    <xf numFmtId="0" fontId="22" fillId="0" borderId="23" xfId="0" applyFont="1" applyBorder="1" applyAlignment="1">
      <alignment horizontal="center" vertical="center" wrapText="1" shrinkToFit="1"/>
    </xf>
    <xf numFmtId="0" fontId="22" fillId="0" borderId="28" xfId="0" applyFont="1" applyBorder="1" applyAlignment="1">
      <alignment horizontal="center" vertical="center" wrapText="1" shrinkToFit="1"/>
    </xf>
    <xf numFmtId="0" fontId="22" fillId="0" borderId="21"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14" xfId="0" applyFont="1" applyFill="1" applyBorder="1" applyAlignment="1">
      <alignment vertical="center"/>
    </xf>
    <xf numFmtId="0" fontId="22" fillId="0" borderId="19" xfId="0" applyFont="1" applyFill="1" applyBorder="1" applyAlignment="1">
      <alignment vertical="center"/>
    </xf>
    <xf numFmtId="0" fontId="33" fillId="0" borderId="0" xfId="1" applyFont="1" applyFill="1" applyAlignment="1">
      <alignment horizontal="center" vertical="center"/>
    </xf>
    <xf numFmtId="0" fontId="38" fillId="0" borderId="17" xfId="1" applyFont="1" applyFill="1" applyBorder="1" applyAlignment="1">
      <alignment horizontal="center" vertical="center" wrapText="1"/>
    </xf>
    <xf numFmtId="0" fontId="38" fillId="0" borderId="22" xfId="1" applyFont="1" applyFill="1" applyBorder="1" applyAlignment="1">
      <alignment horizontal="center" vertical="center" wrapText="1"/>
    </xf>
    <xf numFmtId="0" fontId="38" fillId="0" borderId="48" xfId="1" applyFont="1" applyFill="1" applyBorder="1" applyAlignment="1">
      <alignment horizontal="center" vertical="center" wrapText="1"/>
    </xf>
    <xf numFmtId="0" fontId="38" fillId="0" borderId="45" xfId="1" applyFont="1" applyFill="1" applyBorder="1" applyAlignment="1">
      <alignment horizontal="center" vertical="center"/>
    </xf>
    <xf numFmtId="0" fontId="38" fillId="0" borderId="48" xfId="1" applyFont="1" applyFill="1" applyBorder="1" applyAlignment="1">
      <alignment horizontal="center" vertical="center"/>
    </xf>
    <xf numFmtId="0" fontId="38" fillId="0" borderId="61" xfId="1" applyFont="1" applyFill="1" applyBorder="1" applyAlignment="1">
      <alignment horizontal="center" vertical="center"/>
    </xf>
    <xf numFmtId="0" fontId="38" fillId="0" borderId="63" xfId="1" applyFont="1" applyFill="1" applyBorder="1" applyAlignment="1">
      <alignment horizontal="center" vertical="center"/>
    </xf>
    <xf numFmtId="0" fontId="38" fillId="0" borderId="46" xfId="1" applyFont="1" applyFill="1" applyBorder="1" applyAlignment="1">
      <alignment horizontal="center" vertical="center" shrinkToFit="1"/>
    </xf>
    <xf numFmtId="0" fontId="38" fillId="0" borderId="47" xfId="1" applyFont="1" applyFill="1" applyBorder="1" applyAlignment="1">
      <alignment horizontal="center" vertical="center" shrinkToFit="1"/>
    </xf>
    <xf numFmtId="0" fontId="38" fillId="0" borderId="46" xfId="1" applyFont="1" applyFill="1" applyBorder="1" applyAlignment="1">
      <alignment horizontal="center" vertical="center"/>
    </xf>
    <xf numFmtId="0" fontId="38" fillId="0" borderId="47" xfId="1" applyFont="1" applyFill="1" applyBorder="1" applyAlignment="1">
      <alignment horizontal="center" vertical="center"/>
    </xf>
    <xf numFmtId="0" fontId="39" fillId="0" borderId="16" xfId="1" applyFont="1" applyBorder="1" applyAlignment="1">
      <alignment horizontal="center" vertical="center"/>
    </xf>
    <xf numFmtId="0" fontId="35" fillId="0" borderId="0" xfId="26" applyFont="1" applyAlignment="1">
      <alignment horizontal="center" vertical="center"/>
    </xf>
    <xf numFmtId="0" fontId="22" fillId="0" borderId="16" xfId="26" applyFont="1" applyBorder="1" applyAlignment="1">
      <alignment horizontal="distributed" vertical="center" indent="5"/>
    </xf>
    <xf numFmtId="0" fontId="22" fillId="0" borderId="17" xfId="26" applyFont="1" applyBorder="1" applyAlignment="1">
      <alignment horizontal="center" vertical="center" textRotation="255" wrapText="1"/>
    </xf>
    <xf numFmtId="0" fontId="22" fillId="0" borderId="22" xfId="26" applyFont="1" applyBorder="1" applyAlignment="1">
      <alignment horizontal="center" vertical="center" textRotation="255" wrapText="1"/>
    </xf>
    <xf numFmtId="0" fontId="22" fillId="0" borderId="48" xfId="26" applyFont="1" applyBorder="1" applyAlignment="1">
      <alignment horizontal="center" vertical="center" textRotation="255" wrapText="1"/>
    </xf>
    <xf numFmtId="0" fontId="22" fillId="0" borderId="20" xfId="26" applyFont="1" applyBorder="1" applyAlignment="1">
      <alignment horizontal="center" vertical="center" textRotation="255" wrapText="1"/>
    </xf>
    <xf numFmtId="0" fontId="22" fillId="0" borderId="23" xfId="26" applyFont="1" applyBorder="1" applyAlignment="1">
      <alignment horizontal="center" vertical="center" textRotation="255" wrapText="1"/>
    </xf>
    <xf numFmtId="0" fontId="22" fillId="0" borderId="28" xfId="26" applyFont="1" applyBorder="1" applyAlignment="1">
      <alignment horizontal="center" vertical="center" textRotation="255" wrapText="1"/>
    </xf>
    <xf numFmtId="0" fontId="22" fillId="0" borderId="18" xfId="26" applyFont="1" applyBorder="1" applyAlignment="1">
      <alignment horizontal="center" vertical="center"/>
    </xf>
    <xf numFmtId="0" fontId="22" fillId="0" borderId="14" xfId="26" applyFont="1" applyBorder="1" applyAlignment="1">
      <alignment horizontal="center" vertical="center"/>
    </xf>
    <xf numFmtId="0" fontId="22" fillId="0" borderId="20" xfId="26" applyFont="1" applyBorder="1" applyAlignment="1">
      <alignment horizontal="center" vertical="center"/>
    </xf>
    <xf numFmtId="0" fontId="22" fillId="0" borderId="28" xfId="26" applyFont="1" applyBorder="1" applyAlignment="1">
      <alignment horizontal="center" vertical="center"/>
    </xf>
    <xf numFmtId="0" fontId="22" fillId="0" borderId="67" xfId="26" applyFont="1" applyBorder="1" applyAlignment="1">
      <alignment horizontal="center" vertical="center"/>
    </xf>
    <xf numFmtId="0" fontId="22" fillId="0" borderId="53" xfId="26" applyFont="1" applyBorder="1" applyAlignment="1">
      <alignment horizontal="center" vertical="center"/>
    </xf>
    <xf numFmtId="0" fontId="22" fillId="0" borderId="38" xfId="26" applyFont="1" applyBorder="1" applyAlignment="1">
      <alignment horizontal="center" vertical="center"/>
    </xf>
    <xf numFmtId="0" fontId="22" fillId="0" borderId="56" xfId="26" applyFont="1" applyBorder="1" applyAlignment="1">
      <alignment horizontal="center" vertical="center"/>
    </xf>
    <xf numFmtId="0" fontId="22" fillId="0" borderId="71" xfId="26" applyFont="1" applyBorder="1" applyAlignment="1">
      <alignment horizontal="center" vertical="center"/>
    </xf>
    <xf numFmtId="0" fontId="22" fillId="0" borderId="72" xfId="26" applyFont="1" applyBorder="1" applyAlignment="1">
      <alignment horizontal="center" vertical="center"/>
    </xf>
    <xf numFmtId="0" fontId="22" fillId="0" borderId="67" xfId="26" applyFont="1" applyBorder="1" applyAlignment="1">
      <alignment horizontal="center" vertical="center" wrapText="1"/>
    </xf>
    <xf numFmtId="0" fontId="22" fillId="0" borderId="53" xfId="26" applyFont="1" applyBorder="1" applyAlignment="1">
      <alignment horizontal="center" vertical="center" wrapText="1"/>
    </xf>
    <xf numFmtId="0" fontId="22" fillId="0" borderId="23" xfId="26" applyFont="1" applyBorder="1" applyAlignment="1">
      <alignment horizontal="center" vertical="center"/>
    </xf>
    <xf numFmtId="0" fontId="22" fillId="0" borderId="17" xfId="26" applyFont="1" applyBorder="1" applyAlignment="1">
      <alignment vertical="center" textRotation="255"/>
    </xf>
    <xf numFmtId="0" fontId="22" fillId="0" borderId="22" xfId="26" applyFont="1" applyBorder="1" applyAlignment="1">
      <alignment vertical="center" textRotation="255"/>
    </xf>
    <xf numFmtId="0" fontId="22" fillId="0" borderId="39" xfId="26" applyFont="1" applyBorder="1" applyAlignment="1">
      <alignment vertical="center" textRotation="255"/>
    </xf>
    <xf numFmtId="0" fontId="22" fillId="0" borderId="38" xfId="26" applyFont="1" applyBorder="1" applyAlignment="1">
      <alignment horizontal="center" vertical="center" wrapText="1"/>
    </xf>
    <xf numFmtId="0" fontId="22" fillId="0" borderId="56" xfId="26" applyFont="1" applyBorder="1" applyAlignment="1">
      <alignment horizontal="center" vertical="center" wrapText="1"/>
    </xf>
    <xf numFmtId="0" fontId="22" fillId="0" borderId="81" xfId="26" applyFont="1" applyBorder="1" applyAlignment="1">
      <alignment horizontal="center" vertical="center"/>
    </xf>
    <xf numFmtId="0" fontId="22" fillId="0" borderId="79" xfId="26" applyFont="1" applyBorder="1" applyAlignment="1">
      <alignment horizontal="center" vertical="center"/>
    </xf>
    <xf numFmtId="0" fontId="33" fillId="0" borderId="0" xfId="1" applyFont="1" applyAlignment="1">
      <alignment horizontal="center" vertical="center"/>
    </xf>
    <xf numFmtId="0" fontId="22" fillId="0" borderId="0" xfId="1" applyFont="1" applyBorder="1" applyAlignment="1">
      <alignment horizontal="left" vertical="center" indent="3"/>
    </xf>
    <xf numFmtId="0" fontId="22" fillId="0" borderId="70" xfId="1" applyFont="1" applyBorder="1" applyAlignment="1">
      <alignment horizontal="left" vertical="center" wrapText="1" indent="1"/>
    </xf>
    <xf numFmtId="0" fontId="22" fillId="0" borderId="60" xfId="1" applyFont="1" applyBorder="1" applyAlignment="1">
      <alignment horizontal="left" vertical="center" wrapText="1" indent="1"/>
    </xf>
    <xf numFmtId="0" fontId="22" fillId="0" borderId="6" xfId="1" applyFont="1" applyBorder="1" applyAlignment="1">
      <alignment horizontal="left" vertical="center" wrapText="1" indent="1"/>
    </xf>
    <xf numFmtId="0" fontId="22" fillId="0" borderId="32" xfId="1" applyFont="1" applyBorder="1" applyAlignment="1">
      <alignment horizontal="left" vertical="center" wrapText="1" indent="1"/>
    </xf>
    <xf numFmtId="0" fontId="22" fillId="0" borderId="9" xfId="1" applyFont="1" applyBorder="1" applyAlignment="1">
      <alignment horizontal="left" vertical="center" wrapText="1" indent="1"/>
    </xf>
    <xf numFmtId="0" fontId="22" fillId="0" borderId="35" xfId="1" applyFont="1" applyBorder="1" applyAlignment="1">
      <alignment horizontal="left" vertical="center" wrapText="1" indent="1"/>
    </xf>
    <xf numFmtId="0" fontId="22" fillId="0" borderId="94" xfId="0" applyFont="1" applyBorder="1" applyAlignment="1">
      <alignment horizontal="left" vertical="center" wrapText="1" indent="1"/>
    </xf>
    <xf numFmtId="0" fontId="22" fillId="0" borderId="86" xfId="0" applyFont="1" applyBorder="1" applyAlignment="1">
      <alignment horizontal="left" vertical="center" wrapText="1" indent="1"/>
    </xf>
    <xf numFmtId="0" fontId="22" fillId="0" borderId="83" xfId="1" applyFont="1" applyBorder="1" applyAlignment="1">
      <alignment horizontal="left" vertical="center" wrapText="1"/>
    </xf>
    <xf numFmtId="0" fontId="22" fillId="0" borderId="83" xfId="1" applyFont="1" applyBorder="1" applyAlignment="1">
      <alignment horizontal="left" vertical="center"/>
    </xf>
    <xf numFmtId="0" fontId="22" fillId="0" borderId="84" xfId="1" applyFont="1" applyBorder="1" applyAlignment="1">
      <alignment horizontal="left" vertical="center"/>
    </xf>
    <xf numFmtId="0" fontId="22" fillId="0" borderId="9" xfId="0" applyFont="1" applyBorder="1" applyAlignment="1">
      <alignment horizontal="left" vertical="center" wrapText="1" indent="1"/>
    </xf>
    <xf numFmtId="0" fontId="22" fillId="0" borderId="35" xfId="0" applyFont="1" applyBorder="1" applyAlignment="1">
      <alignment horizontal="left" vertical="center" wrapText="1" indent="1"/>
    </xf>
    <xf numFmtId="0" fontId="22" fillId="0" borderId="74" xfId="0" applyFont="1" applyBorder="1" applyAlignment="1">
      <alignment horizontal="left" vertical="center" wrapText="1" indent="1"/>
    </xf>
    <xf numFmtId="0" fontId="22" fillId="0" borderId="73" xfId="0" applyFont="1" applyBorder="1" applyAlignment="1">
      <alignment horizontal="left" vertical="center" wrapText="1" indent="1"/>
    </xf>
    <xf numFmtId="0" fontId="22" fillId="0" borderId="65" xfId="1" applyFont="1" applyBorder="1" applyAlignment="1">
      <alignment horizontal="center" vertical="center" textRotation="255" wrapText="1"/>
    </xf>
    <xf numFmtId="0" fontId="22" fillId="0" borderId="63" xfId="1" applyFont="1" applyBorder="1" applyAlignment="1">
      <alignment horizontal="center" vertical="center" textRotation="255" wrapText="1"/>
    </xf>
    <xf numFmtId="0" fontId="22" fillId="0" borderId="55" xfId="1" applyFont="1" applyBorder="1" applyAlignment="1">
      <alignment horizontal="left" vertical="center" wrapText="1" indent="1"/>
    </xf>
    <xf numFmtId="0" fontId="22" fillId="0" borderId="30" xfId="1" applyFont="1" applyBorder="1" applyAlignment="1">
      <alignment horizontal="left" vertical="center" wrapText="1" indent="1"/>
    </xf>
    <xf numFmtId="0" fontId="22" fillId="0" borderId="0" xfId="1" applyFont="1" applyBorder="1" applyAlignment="1">
      <alignment horizontal="center" vertical="center" textRotation="255" wrapText="1"/>
    </xf>
    <xf numFmtId="0" fontId="26" fillId="0" borderId="0" xfId="26" applyFont="1" applyAlignment="1">
      <alignment horizontal="center" vertical="center"/>
    </xf>
    <xf numFmtId="0" fontId="16" fillId="0" borderId="15" xfId="1" applyFont="1" applyBorder="1" applyAlignment="1">
      <alignment horizontal="center" vertical="center" shrinkToFit="1"/>
    </xf>
    <xf numFmtId="0" fontId="16" fillId="0" borderId="15" xfId="1" applyFont="1" applyBorder="1" applyAlignment="1">
      <alignment horizontal="center" vertical="center"/>
    </xf>
    <xf numFmtId="0" fontId="16" fillId="0" borderId="17" xfId="1" applyFont="1" applyBorder="1" applyAlignment="1">
      <alignment horizontal="center" vertical="center" textRotation="255"/>
    </xf>
    <xf numFmtId="0" fontId="16" fillId="0" borderId="22" xfId="1" applyFont="1" applyBorder="1" applyAlignment="1">
      <alignment horizontal="center" vertical="center" textRotation="255"/>
    </xf>
    <xf numFmtId="0" fontId="16" fillId="0" borderId="48" xfId="1" applyFont="1" applyBorder="1" applyAlignment="1">
      <alignment horizontal="center" vertical="center" textRotation="255"/>
    </xf>
    <xf numFmtId="0" fontId="16" fillId="0" borderId="65" xfId="1" applyFont="1" applyBorder="1" applyAlignment="1">
      <alignment horizontal="distributed" vertical="center" justifyLastLine="1"/>
    </xf>
    <xf numFmtId="0" fontId="16" fillId="0" borderId="17" xfId="1" applyFont="1" applyBorder="1" applyAlignment="1">
      <alignment horizontal="distributed" vertical="center" justifyLastLine="1"/>
    </xf>
    <xf numFmtId="0" fontId="16" fillId="0" borderId="58" xfId="1" applyFont="1" applyBorder="1" applyAlignment="1">
      <alignment horizontal="distributed" vertical="center" justifyLastLine="1"/>
    </xf>
    <xf numFmtId="0" fontId="16" fillId="0" borderId="39" xfId="1" applyFont="1" applyBorder="1" applyAlignment="1">
      <alignment horizontal="distributed" vertical="center" justifyLastLine="1"/>
    </xf>
    <xf numFmtId="0" fontId="16" fillId="0" borderId="83" xfId="26" applyFont="1" applyBorder="1" applyAlignment="1">
      <alignment vertical="center" wrapText="1"/>
    </xf>
    <xf numFmtId="0" fontId="23" fillId="0" borderId="84" xfId="26" applyBorder="1" applyAlignment="1">
      <alignment vertical="center"/>
    </xf>
    <xf numFmtId="0" fontId="16" fillId="0" borderId="19" xfId="26" applyFont="1" applyBorder="1" applyAlignment="1">
      <alignment horizontal="center" vertical="center" textRotation="255"/>
    </xf>
    <xf numFmtId="0" fontId="23" fillId="0" borderId="19" xfId="26" applyBorder="1" applyAlignment="1">
      <alignment horizontal="center" vertical="center" textRotation="255"/>
    </xf>
    <xf numFmtId="0" fontId="16" fillId="0" borderId="93" xfId="26" applyFont="1" applyBorder="1" applyAlignment="1">
      <alignment horizontal="distributed" vertical="center" justifyLastLine="1"/>
    </xf>
    <xf numFmtId="0" fontId="16" fillId="0" borderId="86" xfId="26" applyFont="1" applyBorder="1" applyAlignment="1">
      <alignment horizontal="distributed" vertical="center" justifyLastLine="1"/>
    </xf>
    <xf numFmtId="38" fontId="40" fillId="0" borderId="0" xfId="0" applyNumberFormat="1" applyFont="1" applyAlignment="1">
      <alignment horizontal="center" vertical="center"/>
    </xf>
    <xf numFmtId="38" fontId="22" fillId="0" borderId="20" xfId="0" applyNumberFormat="1" applyFont="1" applyBorder="1" applyAlignment="1">
      <alignment horizontal="center" vertical="center" wrapText="1"/>
    </xf>
    <xf numFmtId="38" fontId="22" fillId="0" borderId="23" xfId="0" applyNumberFormat="1" applyFont="1" applyBorder="1" applyAlignment="1">
      <alignment horizontal="center" vertical="center" wrapText="1"/>
    </xf>
    <xf numFmtId="38" fontId="22" fillId="0" borderId="42" xfId="0" applyNumberFormat="1" applyFont="1" applyBorder="1" applyAlignment="1">
      <alignment horizontal="center" vertical="center" wrapText="1"/>
    </xf>
    <xf numFmtId="0" fontId="33" fillId="0" borderId="0" xfId="26" applyFont="1" applyAlignment="1">
      <alignment horizontal="right" vertical="center"/>
    </xf>
    <xf numFmtId="0" fontId="36" fillId="0" borderId="0" xfId="26" applyFont="1" applyAlignment="1">
      <alignment vertical="center"/>
    </xf>
    <xf numFmtId="0" fontId="22" fillId="0" borderId="45" xfId="26" applyFont="1" applyBorder="1" applyAlignment="1">
      <alignment horizontal="distributed" vertical="center" justifyLastLine="1"/>
    </xf>
    <xf numFmtId="0" fontId="22" fillId="0" borderId="48" xfId="26" applyFont="1" applyBorder="1" applyAlignment="1">
      <alignment horizontal="distributed" vertical="center" justifyLastLine="1"/>
    </xf>
    <xf numFmtId="0" fontId="22" fillId="0" borderId="46" xfId="26" applyFont="1" applyBorder="1" applyAlignment="1">
      <alignment horizontal="center" vertical="center"/>
    </xf>
    <xf numFmtId="0" fontId="23" fillId="0" borderId="16" xfId="26" applyFont="1" applyBorder="1" applyAlignment="1">
      <alignment horizontal="center" vertical="center"/>
    </xf>
    <xf numFmtId="0" fontId="22" fillId="0" borderId="16" xfId="26" applyFont="1" applyBorder="1" applyAlignment="1">
      <alignment horizontal="center" vertical="center"/>
    </xf>
    <xf numFmtId="0" fontId="33" fillId="0" borderId="0" xfId="26" applyFont="1" applyAlignment="1">
      <alignment horizontal="left" vertical="center"/>
    </xf>
    <xf numFmtId="0" fontId="22" fillId="0" borderId="46" xfId="1" applyFont="1" applyBorder="1" applyAlignment="1">
      <alignment horizontal="center" vertical="center"/>
    </xf>
    <xf numFmtId="0" fontId="22" fillId="0" borderId="16" xfId="1" applyFont="1" applyBorder="1" applyAlignment="1">
      <alignment horizontal="center" vertical="center"/>
    </xf>
    <xf numFmtId="0" fontId="22" fillId="0" borderId="61" xfId="1" applyFont="1" applyBorder="1" applyAlignment="1">
      <alignment vertical="center"/>
    </xf>
    <xf numFmtId="0" fontId="22" fillId="0" borderId="0" xfId="1" applyFont="1" applyAlignment="1">
      <alignment vertical="center"/>
    </xf>
    <xf numFmtId="0" fontId="42" fillId="0" borderId="0" xfId="1" applyFont="1" applyAlignment="1">
      <alignment horizontal="left"/>
    </xf>
    <xf numFmtId="0" fontId="22" fillId="0" borderId="47" xfId="1" applyFont="1" applyBorder="1" applyAlignment="1">
      <alignment horizontal="center" vertical="center"/>
    </xf>
    <xf numFmtId="0" fontId="42" fillId="0" borderId="0" xfId="1" applyFont="1" applyAlignment="1">
      <alignment horizontal="right" vertical="top"/>
    </xf>
    <xf numFmtId="0" fontId="42" fillId="0" borderId="58" xfId="1" applyFont="1" applyBorder="1" applyAlignment="1">
      <alignment horizontal="right" vertical="top"/>
    </xf>
  </cellXfs>
  <cellStyles count="29">
    <cellStyle name="Calc Currency (0)" xfId="3"/>
    <cellStyle name="Comma [0]_Full Year FY96" xfId="4"/>
    <cellStyle name="Comma_Full Year FY96" xfId="5"/>
    <cellStyle name="Currency [0]_CCOCPX" xfId="6"/>
    <cellStyle name="Currency_CCOCPX" xfId="7"/>
    <cellStyle name="entry" xfId="8"/>
    <cellStyle name="Grey" xfId="9"/>
    <cellStyle name="Header1" xfId="10"/>
    <cellStyle name="Header2" xfId="11"/>
    <cellStyle name="Input [yellow]" xfId="12"/>
    <cellStyle name="Normal - Style1" xfId="13"/>
    <cellStyle name="Normal_#18-Internet" xfId="14"/>
    <cellStyle name="Percent [2]" xfId="15"/>
    <cellStyle name="price" xfId="16"/>
    <cellStyle name="revised" xfId="17"/>
    <cellStyle name="section" xfId="18"/>
    <cellStyle name="subhead" xfId="19"/>
    <cellStyle name="title" xfId="20"/>
    <cellStyle name="センター" xfId="21"/>
    <cellStyle name="ハイパーリンク" xfId="2" builtinId="8"/>
    <cellStyle name="桁区切り 2" xfId="22"/>
    <cellStyle name="桁区切り 3" xfId="27"/>
    <cellStyle name="標準" xfId="0" builtinId="0"/>
    <cellStyle name="標準 2" xfId="23"/>
    <cellStyle name="標準 2 2" xfId="1"/>
    <cellStyle name="標準 3" xfId="24"/>
    <cellStyle name="標準 4" xfId="26"/>
    <cellStyle name="標準_佐賀市統計書（感染症）" xfId="28"/>
    <cellStyle name="未定義"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714374</xdr:colOff>
      <xdr:row>0</xdr:row>
      <xdr:rowOff>295275</xdr:rowOff>
    </xdr:to>
    <xdr:sp macro="" textlink="">
      <xdr:nvSpPr>
        <xdr:cNvPr id="23" name="額縁 22">
          <a:hlinkClick xmlns:r="http://schemas.openxmlformats.org/officeDocument/2006/relationships" r:id="rId1"/>
        </xdr:cNvPr>
        <xdr:cNvSpPr/>
      </xdr:nvSpPr>
      <xdr:spPr>
        <a:xfrm>
          <a:off x="0" y="0"/>
          <a:ext cx="714374" cy="2952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266700</xdr:colOff>
      <xdr:row>0</xdr:row>
      <xdr:rowOff>295275</xdr:rowOff>
    </xdr:to>
    <xdr:sp macro="" textlink="">
      <xdr:nvSpPr>
        <xdr:cNvPr id="8" name="額縁 7">
          <a:hlinkClick xmlns:r="http://schemas.openxmlformats.org/officeDocument/2006/relationships" r:id="rId1"/>
        </xdr:cNvPr>
        <xdr:cNvSpPr/>
      </xdr:nvSpPr>
      <xdr:spPr>
        <a:xfrm>
          <a:off x="0" y="0"/>
          <a:ext cx="647700" cy="2952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647700</xdr:colOff>
      <xdr:row>0</xdr:row>
      <xdr:rowOff>304800</xdr:rowOff>
    </xdr:to>
    <xdr:sp macro="" textlink="">
      <xdr:nvSpPr>
        <xdr:cNvPr id="2" name="額縁 1">
          <a:hlinkClick xmlns:r="http://schemas.openxmlformats.org/officeDocument/2006/relationships" r:id="rId1"/>
        </xdr:cNvPr>
        <xdr:cNvSpPr/>
      </xdr:nvSpPr>
      <xdr:spPr>
        <a:xfrm>
          <a:off x="0" y="0"/>
          <a:ext cx="647700" cy="30480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647700</xdr:colOff>
      <xdr:row>0</xdr:row>
      <xdr:rowOff>314325</xdr:rowOff>
    </xdr:to>
    <xdr:sp macro="" textlink="">
      <xdr:nvSpPr>
        <xdr:cNvPr id="11" name="額縁 10">
          <a:hlinkClick xmlns:r="http://schemas.openxmlformats.org/officeDocument/2006/relationships" r:id="rId1"/>
        </xdr:cNvPr>
        <xdr:cNvSpPr/>
      </xdr:nvSpPr>
      <xdr:spPr>
        <a:xfrm>
          <a:off x="0" y="0"/>
          <a:ext cx="647700" cy="31432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600075</xdr:colOff>
      <xdr:row>0</xdr:row>
      <xdr:rowOff>243417</xdr:rowOff>
    </xdr:to>
    <xdr:sp macro="" textlink="">
      <xdr:nvSpPr>
        <xdr:cNvPr id="2" name="額縁 1">
          <a:hlinkClick xmlns:r="http://schemas.openxmlformats.org/officeDocument/2006/relationships" r:id="rId1"/>
        </xdr:cNvPr>
        <xdr:cNvSpPr/>
      </xdr:nvSpPr>
      <xdr:spPr>
        <a:xfrm>
          <a:off x="0" y="0"/>
          <a:ext cx="652992" cy="243417"/>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714374</xdr:colOff>
      <xdr:row>0</xdr:row>
      <xdr:rowOff>238125</xdr:rowOff>
    </xdr:to>
    <xdr:sp macro="" textlink="">
      <xdr:nvSpPr>
        <xdr:cNvPr id="2" name="額縁 1">
          <a:hlinkClick xmlns:r="http://schemas.openxmlformats.org/officeDocument/2006/relationships" r:id="rId1"/>
        </xdr:cNvPr>
        <xdr:cNvSpPr/>
      </xdr:nvSpPr>
      <xdr:spPr>
        <a:xfrm>
          <a:off x="0" y="0"/>
          <a:ext cx="714374" cy="23812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714374</xdr:colOff>
      <xdr:row>0</xdr:row>
      <xdr:rowOff>285750</xdr:rowOff>
    </xdr:to>
    <xdr:sp macro="" textlink="">
      <xdr:nvSpPr>
        <xdr:cNvPr id="2" name="額縁 1">
          <a:hlinkClick xmlns:r="http://schemas.openxmlformats.org/officeDocument/2006/relationships" r:id="rId1"/>
        </xdr:cNvPr>
        <xdr:cNvSpPr/>
      </xdr:nvSpPr>
      <xdr:spPr>
        <a:xfrm>
          <a:off x="0" y="0"/>
          <a:ext cx="714374" cy="28575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0</xdr:colOff>
      <xdr:row>0</xdr:row>
      <xdr:rowOff>247650</xdr:rowOff>
    </xdr:to>
    <xdr:sp macro="" textlink="">
      <xdr:nvSpPr>
        <xdr:cNvPr id="2" name="額縁 1">
          <a:hlinkClick xmlns:r="http://schemas.openxmlformats.org/officeDocument/2006/relationships" r:id="rId1"/>
        </xdr:cNvPr>
        <xdr:cNvSpPr/>
      </xdr:nvSpPr>
      <xdr:spPr>
        <a:xfrm>
          <a:off x="0" y="1"/>
          <a:ext cx="733425" cy="247649"/>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247649</xdr:rowOff>
    </xdr:to>
    <xdr:sp macro="" textlink="">
      <xdr:nvSpPr>
        <xdr:cNvPr id="7" name="額縁 6">
          <a:hlinkClick xmlns:r="http://schemas.openxmlformats.org/officeDocument/2006/relationships" r:id="rId1"/>
        </xdr:cNvPr>
        <xdr:cNvSpPr/>
      </xdr:nvSpPr>
      <xdr:spPr>
        <a:xfrm>
          <a:off x="8515350" y="0"/>
          <a:ext cx="733425" cy="247649"/>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xdr:rowOff>
    </xdr:from>
    <xdr:to>
      <xdr:col>2</xdr:col>
      <xdr:colOff>161925</xdr:colOff>
      <xdr:row>0</xdr:row>
      <xdr:rowOff>266701</xdr:rowOff>
    </xdr:to>
    <xdr:sp macro="" textlink="">
      <xdr:nvSpPr>
        <xdr:cNvPr id="3" name="額縁 2">
          <a:hlinkClick xmlns:r="http://schemas.openxmlformats.org/officeDocument/2006/relationships" r:id="rId1"/>
        </xdr:cNvPr>
        <xdr:cNvSpPr/>
      </xdr:nvSpPr>
      <xdr:spPr>
        <a:xfrm>
          <a:off x="0" y="1"/>
          <a:ext cx="676275" cy="26670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714374</xdr:colOff>
      <xdr:row>0</xdr:row>
      <xdr:rowOff>228601</xdr:rowOff>
    </xdr:to>
    <xdr:sp macro="" textlink="">
      <xdr:nvSpPr>
        <xdr:cNvPr id="2" name="額縁 1">
          <a:hlinkClick xmlns:r="http://schemas.openxmlformats.org/officeDocument/2006/relationships" r:id="rId1"/>
        </xdr:cNvPr>
        <xdr:cNvSpPr/>
      </xdr:nvSpPr>
      <xdr:spPr>
        <a:xfrm>
          <a:off x="0" y="1"/>
          <a:ext cx="714374" cy="22860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352425</xdr:colOff>
      <xdr:row>0</xdr:row>
      <xdr:rowOff>276225</xdr:rowOff>
    </xdr:to>
    <xdr:sp macro="" textlink="">
      <xdr:nvSpPr>
        <xdr:cNvPr id="2" name="額縁 1">
          <a:hlinkClick xmlns:r="http://schemas.openxmlformats.org/officeDocument/2006/relationships" r:id="rId1"/>
        </xdr:cNvPr>
        <xdr:cNvSpPr/>
      </xdr:nvSpPr>
      <xdr:spPr>
        <a:xfrm>
          <a:off x="0" y="0"/>
          <a:ext cx="752475" cy="27622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647700</xdr:colOff>
      <xdr:row>0</xdr:row>
      <xdr:rowOff>209551</xdr:rowOff>
    </xdr:to>
    <xdr:sp macro="" textlink="">
      <xdr:nvSpPr>
        <xdr:cNvPr id="8" name="額縁 7">
          <a:hlinkClick xmlns:r="http://schemas.openxmlformats.org/officeDocument/2006/relationships" r:id="rId1"/>
        </xdr:cNvPr>
        <xdr:cNvSpPr/>
      </xdr:nvSpPr>
      <xdr:spPr>
        <a:xfrm>
          <a:off x="0" y="1"/>
          <a:ext cx="647700" cy="20955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ColWidth="9" defaultRowHeight="13.5"/>
  <cols>
    <col min="1" max="1" width="5.625" style="1" customWidth="1"/>
    <col min="2" max="2" width="7.625" style="1" customWidth="1"/>
    <col min="3" max="3" width="64.625" style="1" customWidth="1"/>
    <col min="4" max="4" width="25.625" style="13" customWidth="1"/>
    <col min="5" max="16384" width="9" style="1"/>
  </cols>
  <sheetData>
    <row r="1" spans="1:4" ht="30" customHeight="1">
      <c r="B1" s="427" t="s">
        <v>317</v>
      </c>
      <c r="C1" s="427"/>
      <c r="D1" s="427"/>
    </row>
    <row r="2" spans="1:4" ht="30" customHeight="1">
      <c r="B2" s="427" t="s">
        <v>3</v>
      </c>
      <c r="C2" s="427"/>
      <c r="D2" s="427"/>
    </row>
    <row r="3" spans="1:4" ht="30" customHeight="1" thickBot="1">
      <c r="B3" s="2" t="s">
        <v>0</v>
      </c>
      <c r="C3" s="3"/>
      <c r="D3" s="3"/>
    </row>
    <row r="4" spans="1:4" ht="35.1" customHeight="1">
      <c r="A4" s="4"/>
      <c r="B4" s="428" t="s">
        <v>1</v>
      </c>
      <c r="C4" s="429"/>
      <c r="D4" s="5" t="s">
        <v>2</v>
      </c>
    </row>
    <row r="5" spans="1:4" ht="35.1" customHeight="1">
      <c r="A5" s="4"/>
      <c r="B5" s="6" t="str">
        <f>HYPERLINK("#"&amp;"130"&amp;"!A1","130")</f>
        <v>130</v>
      </c>
      <c r="C5" s="7" t="str">
        <f>HYPERLINK("#"&amp;"130"&amp;"!A1","し尿収集と処理状況")</f>
        <v>し尿収集と処理状況</v>
      </c>
      <c r="D5" s="8" t="s">
        <v>385</v>
      </c>
    </row>
    <row r="6" spans="1:4" ht="35.1" customHeight="1">
      <c r="A6" s="4"/>
      <c r="B6" s="9" t="str">
        <f>HYPERLINK("#"&amp;"131"&amp;"!A1","131")</f>
        <v>131</v>
      </c>
      <c r="C6" s="10" t="str">
        <f>HYPERLINK("#"&amp;"131"&amp;"!A1","公害関係等発生状況")</f>
        <v>公害関係等発生状況</v>
      </c>
      <c r="D6" s="8" t="s">
        <v>385</v>
      </c>
    </row>
    <row r="7" spans="1:4" ht="35.1" customHeight="1">
      <c r="A7" s="4"/>
      <c r="B7" s="9" t="str">
        <f>HYPERLINK("#"&amp;"132"&amp;"!A1","132")</f>
        <v>132</v>
      </c>
      <c r="C7" s="10" t="str">
        <f>HYPERLINK("#"&amp;"132"&amp;"!A1","ごみ搬入と処理状況")</f>
        <v>ごみ搬入と処理状況</v>
      </c>
      <c r="D7" s="8" t="s">
        <v>385</v>
      </c>
    </row>
    <row r="8" spans="1:4" ht="35.1" customHeight="1">
      <c r="A8" s="4"/>
      <c r="B8" s="365" t="str">
        <f>HYPERLINK("#"&amp;"133①"&amp;"!A1","133-1")</f>
        <v>133-1</v>
      </c>
      <c r="C8" s="10" t="str">
        <f>HYPERLINK("#"&amp;"133①"&amp;"!A1","感染症発生件数（佐賀中部保健福祉事務所管内）")</f>
        <v>感染症発生件数（佐賀中部保健福祉事務所管内）</v>
      </c>
      <c r="D8" s="11" t="s">
        <v>384</v>
      </c>
    </row>
    <row r="9" spans="1:4" ht="35.1" customHeight="1">
      <c r="A9" s="4"/>
      <c r="B9" s="365" t="str">
        <f>HYPERLINK("#"&amp;"133②"&amp;"!A1","133-2")</f>
        <v>133-2</v>
      </c>
      <c r="C9" s="10" t="str">
        <f>HYPERLINK("#"&amp;"133②"&amp;"!A1","感染症発生件数（佐賀中部保健福祉事務所管内）")</f>
        <v>感染症発生件数（佐賀中部保健福祉事務所管内）</v>
      </c>
      <c r="D9" s="11" t="s">
        <v>384</v>
      </c>
    </row>
    <row r="10" spans="1:4" ht="35.1" customHeight="1">
      <c r="A10" s="4"/>
      <c r="B10" s="9" t="str">
        <f>HYPERLINK("#"&amp;"134"&amp;"!A1","134")</f>
        <v>134</v>
      </c>
      <c r="C10" s="10" t="str">
        <f>HYPERLINK("#"&amp;"134"&amp;"!A1","医療施設数")</f>
        <v>医療施設数</v>
      </c>
      <c r="D10" s="8" t="s">
        <v>406</v>
      </c>
    </row>
    <row r="11" spans="1:4" ht="35.1" customHeight="1">
      <c r="A11" s="4"/>
      <c r="B11" s="9" t="str">
        <f>HYPERLINK("#"&amp;"135"&amp;"!A1","135")</f>
        <v>135</v>
      </c>
      <c r="C11" s="30" t="str">
        <f>HYPERLINK("#"&amp;"135"&amp;"!A1","医療施設従事者数")</f>
        <v>医療施設従事者数</v>
      </c>
      <c r="D11" s="11" t="s">
        <v>405</v>
      </c>
    </row>
    <row r="12" spans="1:4" ht="35.1" customHeight="1">
      <c r="A12" s="4"/>
      <c r="B12" s="9" t="str">
        <f>HYPERLINK("#"&amp;"136"&amp;"!A1","136")</f>
        <v>136</v>
      </c>
      <c r="C12" s="30" t="str">
        <f>HYPERLINK("#"&amp;"136"&amp;"!A1","予防接種接種者数")</f>
        <v>予防接種接種者数</v>
      </c>
      <c r="D12" s="8" t="s">
        <v>385</v>
      </c>
    </row>
    <row r="13" spans="1:4" ht="35.1" customHeight="1">
      <c r="A13" s="4"/>
      <c r="B13" s="9" t="str">
        <f>HYPERLINK("#"&amp;"137"&amp;"!A1","137")</f>
        <v>137</v>
      </c>
      <c r="C13" s="30" t="str">
        <f>HYPERLINK("#"&amp;"137"&amp;"!A1","成人健診受診者数")</f>
        <v>成人健診受診者数</v>
      </c>
      <c r="D13" s="8" t="s">
        <v>385</v>
      </c>
    </row>
    <row r="14" spans="1:4" ht="35.1" customHeight="1">
      <c r="A14" s="4"/>
      <c r="B14" s="9" t="str">
        <f>HYPERLINK("#"&amp;"138"&amp;"!A1","138")</f>
        <v>138</v>
      </c>
      <c r="C14" s="30" t="str">
        <f>HYPERLINK("#"&amp;"138"&amp;"!A1","訪問指導事業")</f>
        <v>訪問指導事業</v>
      </c>
      <c r="D14" s="8" t="s">
        <v>385</v>
      </c>
    </row>
    <row r="15" spans="1:4" ht="35.1" customHeight="1">
      <c r="A15" s="4"/>
      <c r="B15" s="9" t="str">
        <f>HYPERLINK("#"&amp;"139"&amp;"!A1","139")</f>
        <v>139</v>
      </c>
      <c r="C15" s="10" t="str">
        <f>HYPERLINK("#"&amp;"139"&amp;"!A1","後期高齢者医療")</f>
        <v>後期高齢者医療</v>
      </c>
      <c r="D15" s="8" t="s">
        <v>385</v>
      </c>
    </row>
    <row r="16" spans="1:4" ht="35.1" customHeight="1">
      <c r="A16" s="4"/>
      <c r="B16" s="9" t="str">
        <f>HYPERLINK("#"&amp;"140"&amp;"!A1","140")</f>
        <v>140</v>
      </c>
      <c r="C16" s="10" t="str">
        <f>HYPERLINK("#"&amp;"140"&amp;"!A1","年齢階級別死亡者数")</f>
        <v>年齢階級別死亡者数</v>
      </c>
      <c r="D16" s="8" t="s">
        <v>406</v>
      </c>
    </row>
    <row r="17" spans="1:4" ht="35.1" customHeight="1" thickBot="1">
      <c r="A17" s="4"/>
      <c r="B17" s="12" t="str">
        <f>HYPERLINK("#"&amp;"141"&amp;"!A1","141")</f>
        <v>141</v>
      </c>
      <c r="C17" s="33" t="str">
        <f>HYPERLINK("#"&amp;"141"&amp;"!A1","主要死因別死亡者数")</f>
        <v>主要死因別死亡者数</v>
      </c>
      <c r="D17" s="362" t="s">
        <v>406</v>
      </c>
    </row>
  </sheetData>
  <mergeCells count="3">
    <mergeCell ref="B1:D1"/>
    <mergeCell ref="B2:D2"/>
    <mergeCell ref="B4:C4"/>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zoomScaleNormal="100" workbookViewId="0">
      <selection activeCell="A5" sqref="A5"/>
    </sheetView>
  </sheetViews>
  <sheetFormatPr defaultColWidth="8.625" defaultRowHeight="13.5"/>
  <cols>
    <col min="1" max="1" width="22.75" style="17" customWidth="1"/>
    <col min="2" max="6" width="11.75" style="17" customWidth="1"/>
    <col min="7" max="16384" width="8.625" style="17"/>
  </cols>
  <sheetData>
    <row r="1" spans="1:6" s="14" customFormat="1" ht="21" customHeight="1"/>
    <row r="2" spans="1:6" ht="22.5" customHeight="1">
      <c r="A2" s="531" t="s">
        <v>319</v>
      </c>
      <c r="B2" s="531"/>
      <c r="C2" s="531"/>
      <c r="D2" s="531"/>
      <c r="E2" s="531"/>
      <c r="F2" s="531"/>
    </row>
    <row r="3" spans="1:6">
      <c r="A3" s="61"/>
      <c r="B3" s="61"/>
      <c r="C3" s="61"/>
      <c r="D3" s="61"/>
      <c r="E3" s="61"/>
      <c r="F3" s="61"/>
    </row>
    <row r="4" spans="1:6" ht="14.25" thickBot="1">
      <c r="A4" s="46" t="s">
        <v>81</v>
      </c>
      <c r="B4" s="93"/>
      <c r="C4" s="93"/>
      <c r="D4" s="93"/>
      <c r="E4" s="93"/>
      <c r="F4" s="93"/>
    </row>
    <row r="5" spans="1:6" ht="24" customHeight="1">
      <c r="A5" s="366" t="s">
        <v>305</v>
      </c>
      <c r="B5" s="68" t="s">
        <v>189</v>
      </c>
      <c r="C5" s="68" t="s">
        <v>190</v>
      </c>
      <c r="D5" s="68" t="s">
        <v>191</v>
      </c>
      <c r="E5" s="68" t="s">
        <v>253</v>
      </c>
      <c r="F5" s="68" t="s">
        <v>304</v>
      </c>
    </row>
    <row r="6" spans="1:6" ht="19.5" customHeight="1">
      <c r="A6" s="97" t="s">
        <v>192</v>
      </c>
      <c r="B6" s="47">
        <v>13153</v>
      </c>
      <c r="C6" s="47">
        <v>11711</v>
      </c>
      <c r="D6" s="47">
        <v>12692</v>
      </c>
      <c r="E6" s="48">
        <v>12329</v>
      </c>
      <c r="F6" s="49">
        <v>11676</v>
      </c>
    </row>
    <row r="7" spans="1:6" ht="19.5" customHeight="1">
      <c r="A7" s="99" t="s">
        <v>193</v>
      </c>
      <c r="B7" s="50">
        <v>70</v>
      </c>
      <c r="C7" s="50">
        <v>82</v>
      </c>
      <c r="D7" s="50">
        <v>82</v>
      </c>
      <c r="E7" s="51">
        <v>89</v>
      </c>
      <c r="F7" s="52">
        <v>60</v>
      </c>
    </row>
    <row r="8" spans="1:6" ht="19.5" customHeight="1">
      <c r="A8" s="99" t="s">
        <v>194</v>
      </c>
      <c r="B8" s="50">
        <v>327</v>
      </c>
      <c r="C8" s="50">
        <v>326</v>
      </c>
      <c r="D8" s="53">
        <v>268</v>
      </c>
      <c r="E8" s="51">
        <v>310</v>
      </c>
      <c r="F8" s="52">
        <v>276</v>
      </c>
    </row>
    <row r="9" spans="1:6" ht="19.5" customHeight="1">
      <c r="A9" s="99" t="s">
        <v>167</v>
      </c>
      <c r="B9" s="50">
        <v>5782</v>
      </c>
      <c r="C9" s="50">
        <v>5061</v>
      </c>
      <c r="D9" s="50">
        <v>4931</v>
      </c>
      <c r="E9" s="51">
        <v>4498</v>
      </c>
      <c r="F9" s="52">
        <v>3813</v>
      </c>
    </row>
    <row r="10" spans="1:6" ht="19.5" customHeight="1">
      <c r="A10" s="99" t="s">
        <v>168</v>
      </c>
      <c r="B10" s="50">
        <v>10319</v>
      </c>
      <c r="C10" s="54">
        <v>10153</v>
      </c>
      <c r="D10" s="54">
        <v>9616</v>
      </c>
      <c r="E10" s="55">
        <v>10093</v>
      </c>
      <c r="F10" s="56">
        <v>9781</v>
      </c>
    </row>
    <row r="11" spans="1:6" ht="19.5" customHeight="1">
      <c r="A11" s="99" t="s">
        <v>169</v>
      </c>
      <c r="B11" s="50">
        <v>10239</v>
      </c>
      <c r="C11" s="54">
        <v>9821</v>
      </c>
      <c r="D11" s="54">
        <v>9950</v>
      </c>
      <c r="E11" s="55">
        <v>10040</v>
      </c>
      <c r="F11" s="56">
        <v>8881</v>
      </c>
    </row>
    <row r="12" spans="1:6" ht="19.5" customHeight="1">
      <c r="A12" s="99" t="s">
        <v>170</v>
      </c>
      <c r="B12" s="50">
        <v>5989</v>
      </c>
      <c r="C12" s="54">
        <v>5951</v>
      </c>
      <c r="D12" s="54">
        <v>6156</v>
      </c>
      <c r="E12" s="55">
        <v>6220</v>
      </c>
      <c r="F12" s="56">
        <v>5497</v>
      </c>
    </row>
    <row r="13" spans="1:6" ht="19.5" customHeight="1">
      <c r="A13" s="99" t="s">
        <v>171</v>
      </c>
      <c r="B13" s="50">
        <v>7613</v>
      </c>
      <c r="C13" s="54">
        <v>6923</v>
      </c>
      <c r="D13" s="54">
        <v>6958</v>
      </c>
      <c r="E13" s="55">
        <v>6679</v>
      </c>
      <c r="F13" s="56">
        <v>6030</v>
      </c>
    </row>
    <row r="14" spans="1:6" ht="19.5" customHeight="1">
      <c r="A14" s="99" t="s">
        <v>172</v>
      </c>
      <c r="B14" s="50">
        <v>11938</v>
      </c>
      <c r="C14" s="54">
        <v>11548</v>
      </c>
      <c r="D14" s="54">
        <v>11601</v>
      </c>
      <c r="E14" s="55">
        <v>11249</v>
      </c>
      <c r="F14" s="56">
        <v>10569</v>
      </c>
    </row>
    <row r="15" spans="1:6" ht="19.5" customHeight="1">
      <c r="A15" s="99" t="s">
        <v>195</v>
      </c>
      <c r="B15" s="50">
        <v>3125</v>
      </c>
      <c r="C15" s="54">
        <v>2891</v>
      </c>
      <c r="D15" s="54">
        <v>2854</v>
      </c>
      <c r="E15" s="55">
        <v>2818</v>
      </c>
      <c r="F15" s="56">
        <v>2537</v>
      </c>
    </row>
    <row r="16" spans="1:6" ht="19.5" customHeight="1">
      <c r="A16" s="99" t="s">
        <v>196</v>
      </c>
      <c r="B16" s="50">
        <v>958</v>
      </c>
      <c r="C16" s="54">
        <v>844</v>
      </c>
      <c r="D16" s="54">
        <v>753</v>
      </c>
      <c r="E16" s="55">
        <v>738</v>
      </c>
      <c r="F16" s="56">
        <v>2</v>
      </c>
    </row>
    <row r="17" spans="1:6" ht="19.5" customHeight="1">
      <c r="A17" s="99" t="s">
        <v>197</v>
      </c>
      <c r="B17" s="50">
        <v>1070</v>
      </c>
      <c r="C17" s="54">
        <v>1018</v>
      </c>
      <c r="D17" s="54">
        <v>837</v>
      </c>
      <c r="E17" s="55">
        <v>834</v>
      </c>
      <c r="F17" s="56">
        <v>732</v>
      </c>
    </row>
    <row r="18" spans="1:6" ht="19.5" customHeight="1" thickBot="1">
      <c r="A18" s="98" t="s">
        <v>198</v>
      </c>
      <c r="B18" s="57">
        <v>70583</v>
      </c>
      <c r="C18" s="57">
        <v>66329</v>
      </c>
      <c r="D18" s="57">
        <v>66698</v>
      </c>
      <c r="E18" s="58">
        <v>65897</v>
      </c>
      <c r="F18" s="59">
        <v>59854</v>
      </c>
    </row>
    <row r="19" spans="1:6" ht="13.5" customHeight="1">
      <c r="A19" s="61" t="s">
        <v>233</v>
      </c>
      <c r="B19" s="93"/>
      <c r="C19" s="93"/>
      <c r="D19" s="93"/>
      <c r="E19" s="93"/>
      <c r="F19" s="93"/>
    </row>
  </sheetData>
  <mergeCells count="1">
    <mergeCell ref="A2:F2"/>
  </mergeCells>
  <phoneticPr fontId="2"/>
  <printOptions horizontalCentered="1"/>
  <pageMargins left="0.78740157480314965" right="0.78740157480314965" top="0.78740157480314965" bottom="0.78740157480314965" header="0.59055118110236227" footer="0.59055118110236227"/>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zoomScaleNormal="100" workbookViewId="0"/>
  </sheetViews>
  <sheetFormatPr defaultRowHeight="13.5"/>
  <cols>
    <col min="1" max="1" width="5" style="14" customWidth="1"/>
    <col min="2" max="2" width="21.5" style="14" customWidth="1"/>
    <col min="3" max="7" width="11.125" style="14" customWidth="1"/>
    <col min="8" max="16384" width="9" style="14"/>
  </cols>
  <sheetData>
    <row r="1" spans="1:7" ht="27.75" customHeight="1"/>
    <row r="2" spans="1:7" ht="22.5" customHeight="1">
      <c r="A2" s="531" t="s">
        <v>320</v>
      </c>
      <c r="B2" s="531"/>
      <c r="C2" s="531"/>
      <c r="D2" s="531"/>
      <c r="E2" s="531"/>
      <c r="F2" s="531"/>
      <c r="G2" s="531"/>
    </row>
    <row r="3" spans="1:7" s="19" customFormat="1" ht="13.5" customHeight="1">
      <c r="A3" s="79"/>
      <c r="B3" s="79"/>
      <c r="C3" s="79"/>
      <c r="D3" s="79"/>
      <c r="E3" s="79"/>
      <c r="F3" s="79"/>
      <c r="G3" s="79"/>
    </row>
    <row r="4" spans="1:7" s="19" customFormat="1" ht="13.5" customHeight="1" thickBot="1">
      <c r="A4" s="61" t="s">
        <v>295</v>
      </c>
      <c r="B4" s="61"/>
      <c r="C4" s="61"/>
      <c r="D4" s="61"/>
      <c r="E4" s="61"/>
      <c r="F4" s="78"/>
      <c r="G4" s="61"/>
    </row>
    <row r="5" spans="1:7" s="19" customFormat="1" ht="25.5" customHeight="1">
      <c r="A5" s="541" t="s">
        <v>199</v>
      </c>
      <c r="B5" s="542"/>
      <c r="C5" s="69" t="s">
        <v>189</v>
      </c>
      <c r="D5" s="69" t="s">
        <v>190</v>
      </c>
      <c r="E5" s="68" t="s">
        <v>191</v>
      </c>
      <c r="F5" s="68" t="s">
        <v>390</v>
      </c>
      <c r="G5" s="68" t="s">
        <v>389</v>
      </c>
    </row>
    <row r="6" spans="1:7" ht="21" customHeight="1">
      <c r="A6" s="543" t="s">
        <v>200</v>
      </c>
      <c r="B6" s="77" t="s">
        <v>201</v>
      </c>
      <c r="C6" s="76">
        <v>59</v>
      </c>
      <c r="D6" s="76">
        <v>73</v>
      </c>
      <c r="E6" s="75">
        <v>149</v>
      </c>
      <c r="F6" s="75">
        <v>143</v>
      </c>
      <c r="G6" s="74">
        <v>89</v>
      </c>
    </row>
    <row r="7" spans="1:7" ht="21" customHeight="1">
      <c r="A7" s="544"/>
      <c r="B7" s="67" t="s">
        <v>202</v>
      </c>
      <c r="C7" s="66">
        <v>3285</v>
      </c>
      <c r="D7" s="66">
        <v>3929</v>
      </c>
      <c r="E7" s="65">
        <v>3581</v>
      </c>
      <c r="F7" s="65">
        <v>3076</v>
      </c>
      <c r="G7" s="73">
        <v>2761</v>
      </c>
    </row>
    <row r="8" spans="1:7" ht="24" customHeight="1">
      <c r="A8" s="544"/>
      <c r="B8" s="67" t="s">
        <v>262</v>
      </c>
      <c r="C8" s="66">
        <v>53</v>
      </c>
      <c r="D8" s="66">
        <v>168</v>
      </c>
      <c r="E8" s="65">
        <v>125</v>
      </c>
      <c r="F8" s="65">
        <v>89</v>
      </c>
      <c r="G8" s="73">
        <v>99</v>
      </c>
    </row>
    <row r="9" spans="1:7" ht="21" customHeight="1">
      <c r="A9" s="544"/>
      <c r="B9" s="67" t="s">
        <v>203</v>
      </c>
      <c r="C9" s="66">
        <v>181</v>
      </c>
      <c r="D9" s="66">
        <v>180</v>
      </c>
      <c r="E9" s="65">
        <v>189</v>
      </c>
      <c r="F9" s="65">
        <v>143</v>
      </c>
      <c r="G9" s="73">
        <v>143</v>
      </c>
    </row>
    <row r="10" spans="1:7" ht="24" customHeight="1">
      <c r="A10" s="544"/>
      <c r="B10" s="67" t="s">
        <v>204</v>
      </c>
      <c r="C10" s="66">
        <v>3119</v>
      </c>
      <c r="D10" s="66">
        <v>3627</v>
      </c>
      <c r="E10" s="65">
        <v>3185</v>
      </c>
      <c r="F10" s="65">
        <v>2896</v>
      </c>
      <c r="G10" s="73">
        <v>2572</v>
      </c>
    </row>
    <row r="11" spans="1:7" ht="21" customHeight="1">
      <c r="A11" s="544"/>
      <c r="B11" s="67" t="s">
        <v>205</v>
      </c>
      <c r="C11" s="66">
        <v>575</v>
      </c>
      <c r="D11" s="66">
        <v>676</v>
      </c>
      <c r="E11" s="65">
        <v>616</v>
      </c>
      <c r="F11" s="65">
        <v>620</v>
      </c>
      <c r="G11" s="73">
        <v>394</v>
      </c>
    </row>
    <row r="12" spans="1:7" ht="21" customHeight="1">
      <c r="A12" s="544"/>
      <c r="B12" s="72" t="s">
        <v>206</v>
      </c>
      <c r="C12" s="71">
        <v>73</v>
      </c>
      <c r="D12" s="66">
        <v>27</v>
      </c>
      <c r="E12" s="65">
        <v>62</v>
      </c>
      <c r="F12" s="65">
        <v>52</v>
      </c>
      <c r="G12" s="70">
        <v>43</v>
      </c>
    </row>
    <row r="13" spans="1:7" ht="21" customHeight="1" thickBot="1">
      <c r="A13" s="545" t="s">
        <v>173</v>
      </c>
      <c r="B13" s="546"/>
      <c r="C13" s="64">
        <v>7345</v>
      </c>
      <c r="D13" s="64">
        <v>8680</v>
      </c>
      <c r="E13" s="63">
        <v>7907</v>
      </c>
      <c r="F13" s="63">
        <v>7019</v>
      </c>
      <c r="G13" s="62">
        <v>6101</v>
      </c>
    </row>
    <row r="14" spans="1:7">
      <c r="A14" s="61" t="s">
        <v>233</v>
      </c>
      <c r="B14" s="93"/>
      <c r="C14" s="93"/>
      <c r="D14" s="93"/>
      <c r="E14" s="93"/>
      <c r="F14" s="93"/>
      <c r="G14" s="93"/>
    </row>
    <row r="15" spans="1:7">
      <c r="A15" s="60"/>
      <c r="B15" s="93"/>
      <c r="C15" s="93"/>
      <c r="D15" s="93"/>
      <c r="E15" s="93"/>
      <c r="F15" s="93"/>
      <c r="G15" s="93"/>
    </row>
    <row r="16" spans="1:7" ht="22.5" customHeight="1">
      <c r="A16" s="531" t="s">
        <v>391</v>
      </c>
      <c r="B16" s="531"/>
      <c r="C16" s="531"/>
      <c r="D16" s="531"/>
      <c r="E16" s="531"/>
      <c r="F16" s="531"/>
      <c r="G16" s="531"/>
    </row>
    <row r="17" spans="1:7">
      <c r="A17" s="45"/>
      <c r="B17" s="45"/>
      <c r="C17" s="45"/>
      <c r="D17" s="45"/>
      <c r="E17" s="45"/>
      <c r="F17" s="45"/>
      <c r="G17" s="45"/>
    </row>
    <row r="18" spans="1:7" s="19" customFormat="1" ht="13.5" customHeight="1" thickBot="1">
      <c r="A18" s="61" t="s">
        <v>296</v>
      </c>
      <c r="B18" s="61"/>
      <c r="C18" s="61"/>
      <c r="D18" s="61"/>
      <c r="E18" s="61"/>
      <c r="F18" s="78"/>
      <c r="G18" s="61"/>
    </row>
    <row r="19" spans="1:7" ht="25.5" customHeight="1">
      <c r="A19" s="541" t="s">
        <v>199</v>
      </c>
      <c r="B19" s="542"/>
      <c r="C19" s="69" t="s">
        <v>189</v>
      </c>
      <c r="D19" s="69" t="s">
        <v>190</v>
      </c>
      <c r="E19" s="68" t="s">
        <v>191</v>
      </c>
      <c r="F19" s="68" t="s">
        <v>388</v>
      </c>
      <c r="G19" s="68" t="s">
        <v>389</v>
      </c>
    </row>
    <row r="20" spans="1:7" ht="18" customHeight="1">
      <c r="A20" s="534" t="s">
        <v>234</v>
      </c>
      <c r="B20" s="532" t="s">
        <v>235</v>
      </c>
      <c r="C20" s="86">
        <v>1242</v>
      </c>
      <c r="D20" s="87">
        <v>2309</v>
      </c>
      <c r="E20" s="86">
        <v>2064</v>
      </c>
      <c r="F20" s="86">
        <v>1747</v>
      </c>
      <c r="G20" s="88">
        <v>1607</v>
      </c>
    </row>
    <row r="21" spans="1:7" ht="18" customHeight="1">
      <c r="A21" s="535"/>
      <c r="B21" s="532"/>
      <c r="C21" s="84">
        <v>884</v>
      </c>
      <c r="D21" s="84">
        <v>1623</v>
      </c>
      <c r="E21" s="84">
        <v>1426</v>
      </c>
      <c r="F21" s="84">
        <v>1254</v>
      </c>
      <c r="G21" s="85">
        <v>1065</v>
      </c>
    </row>
    <row r="22" spans="1:7" ht="18" customHeight="1">
      <c r="A22" s="535"/>
      <c r="B22" s="533" t="s">
        <v>51</v>
      </c>
      <c r="C22" s="86">
        <v>40</v>
      </c>
      <c r="D22" s="87">
        <v>45</v>
      </c>
      <c r="E22" s="86">
        <v>54</v>
      </c>
      <c r="F22" s="86">
        <v>63</v>
      </c>
      <c r="G22" s="88">
        <v>248</v>
      </c>
    </row>
    <row r="23" spans="1:7" ht="18" customHeight="1">
      <c r="A23" s="536"/>
      <c r="B23" s="533"/>
      <c r="C23" s="84">
        <v>33</v>
      </c>
      <c r="D23" s="84">
        <v>40</v>
      </c>
      <c r="E23" s="84">
        <v>52</v>
      </c>
      <c r="F23" s="84">
        <v>60</v>
      </c>
      <c r="G23" s="85">
        <v>221</v>
      </c>
    </row>
    <row r="24" spans="1:7" ht="21" customHeight="1">
      <c r="A24" s="537" t="s">
        <v>236</v>
      </c>
      <c r="B24" s="538"/>
      <c r="C24" s="86">
        <v>1282</v>
      </c>
      <c r="D24" s="86">
        <v>2354</v>
      </c>
      <c r="E24" s="86">
        <v>2118</v>
      </c>
      <c r="F24" s="86">
        <v>1810</v>
      </c>
      <c r="G24" s="88">
        <v>1855</v>
      </c>
    </row>
    <row r="25" spans="1:7" ht="21" customHeight="1" thickBot="1">
      <c r="A25" s="539"/>
      <c r="B25" s="540"/>
      <c r="C25" s="89">
        <v>917</v>
      </c>
      <c r="D25" s="89">
        <v>917</v>
      </c>
      <c r="E25" s="89">
        <v>1478</v>
      </c>
      <c r="F25" s="89">
        <v>1314</v>
      </c>
      <c r="G25" s="90">
        <v>1286</v>
      </c>
    </row>
    <row r="26" spans="1:7">
      <c r="A26" s="83" t="s">
        <v>233</v>
      </c>
      <c r="B26" s="82"/>
      <c r="C26" s="61"/>
      <c r="D26" s="80"/>
      <c r="E26" s="61"/>
      <c r="F26" s="61"/>
      <c r="G26" s="80"/>
    </row>
    <row r="27" spans="1:7">
      <c r="A27" s="95" t="s">
        <v>237</v>
      </c>
      <c r="B27" s="82"/>
      <c r="C27" s="61"/>
      <c r="D27" s="81"/>
      <c r="E27" s="61"/>
      <c r="F27" s="61"/>
      <c r="G27" s="81"/>
    </row>
    <row r="28" spans="1:7">
      <c r="A28" s="95" t="s">
        <v>238</v>
      </c>
      <c r="B28" s="45"/>
      <c r="C28" s="45"/>
      <c r="D28" s="45"/>
      <c r="E28" s="45"/>
      <c r="F28" s="45"/>
      <c r="G28" s="45"/>
    </row>
  </sheetData>
  <mergeCells count="10">
    <mergeCell ref="B20:B21"/>
    <mergeCell ref="B22:B23"/>
    <mergeCell ref="A20:A23"/>
    <mergeCell ref="A24:B25"/>
    <mergeCell ref="A2:G2"/>
    <mergeCell ref="A5:B5"/>
    <mergeCell ref="A6:A12"/>
    <mergeCell ref="A13:B13"/>
    <mergeCell ref="A16:G16"/>
    <mergeCell ref="A19:B19"/>
  </mergeCells>
  <phoneticPr fontId="2"/>
  <printOptions horizontalCentered="1" gridLinesSet="0"/>
  <pageMargins left="0.78740157480314965" right="0.78740157480314965" top="0.78740157480314965" bottom="0.78740157480314965" header="0.59055118110236227" footer="0.59055118110236227"/>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3.5"/>
  <cols>
    <col min="1" max="1" width="11.25" style="29" customWidth="1"/>
    <col min="2" max="2" width="23.5" style="29" customWidth="1"/>
    <col min="3" max="3" width="13.5" style="29" customWidth="1"/>
    <col min="4" max="4" width="11.25" style="29" customWidth="1"/>
    <col min="5" max="6" width="13.125" style="29" customWidth="1"/>
    <col min="7" max="7" width="11.25" style="29" customWidth="1"/>
    <col min="8" max="16384" width="9" style="29"/>
  </cols>
  <sheetData>
    <row r="1" spans="1:7" s="27" customFormat="1" ht="30.75" customHeight="1"/>
    <row r="2" spans="1:7" s="28" customFormat="1" ht="20.25">
      <c r="A2" s="547" t="s">
        <v>321</v>
      </c>
      <c r="B2" s="547"/>
      <c r="C2" s="547"/>
      <c r="D2" s="547"/>
      <c r="E2" s="547"/>
      <c r="F2" s="547"/>
      <c r="G2" s="547"/>
    </row>
    <row r="3" spans="1:7" ht="14.25" thickBot="1">
      <c r="A3" s="93"/>
      <c r="B3" s="93"/>
      <c r="C3" s="93"/>
      <c r="D3" s="93"/>
      <c r="E3" s="93"/>
      <c r="F3" s="93"/>
      <c r="G3" s="93"/>
    </row>
    <row r="4" spans="1:7" ht="45" customHeight="1">
      <c r="A4" s="256" t="s">
        <v>82</v>
      </c>
      <c r="B4" s="256" t="s">
        <v>83</v>
      </c>
      <c r="C4" s="257" t="s">
        <v>84</v>
      </c>
      <c r="D4" s="258" t="s">
        <v>174</v>
      </c>
      <c r="E4" s="257" t="s">
        <v>85</v>
      </c>
      <c r="F4" s="258" t="s">
        <v>175</v>
      </c>
      <c r="G4" s="259" t="s">
        <v>176</v>
      </c>
    </row>
    <row r="5" spans="1:7" ht="26.25" customHeight="1">
      <c r="A5" s="260" t="s">
        <v>306</v>
      </c>
      <c r="B5" s="548" t="s">
        <v>207</v>
      </c>
      <c r="C5" s="548" t="s">
        <v>208</v>
      </c>
      <c r="D5" s="261">
        <v>31604</v>
      </c>
      <c r="E5" s="262">
        <v>1267021</v>
      </c>
      <c r="F5" s="262">
        <v>2460349</v>
      </c>
      <c r="G5" s="263">
        <v>77849</v>
      </c>
    </row>
    <row r="6" spans="1:7" ht="26.25" customHeight="1">
      <c r="A6" s="191" t="s">
        <v>187</v>
      </c>
      <c r="B6" s="549"/>
      <c r="C6" s="549"/>
      <c r="D6" s="264">
        <v>32193</v>
      </c>
      <c r="E6" s="265">
        <v>1292251</v>
      </c>
      <c r="F6" s="265">
        <v>2520124</v>
      </c>
      <c r="G6" s="266">
        <v>78282</v>
      </c>
    </row>
    <row r="7" spans="1:7" ht="26.25" customHeight="1">
      <c r="A7" s="191" t="s">
        <v>188</v>
      </c>
      <c r="B7" s="549"/>
      <c r="C7" s="549"/>
      <c r="D7" s="267">
        <v>32650</v>
      </c>
      <c r="E7" s="268">
        <v>1307458</v>
      </c>
      <c r="F7" s="265">
        <v>2519837</v>
      </c>
      <c r="G7" s="266">
        <v>77177</v>
      </c>
    </row>
    <row r="8" spans="1:7" ht="26.25" customHeight="1">
      <c r="A8" s="269" t="s">
        <v>252</v>
      </c>
      <c r="B8" s="549"/>
      <c r="C8" s="549"/>
      <c r="D8" s="264">
        <v>33120</v>
      </c>
      <c r="E8" s="265">
        <v>1335557</v>
      </c>
      <c r="F8" s="268">
        <v>2584266</v>
      </c>
      <c r="G8" s="270">
        <v>78027</v>
      </c>
    </row>
    <row r="9" spans="1:7" ht="26.25" customHeight="1" thickBot="1">
      <c r="A9" s="271" t="s">
        <v>307</v>
      </c>
      <c r="B9" s="550"/>
      <c r="C9" s="550"/>
      <c r="D9" s="272">
        <v>33214</v>
      </c>
      <c r="E9" s="273">
        <v>1277779</v>
      </c>
      <c r="F9" s="273">
        <v>2536624</v>
      </c>
      <c r="G9" s="274">
        <v>76372</v>
      </c>
    </row>
    <row r="10" spans="1:7" s="28" customFormat="1">
      <c r="A10" s="275" t="s">
        <v>86</v>
      </c>
      <c r="B10" s="275"/>
      <c r="C10" s="275"/>
      <c r="D10" s="275"/>
      <c r="E10" s="275"/>
      <c r="F10" s="275"/>
      <c r="G10" s="275"/>
    </row>
  </sheetData>
  <mergeCells count="3">
    <mergeCell ref="A2:G2"/>
    <mergeCell ref="B5:B9"/>
    <mergeCell ref="C5:C9"/>
  </mergeCells>
  <phoneticPr fontId="2"/>
  <printOptions horizontalCentered="1" gridLinesSet="0"/>
  <pageMargins left="0.78740157480314965" right="0.78740157480314965" top="0.78740157480314965" bottom="0.78740157480314965" header="0.51181102362204722" footer="0.51181102362204722"/>
  <pageSetup paperSize="9" orientation="portrait" horizontalDpi="300" verticalDpi="300" r:id="rId1"/>
  <headerFooter alignWithMargins="0"/>
  <ignoredErrors>
    <ignoredError sqref="A6:A9"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GridLines="0" zoomScaleNormal="100" workbookViewId="0"/>
  </sheetViews>
  <sheetFormatPr defaultColWidth="9" defaultRowHeight="13.5"/>
  <cols>
    <col min="1" max="1" width="12.25" style="20" customWidth="1"/>
    <col min="2" max="10" width="8.125" style="20" customWidth="1"/>
    <col min="11" max="16" width="9.125" style="20" customWidth="1"/>
    <col min="17" max="16384" width="9" style="20"/>
  </cols>
  <sheetData>
    <row r="1" spans="1:16" s="38" customFormat="1" ht="30" customHeight="1"/>
    <row r="2" spans="1:16" ht="22.5" customHeight="1">
      <c r="A2" s="551" t="s">
        <v>322</v>
      </c>
      <c r="B2" s="552"/>
      <c r="C2" s="552"/>
      <c r="D2" s="552"/>
      <c r="E2" s="552"/>
      <c r="F2" s="552"/>
      <c r="G2" s="552"/>
      <c r="H2" s="552"/>
      <c r="I2" s="552"/>
      <c r="J2" s="552"/>
      <c r="K2" s="558" t="s">
        <v>308</v>
      </c>
      <c r="L2" s="558"/>
      <c r="M2" s="558"/>
      <c r="N2" s="558"/>
      <c r="O2" s="558"/>
      <c r="P2" s="558"/>
    </row>
    <row r="3" spans="1:16" s="38" customFormat="1" ht="13.5" customHeight="1">
      <c r="A3" s="43"/>
      <c r="B3" s="43"/>
      <c r="C3" s="43"/>
      <c r="D3" s="43"/>
      <c r="E3" s="43"/>
      <c r="F3" s="43"/>
      <c r="G3" s="43"/>
      <c r="H3" s="43"/>
      <c r="I3" s="43"/>
      <c r="J3" s="43"/>
      <c r="K3" s="43"/>
      <c r="L3" s="43"/>
      <c r="M3" s="43"/>
      <c r="N3" s="43"/>
      <c r="O3" s="43"/>
      <c r="P3" s="43"/>
    </row>
    <row r="4" spans="1:16" ht="13.5" customHeight="1" thickBot="1">
      <c r="A4" s="91"/>
      <c r="B4" s="91"/>
      <c r="C4" s="91"/>
      <c r="D4" s="91"/>
      <c r="E4" s="91"/>
      <c r="F4" s="91"/>
      <c r="G4" s="91"/>
      <c r="H4" s="91"/>
      <c r="I4" s="91"/>
      <c r="J4" s="91"/>
      <c r="K4" s="92"/>
      <c r="L4" s="92"/>
      <c r="M4" s="92"/>
      <c r="N4" s="92"/>
      <c r="O4" s="92"/>
      <c r="P4" s="43"/>
    </row>
    <row r="5" spans="1:16" ht="21" customHeight="1">
      <c r="A5" s="553" t="s">
        <v>177</v>
      </c>
      <c r="B5" s="555" t="s">
        <v>209</v>
      </c>
      <c r="C5" s="556"/>
      <c r="D5" s="556"/>
      <c r="E5" s="555" t="s">
        <v>210</v>
      </c>
      <c r="F5" s="556"/>
      <c r="G5" s="556"/>
      <c r="H5" s="555" t="s">
        <v>211</v>
      </c>
      <c r="I5" s="556"/>
      <c r="J5" s="556"/>
      <c r="K5" s="557" t="s">
        <v>263</v>
      </c>
      <c r="L5" s="556"/>
      <c r="M5" s="556"/>
      <c r="N5" s="555" t="s">
        <v>309</v>
      </c>
      <c r="O5" s="556"/>
      <c r="P5" s="556"/>
    </row>
    <row r="6" spans="1:16" ht="21" customHeight="1">
      <c r="A6" s="554"/>
      <c r="B6" s="231" t="s">
        <v>69</v>
      </c>
      <c r="C6" s="276" t="s">
        <v>88</v>
      </c>
      <c r="D6" s="277" t="s">
        <v>89</v>
      </c>
      <c r="E6" s="230" t="s">
        <v>69</v>
      </c>
      <c r="F6" s="276" t="s">
        <v>88</v>
      </c>
      <c r="G6" s="277" t="s">
        <v>89</v>
      </c>
      <c r="H6" s="229" t="s">
        <v>69</v>
      </c>
      <c r="I6" s="278" t="s">
        <v>88</v>
      </c>
      <c r="J6" s="278" t="s">
        <v>89</v>
      </c>
      <c r="K6" s="231" t="s">
        <v>69</v>
      </c>
      <c r="L6" s="276" t="s">
        <v>88</v>
      </c>
      <c r="M6" s="277" t="s">
        <v>89</v>
      </c>
      <c r="N6" s="230" t="s">
        <v>87</v>
      </c>
      <c r="O6" s="276" t="s">
        <v>90</v>
      </c>
      <c r="P6" s="277" t="s">
        <v>91</v>
      </c>
    </row>
    <row r="7" spans="1:16" s="38" customFormat="1" ht="21" customHeight="1">
      <c r="A7" s="279" t="s">
        <v>178</v>
      </c>
      <c r="B7" s="280">
        <v>2504</v>
      </c>
      <c r="C7" s="281">
        <v>1220</v>
      </c>
      <c r="D7" s="282">
        <v>1284</v>
      </c>
      <c r="E7" s="283">
        <v>2628</v>
      </c>
      <c r="F7" s="281">
        <v>1248</v>
      </c>
      <c r="G7" s="282">
        <v>1380</v>
      </c>
      <c r="H7" s="283">
        <v>2633</v>
      </c>
      <c r="I7" s="281">
        <v>1318</v>
      </c>
      <c r="J7" s="282">
        <v>1315</v>
      </c>
      <c r="K7" s="280">
        <v>2585</v>
      </c>
      <c r="L7" s="281">
        <v>1226</v>
      </c>
      <c r="M7" s="282">
        <v>1359</v>
      </c>
      <c r="N7" s="283">
        <v>2596</v>
      </c>
      <c r="O7" s="281">
        <v>1268</v>
      </c>
      <c r="P7" s="282">
        <v>1328</v>
      </c>
    </row>
    <row r="8" spans="1:16" s="38" customFormat="1" ht="21" customHeight="1">
      <c r="A8" s="284" t="s">
        <v>92</v>
      </c>
      <c r="B8" s="285">
        <v>10</v>
      </c>
      <c r="C8" s="286">
        <v>6</v>
      </c>
      <c r="D8" s="287">
        <v>4</v>
      </c>
      <c r="E8" s="288">
        <v>4</v>
      </c>
      <c r="F8" s="286">
        <v>2</v>
      </c>
      <c r="G8" s="287">
        <v>2</v>
      </c>
      <c r="H8" s="288">
        <v>4</v>
      </c>
      <c r="I8" s="286">
        <v>2</v>
      </c>
      <c r="J8" s="287">
        <v>2</v>
      </c>
      <c r="K8" s="285">
        <v>2</v>
      </c>
      <c r="L8" s="286">
        <v>0</v>
      </c>
      <c r="M8" s="287">
        <v>2</v>
      </c>
      <c r="N8" s="288">
        <v>5</v>
      </c>
      <c r="O8" s="286">
        <v>5</v>
      </c>
      <c r="P8" s="287">
        <v>0</v>
      </c>
    </row>
    <row r="9" spans="1:16" s="38" customFormat="1" ht="21" customHeight="1">
      <c r="A9" s="284" t="s">
        <v>93</v>
      </c>
      <c r="B9" s="285">
        <v>2</v>
      </c>
      <c r="C9" s="286">
        <v>0</v>
      </c>
      <c r="D9" s="287">
        <v>2</v>
      </c>
      <c r="E9" s="288">
        <v>2</v>
      </c>
      <c r="F9" s="286">
        <v>1</v>
      </c>
      <c r="G9" s="287">
        <v>1</v>
      </c>
      <c r="H9" s="288">
        <v>2</v>
      </c>
      <c r="I9" s="286">
        <v>1</v>
      </c>
      <c r="J9" s="287">
        <v>1</v>
      </c>
      <c r="K9" s="285">
        <v>3</v>
      </c>
      <c r="L9" s="286">
        <v>1</v>
      </c>
      <c r="M9" s="287">
        <v>2</v>
      </c>
      <c r="N9" s="288">
        <v>0</v>
      </c>
      <c r="O9" s="286">
        <v>0</v>
      </c>
      <c r="P9" s="287">
        <v>0</v>
      </c>
    </row>
    <row r="10" spans="1:16" s="38" customFormat="1" ht="21" customHeight="1">
      <c r="A10" s="284" t="s">
        <v>94</v>
      </c>
      <c r="B10" s="285">
        <v>6</v>
      </c>
      <c r="C10" s="286">
        <v>4</v>
      </c>
      <c r="D10" s="287">
        <v>2</v>
      </c>
      <c r="E10" s="288">
        <v>5</v>
      </c>
      <c r="F10" s="286">
        <v>5</v>
      </c>
      <c r="G10" s="287">
        <v>0</v>
      </c>
      <c r="H10" s="288">
        <v>8</v>
      </c>
      <c r="I10" s="286">
        <v>6</v>
      </c>
      <c r="J10" s="287">
        <v>2</v>
      </c>
      <c r="K10" s="285">
        <v>16</v>
      </c>
      <c r="L10" s="286">
        <v>10</v>
      </c>
      <c r="M10" s="287">
        <v>6</v>
      </c>
      <c r="N10" s="288">
        <v>6</v>
      </c>
      <c r="O10" s="286">
        <v>5</v>
      </c>
      <c r="P10" s="287">
        <v>1</v>
      </c>
    </row>
    <row r="11" spans="1:16" s="38" customFormat="1" ht="21" customHeight="1">
      <c r="A11" s="284" t="s">
        <v>95</v>
      </c>
      <c r="B11" s="285">
        <v>153</v>
      </c>
      <c r="C11" s="286">
        <v>92</v>
      </c>
      <c r="D11" s="287">
        <v>61</v>
      </c>
      <c r="E11" s="288">
        <v>146</v>
      </c>
      <c r="F11" s="286">
        <v>81</v>
      </c>
      <c r="G11" s="287">
        <v>65</v>
      </c>
      <c r="H11" s="288">
        <v>152</v>
      </c>
      <c r="I11" s="286">
        <v>97</v>
      </c>
      <c r="J11" s="287">
        <v>55</v>
      </c>
      <c r="K11" s="285">
        <v>119</v>
      </c>
      <c r="L11" s="286">
        <v>78</v>
      </c>
      <c r="M11" s="287">
        <v>41</v>
      </c>
      <c r="N11" s="288">
        <v>133</v>
      </c>
      <c r="O11" s="286">
        <v>87</v>
      </c>
      <c r="P11" s="287">
        <v>46</v>
      </c>
    </row>
    <row r="12" spans="1:16" s="38" customFormat="1" ht="21" customHeight="1">
      <c r="A12" s="284" t="s">
        <v>96</v>
      </c>
      <c r="B12" s="285">
        <v>1111</v>
      </c>
      <c r="C12" s="286">
        <v>666</v>
      </c>
      <c r="D12" s="287">
        <v>445</v>
      </c>
      <c r="E12" s="288">
        <v>1171</v>
      </c>
      <c r="F12" s="286">
        <v>701</v>
      </c>
      <c r="G12" s="287">
        <v>470</v>
      </c>
      <c r="H12" s="288">
        <v>1126</v>
      </c>
      <c r="I12" s="286">
        <v>695</v>
      </c>
      <c r="J12" s="287">
        <v>431</v>
      </c>
      <c r="K12" s="285">
        <v>1076</v>
      </c>
      <c r="L12" s="286">
        <v>663</v>
      </c>
      <c r="M12" s="287">
        <v>413</v>
      </c>
      <c r="N12" s="288">
        <v>1091</v>
      </c>
      <c r="O12" s="286">
        <v>670</v>
      </c>
      <c r="P12" s="287">
        <v>421</v>
      </c>
    </row>
    <row r="13" spans="1:16" s="38" customFormat="1" ht="21" customHeight="1" thickBot="1">
      <c r="A13" s="289" t="s">
        <v>97</v>
      </c>
      <c r="B13" s="290">
        <v>1222</v>
      </c>
      <c r="C13" s="291">
        <v>452</v>
      </c>
      <c r="D13" s="292">
        <v>770</v>
      </c>
      <c r="E13" s="293">
        <v>1300</v>
      </c>
      <c r="F13" s="291">
        <v>458</v>
      </c>
      <c r="G13" s="292">
        <v>842</v>
      </c>
      <c r="H13" s="293">
        <v>1341</v>
      </c>
      <c r="I13" s="291">
        <v>517</v>
      </c>
      <c r="J13" s="292">
        <v>824</v>
      </c>
      <c r="K13" s="290">
        <v>1369</v>
      </c>
      <c r="L13" s="291">
        <v>474</v>
      </c>
      <c r="M13" s="292">
        <v>895</v>
      </c>
      <c r="N13" s="293">
        <v>1361</v>
      </c>
      <c r="O13" s="291">
        <v>501</v>
      </c>
      <c r="P13" s="292">
        <v>860</v>
      </c>
    </row>
    <row r="14" spans="1:16">
      <c r="A14" s="91" t="s">
        <v>264</v>
      </c>
      <c r="B14" s="91"/>
      <c r="C14" s="91"/>
      <c r="D14" s="91"/>
      <c r="E14" s="91"/>
      <c r="F14" s="91"/>
      <c r="G14" s="91"/>
      <c r="H14" s="91"/>
      <c r="I14" s="91"/>
      <c r="J14" s="91"/>
      <c r="K14" s="45"/>
      <c r="L14" s="45"/>
      <c r="M14" s="45"/>
      <c r="N14" s="294"/>
      <c r="O14" s="294"/>
      <c r="P14" s="294"/>
    </row>
  </sheetData>
  <mergeCells count="8">
    <mergeCell ref="A2:J2"/>
    <mergeCell ref="A5:A6"/>
    <mergeCell ref="B5:D5"/>
    <mergeCell ref="N5:P5"/>
    <mergeCell ref="K5:M5"/>
    <mergeCell ref="E5:G5"/>
    <mergeCell ref="H5:J5"/>
    <mergeCell ref="K2:P2"/>
  </mergeCells>
  <phoneticPr fontId="2"/>
  <printOptions gridLinesSet="0"/>
  <pageMargins left="0.78740157480314965" right="0.78740157480314965" top="0.78740157480314965" bottom="0.78740157480314965" header="0.51181102362204722" footer="0.51181102362204722"/>
  <pageSetup paperSize="9" scale="99" orientation="portrait" horizontalDpi="300" verticalDpi="300" r:id="rId1"/>
  <headerFooter alignWithMargins="0"/>
  <colBreaks count="1" manualBreakCount="1">
    <brk id="10"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zoomScale="80" zoomScaleNormal="80" workbookViewId="0"/>
  </sheetViews>
  <sheetFormatPr defaultColWidth="9" defaultRowHeight="13.5"/>
  <cols>
    <col min="1" max="1" width="18.375" style="25" customWidth="1"/>
    <col min="2" max="2" width="10.25" style="25" customWidth="1"/>
    <col min="3" max="3" width="9" style="25" customWidth="1"/>
    <col min="4" max="4" width="17.25" style="25" customWidth="1"/>
    <col min="5" max="5" width="10.125" style="25" customWidth="1"/>
    <col min="6" max="6" width="8.5" style="25" customWidth="1"/>
    <col min="7" max="7" width="17.125" style="25" customWidth="1"/>
    <col min="8" max="8" width="10.5" style="25" customWidth="1"/>
    <col min="9" max="9" width="7.875" style="25" customWidth="1"/>
    <col min="10" max="10" width="17.5" style="25" customWidth="1"/>
    <col min="11" max="11" width="10.25" style="25" customWidth="1"/>
    <col min="12" max="12" width="8.5" style="25" bestFit="1" customWidth="1"/>
    <col min="13" max="13" width="17.5" style="25" customWidth="1"/>
    <col min="14" max="14" width="9.625" style="25" customWidth="1"/>
    <col min="15" max="17" width="8.5" style="25" bestFit="1" customWidth="1"/>
    <col min="18" max="16384" width="9" style="25"/>
  </cols>
  <sheetData>
    <row r="1" spans="1:17" ht="24" customHeight="1">
      <c r="A1" s="23"/>
      <c r="B1" s="23"/>
      <c r="C1" s="23"/>
      <c r="D1" s="23"/>
      <c r="E1" s="31"/>
      <c r="F1" s="31"/>
    </row>
    <row r="2" spans="1:17" ht="22.5" customHeight="1">
      <c r="A2" s="565" t="s">
        <v>323</v>
      </c>
      <c r="B2" s="565"/>
      <c r="C2" s="565"/>
      <c r="D2" s="565"/>
      <c r="E2" s="565"/>
      <c r="F2" s="565"/>
      <c r="G2" s="565"/>
      <c r="H2" s="565"/>
      <c r="I2" s="565"/>
      <c r="J2" s="563" t="s">
        <v>310</v>
      </c>
      <c r="K2" s="563"/>
      <c r="L2" s="563"/>
      <c r="M2" s="563"/>
      <c r="N2" s="563"/>
      <c r="O2" s="563"/>
      <c r="P2" s="563"/>
      <c r="Q2" s="563"/>
    </row>
    <row r="3" spans="1:17" ht="14.25" thickBot="1">
      <c r="A3" s="566"/>
      <c r="B3" s="566"/>
      <c r="C3" s="566"/>
      <c r="D3" s="566"/>
      <c r="E3" s="566"/>
      <c r="F3" s="566"/>
      <c r="G3" s="566"/>
      <c r="H3" s="566"/>
      <c r="I3" s="566"/>
      <c r="J3" s="94"/>
      <c r="K3" s="94"/>
      <c r="L3" s="94"/>
      <c r="M3" s="94"/>
      <c r="N3" s="94"/>
      <c r="O3" s="94"/>
      <c r="P3" s="94"/>
      <c r="Q3" s="94"/>
    </row>
    <row r="4" spans="1:17" s="32" customFormat="1" ht="35.25" customHeight="1">
      <c r="A4" s="560" t="s">
        <v>312</v>
      </c>
      <c r="B4" s="560"/>
      <c r="C4" s="564"/>
      <c r="D4" s="559" t="s">
        <v>311</v>
      </c>
      <c r="E4" s="560"/>
      <c r="F4" s="564"/>
      <c r="G4" s="559" t="s">
        <v>313</v>
      </c>
      <c r="H4" s="560"/>
      <c r="I4" s="560"/>
      <c r="J4" s="560" t="s">
        <v>314</v>
      </c>
      <c r="K4" s="560"/>
      <c r="L4" s="564"/>
      <c r="M4" s="560" t="s">
        <v>316</v>
      </c>
      <c r="N4" s="560"/>
      <c r="O4" s="560"/>
      <c r="P4" s="560"/>
      <c r="Q4" s="560"/>
    </row>
    <row r="5" spans="1:17" ht="35.25" customHeight="1">
      <c r="A5" s="296" t="s">
        <v>98</v>
      </c>
      <c r="B5" s="297" t="s">
        <v>242</v>
      </c>
      <c r="C5" s="298" t="s">
        <v>179</v>
      </c>
      <c r="D5" s="298" t="s">
        <v>98</v>
      </c>
      <c r="E5" s="297" t="s">
        <v>242</v>
      </c>
      <c r="F5" s="298" t="s">
        <v>179</v>
      </c>
      <c r="G5" s="298" t="s">
        <v>98</v>
      </c>
      <c r="H5" s="297" t="s">
        <v>242</v>
      </c>
      <c r="I5" s="299" t="s">
        <v>179</v>
      </c>
      <c r="J5" s="296" t="s">
        <v>98</v>
      </c>
      <c r="K5" s="297" t="s">
        <v>242</v>
      </c>
      <c r="L5" s="298" t="s">
        <v>179</v>
      </c>
      <c r="M5" s="298" t="s">
        <v>98</v>
      </c>
      <c r="N5" s="297" t="s">
        <v>242</v>
      </c>
      <c r="O5" s="299" t="s">
        <v>179</v>
      </c>
      <c r="P5" s="298" t="s">
        <v>90</v>
      </c>
      <c r="Q5" s="295" t="s">
        <v>91</v>
      </c>
    </row>
    <row r="6" spans="1:17" ht="37.5" customHeight="1">
      <c r="A6" s="341" t="s">
        <v>100</v>
      </c>
      <c r="B6" s="300">
        <v>329.2</v>
      </c>
      <c r="C6" s="301">
        <v>769</v>
      </c>
      <c r="D6" s="343" t="s">
        <v>99</v>
      </c>
      <c r="E6" s="300">
        <v>333.2</v>
      </c>
      <c r="F6" s="301">
        <v>776</v>
      </c>
      <c r="G6" s="343" t="s">
        <v>99</v>
      </c>
      <c r="H6" s="300">
        <v>324.11976915086655</v>
      </c>
      <c r="I6" s="302">
        <v>752</v>
      </c>
      <c r="J6" s="341" t="s">
        <v>315</v>
      </c>
      <c r="K6" s="300">
        <v>295.4854955163288</v>
      </c>
      <c r="L6" s="301">
        <v>690</v>
      </c>
      <c r="M6" s="343" t="s">
        <v>276</v>
      </c>
      <c r="N6" s="300">
        <v>303.89925461099608</v>
      </c>
      <c r="O6" s="302">
        <v>709</v>
      </c>
      <c r="P6" s="301">
        <v>406</v>
      </c>
      <c r="Q6" s="302">
        <v>303</v>
      </c>
    </row>
    <row r="7" spans="1:17" ht="37.5" customHeight="1">
      <c r="A7" s="342" t="s">
        <v>101</v>
      </c>
      <c r="B7" s="303">
        <v>128.4</v>
      </c>
      <c r="C7" s="304">
        <v>300</v>
      </c>
      <c r="D7" s="344" t="s">
        <v>101</v>
      </c>
      <c r="E7" s="303">
        <v>134.4</v>
      </c>
      <c r="F7" s="304">
        <v>313</v>
      </c>
      <c r="G7" s="344" t="s">
        <v>101</v>
      </c>
      <c r="H7" s="303">
        <v>156.45675026830392</v>
      </c>
      <c r="I7" s="305">
        <v>363</v>
      </c>
      <c r="J7" s="342" t="s">
        <v>101</v>
      </c>
      <c r="K7" s="303">
        <v>140.03443048382539</v>
      </c>
      <c r="L7" s="304">
        <v>327</v>
      </c>
      <c r="M7" s="344" t="s">
        <v>101</v>
      </c>
      <c r="N7" s="303">
        <v>158.59340508613337</v>
      </c>
      <c r="O7" s="305">
        <v>370</v>
      </c>
      <c r="P7" s="304">
        <v>146</v>
      </c>
      <c r="Q7" s="305">
        <v>224</v>
      </c>
    </row>
    <row r="8" spans="1:17" ht="37.5" customHeight="1">
      <c r="A8" s="342" t="s">
        <v>102</v>
      </c>
      <c r="B8" s="303">
        <v>107.9</v>
      </c>
      <c r="C8" s="304">
        <v>252</v>
      </c>
      <c r="D8" s="344" t="s">
        <v>103</v>
      </c>
      <c r="E8" s="303">
        <v>100.9</v>
      </c>
      <c r="F8" s="304">
        <v>235</v>
      </c>
      <c r="G8" s="344" t="s">
        <v>103</v>
      </c>
      <c r="H8" s="303">
        <v>93.960252227245888</v>
      </c>
      <c r="I8" s="305">
        <v>218</v>
      </c>
      <c r="J8" s="342" t="s">
        <v>266</v>
      </c>
      <c r="K8" s="303">
        <v>87.789168957749865</v>
      </c>
      <c r="L8" s="304">
        <v>205</v>
      </c>
      <c r="M8" s="344" t="s">
        <v>266</v>
      </c>
      <c r="N8" s="303">
        <v>81.439856665852261</v>
      </c>
      <c r="O8" s="305">
        <v>190</v>
      </c>
      <c r="P8" s="304">
        <v>90</v>
      </c>
      <c r="Q8" s="305">
        <v>100</v>
      </c>
    </row>
    <row r="9" spans="1:17" ht="37.5" customHeight="1">
      <c r="A9" s="342" t="s">
        <v>104</v>
      </c>
      <c r="B9" s="303">
        <v>90.3</v>
      </c>
      <c r="C9" s="304">
        <v>211</v>
      </c>
      <c r="D9" s="344" t="s">
        <v>258</v>
      </c>
      <c r="E9" s="303">
        <v>79.400000000000006</v>
      </c>
      <c r="F9" s="304">
        <v>185</v>
      </c>
      <c r="G9" s="344" t="s">
        <v>141</v>
      </c>
      <c r="H9" s="303">
        <v>75.426807980587299</v>
      </c>
      <c r="I9" s="305">
        <v>175</v>
      </c>
      <c r="J9" s="342" t="s">
        <v>267</v>
      </c>
      <c r="K9" s="303">
        <v>85.219729866303524</v>
      </c>
      <c r="L9" s="304">
        <v>199</v>
      </c>
      <c r="M9" s="344" t="s">
        <v>267</v>
      </c>
      <c r="N9" s="303">
        <v>73.724501823824156</v>
      </c>
      <c r="O9" s="305">
        <v>172</v>
      </c>
      <c r="P9" s="304">
        <v>78</v>
      </c>
      <c r="Q9" s="305">
        <v>94</v>
      </c>
    </row>
    <row r="10" spans="1:17" ht="37.5" customHeight="1">
      <c r="A10" s="342" t="s">
        <v>106</v>
      </c>
      <c r="B10" s="303">
        <v>59.1</v>
      </c>
      <c r="C10" s="304">
        <v>138</v>
      </c>
      <c r="D10" s="344" t="s">
        <v>105</v>
      </c>
      <c r="E10" s="303">
        <v>66.099999999999994</v>
      </c>
      <c r="F10" s="304">
        <v>154</v>
      </c>
      <c r="G10" s="344" t="s">
        <v>142</v>
      </c>
      <c r="H10" s="303">
        <v>64.220539366328609</v>
      </c>
      <c r="I10" s="305">
        <v>149</v>
      </c>
      <c r="J10" s="342" t="s">
        <v>268</v>
      </c>
      <c r="K10" s="303">
        <v>85.219729866303524</v>
      </c>
      <c r="L10" s="304">
        <v>199</v>
      </c>
      <c r="M10" s="344" t="s">
        <v>268</v>
      </c>
      <c r="N10" s="303">
        <v>102.0141362445939</v>
      </c>
      <c r="O10" s="305">
        <v>238</v>
      </c>
      <c r="P10" s="304">
        <v>62</v>
      </c>
      <c r="Q10" s="305">
        <v>176</v>
      </c>
    </row>
    <row r="11" spans="1:17" ht="37.5" customHeight="1">
      <c r="A11" s="342" t="s">
        <v>108</v>
      </c>
      <c r="B11" s="303">
        <v>29.5</v>
      </c>
      <c r="C11" s="304">
        <v>69</v>
      </c>
      <c r="D11" s="344" t="s">
        <v>107</v>
      </c>
      <c r="E11" s="303">
        <v>35.200000000000003</v>
      </c>
      <c r="F11" s="304">
        <v>82</v>
      </c>
      <c r="G11" s="344" t="s">
        <v>107</v>
      </c>
      <c r="H11" s="303">
        <v>38.790929818587749</v>
      </c>
      <c r="I11" s="305">
        <v>90</v>
      </c>
      <c r="J11" s="342" t="s">
        <v>269</v>
      </c>
      <c r="K11" s="303">
        <v>26.550870611612154</v>
      </c>
      <c r="L11" s="304">
        <v>62</v>
      </c>
      <c r="M11" s="344" t="s">
        <v>269</v>
      </c>
      <c r="N11" s="303">
        <v>23.146064526084327</v>
      </c>
      <c r="O11" s="305">
        <v>54</v>
      </c>
      <c r="P11" s="304">
        <v>29</v>
      </c>
      <c r="Q11" s="305">
        <v>25</v>
      </c>
    </row>
    <row r="12" spans="1:17" ht="37.5" customHeight="1">
      <c r="A12" s="342" t="s">
        <v>110</v>
      </c>
      <c r="B12" s="303">
        <v>17.100000000000001</v>
      </c>
      <c r="C12" s="304">
        <v>40</v>
      </c>
      <c r="D12" s="344" t="s">
        <v>109</v>
      </c>
      <c r="E12" s="303">
        <v>21</v>
      </c>
      <c r="F12" s="304">
        <v>49</v>
      </c>
      <c r="G12" s="344" t="s">
        <v>260</v>
      </c>
      <c r="H12" s="303">
        <v>21.981526897199725</v>
      </c>
      <c r="I12" s="305">
        <v>51</v>
      </c>
      <c r="J12" s="342" t="s">
        <v>270</v>
      </c>
      <c r="K12" s="303">
        <v>22.696711974442646</v>
      </c>
      <c r="L12" s="304">
        <v>53</v>
      </c>
      <c r="M12" s="344" t="s">
        <v>270</v>
      </c>
      <c r="N12" s="303">
        <v>31.290050192669554</v>
      </c>
      <c r="O12" s="305">
        <v>73</v>
      </c>
      <c r="P12" s="304">
        <v>38</v>
      </c>
      <c r="Q12" s="305">
        <v>35</v>
      </c>
    </row>
    <row r="13" spans="1:17" ht="37.5" customHeight="1">
      <c r="A13" s="342" t="s">
        <v>257</v>
      </c>
      <c r="B13" s="303">
        <v>18</v>
      </c>
      <c r="C13" s="304">
        <v>42</v>
      </c>
      <c r="D13" s="344" t="s">
        <v>259</v>
      </c>
      <c r="E13" s="303">
        <v>17.600000000000001</v>
      </c>
      <c r="F13" s="304">
        <v>41</v>
      </c>
      <c r="G13" s="344" t="s">
        <v>143</v>
      </c>
      <c r="H13" s="303">
        <v>18.53344424665859</v>
      </c>
      <c r="I13" s="305">
        <v>43</v>
      </c>
      <c r="J13" s="342" t="s">
        <v>271</v>
      </c>
      <c r="K13" s="303">
        <v>17.129593942975582</v>
      </c>
      <c r="L13" s="304">
        <v>40</v>
      </c>
      <c r="M13" s="344" t="s">
        <v>271</v>
      </c>
      <c r="N13" s="303">
        <v>14.144817210384868</v>
      </c>
      <c r="O13" s="305">
        <v>33</v>
      </c>
      <c r="P13" s="304">
        <v>27</v>
      </c>
      <c r="Q13" s="305">
        <v>6</v>
      </c>
    </row>
    <row r="14" spans="1:17" ht="37.5" customHeight="1">
      <c r="A14" s="342" t="s">
        <v>114</v>
      </c>
      <c r="B14" s="303">
        <v>11.1</v>
      </c>
      <c r="C14" s="304">
        <v>26</v>
      </c>
      <c r="D14" s="344" t="s">
        <v>212</v>
      </c>
      <c r="E14" s="303">
        <v>13.3</v>
      </c>
      <c r="F14" s="304">
        <v>31</v>
      </c>
      <c r="G14" s="344" t="s">
        <v>261</v>
      </c>
      <c r="H14" s="303">
        <v>14.223340933482175</v>
      </c>
      <c r="I14" s="305">
        <v>33</v>
      </c>
      <c r="J14" s="342" t="s">
        <v>272</v>
      </c>
      <c r="K14" s="303">
        <v>14.988394700103633</v>
      </c>
      <c r="L14" s="304">
        <v>35</v>
      </c>
      <c r="M14" s="344" t="s">
        <v>272</v>
      </c>
      <c r="N14" s="303">
        <v>16.287971333170454</v>
      </c>
      <c r="O14" s="305">
        <v>38</v>
      </c>
      <c r="P14" s="304">
        <v>35</v>
      </c>
      <c r="Q14" s="305">
        <v>3</v>
      </c>
    </row>
    <row r="15" spans="1:17" ht="37.5" customHeight="1">
      <c r="A15" s="243" t="s">
        <v>112</v>
      </c>
      <c r="B15" s="306">
        <v>9.8000000000000007</v>
      </c>
      <c r="C15" s="304">
        <v>23</v>
      </c>
      <c r="D15" s="344" t="s">
        <v>113</v>
      </c>
      <c r="E15" s="303">
        <v>12</v>
      </c>
      <c r="F15" s="304">
        <v>28</v>
      </c>
      <c r="G15" s="344" t="s">
        <v>111</v>
      </c>
      <c r="H15" s="303">
        <v>12.068289276893967</v>
      </c>
      <c r="I15" s="305">
        <v>28</v>
      </c>
      <c r="J15" s="342" t="s">
        <v>273</v>
      </c>
      <c r="K15" s="303">
        <v>13.275435305806077</v>
      </c>
      <c r="L15" s="304">
        <v>31</v>
      </c>
      <c r="M15" s="344" t="s">
        <v>273</v>
      </c>
      <c r="N15" s="303">
        <v>14.144817210384868</v>
      </c>
      <c r="O15" s="305">
        <v>33</v>
      </c>
      <c r="P15" s="304">
        <v>23</v>
      </c>
      <c r="Q15" s="305">
        <v>10</v>
      </c>
    </row>
    <row r="16" spans="1:17" ht="37.5" customHeight="1">
      <c r="A16" s="243" t="s">
        <v>115</v>
      </c>
      <c r="B16" s="306">
        <v>271.5</v>
      </c>
      <c r="C16" s="304">
        <v>634</v>
      </c>
      <c r="D16" s="344" t="s">
        <v>131</v>
      </c>
      <c r="E16" s="303">
        <v>315.39999999999998</v>
      </c>
      <c r="F16" s="304">
        <v>734</v>
      </c>
      <c r="G16" s="344" t="s">
        <v>131</v>
      </c>
      <c r="H16" s="303">
        <v>311.93725409871041</v>
      </c>
      <c r="I16" s="305">
        <v>731</v>
      </c>
      <c r="J16" s="342" t="s">
        <v>274</v>
      </c>
      <c r="K16" s="303">
        <v>318.6104473393458</v>
      </c>
      <c r="L16" s="304">
        <v>744</v>
      </c>
      <c r="M16" s="344" t="s">
        <v>274</v>
      </c>
      <c r="N16" s="303">
        <v>294.04074564618242</v>
      </c>
      <c r="O16" s="305">
        <v>686</v>
      </c>
      <c r="P16" s="304">
        <v>334</v>
      </c>
      <c r="Q16" s="305">
        <v>352</v>
      </c>
    </row>
    <row r="17" spans="1:17" ht="37.5" customHeight="1" thickBot="1">
      <c r="A17" s="307" t="s">
        <v>87</v>
      </c>
      <c r="B17" s="308">
        <v>1071.9000000000001</v>
      </c>
      <c r="C17" s="309">
        <v>2504</v>
      </c>
      <c r="D17" s="345" t="s">
        <v>87</v>
      </c>
      <c r="E17" s="310">
        <v>1128.5</v>
      </c>
      <c r="F17" s="309">
        <v>2628</v>
      </c>
      <c r="G17" s="345" t="s">
        <v>87</v>
      </c>
      <c r="H17" s="310">
        <v>1134.9000000000001</v>
      </c>
      <c r="I17" s="311">
        <v>2633</v>
      </c>
      <c r="J17" s="307" t="s">
        <v>275</v>
      </c>
      <c r="K17" s="308">
        <v>1107.0000085647969</v>
      </c>
      <c r="L17" s="309">
        <v>2585</v>
      </c>
      <c r="M17" s="345" t="s">
        <v>275</v>
      </c>
      <c r="N17" s="310">
        <v>1112.7256205502763</v>
      </c>
      <c r="O17" s="311">
        <v>2596</v>
      </c>
      <c r="P17" s="312">
        <v>1268</v>
      </c>
      <c r="Q17" s="313">
        <v>1328</v>
      </c>
    </row>
    <row r="18" spans="1:17" s="32" customFormat="1" ht="14.25" customHeight="1">
      <c r="A18" s="561" t="s">
        <v>265</v>
      </c>
      <c r="B18" s="561"/>
      <c r="C18" s="561"/>
      <c r="D18" s="561"/>
      <c r="E18" s="561"/>
      <c r="F18" s="561"/>
      <c r="G18" s="561"/>
      <c r="H18" s="561"/>
      <c r="I18" s="561"/>
      <c r="J18" s="314"/>
      <c r="K18" s="314"/>
      <c r="L18" s="314"/>
      <c r="M18" s="314"/>
      <c r="N18" s="315"/>
      <c r="O18" s="316"/>
      <c r="P18" s="316"/>
      <c r="Q18" s="316"/>
    </row>
    <row r="19" spans="1:17" s="32" customFormat="1" ht="14.25" customHeight="1">
      <c r="A19" s="562" t="s">
        <v>392</v>
      </c>
      <c r="B19" s="562"/>
      <c r="C19" s="562"/>
      <c r="D19" s="562"/>
      <c r="E19" s="562"/>
      <c r="F19" s="562"/>
      <c r="G19" s="562"/>
      <c r="H19" s="562"/>
      <c r="I19" s="562"/>
      <c r="J19" s="314"/>
      <c r="K19" s="315"/>
      <c r="L19" s="314"/>
      <c r="M19" s="314"/>
      <c r="N19" s="315"/>
      <c r="O19" s="315"/>
      <c r="P19" s="315"/>
      <c r="Q19" s="315"/>
    </row>
  </sheetData>
  <mergeCells count="9">
    <mergeCell ref="G4:I4"/>
    <mergeCell ref="A18:I18"/>
    <mergeCell ref="A19:I19"/>
    <mergeCell ref="J2:Q2"/>
    <mergeCell ref="A4:C4"/>
    <mergeCell ref="D4:F4"/>
    <mergeCell ref="M4:Q4"/>
    <mergeCell ref="J4:L4"/>
    <mergeCell ref="A2:I3"/>
  </mergeCells>
  <phoneticPr fontId="2"/>
  <pageMargins left="0.78700000000000003" right="0.78700000000000003" top="0.98399999999999999" bottom="0.98399999999999999" header="0.51200000000000001" footer="0.51200000000000001"/>
  <pageSetup paperSize="9" scale="8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Normal="100" workbookViewId="0"/>
  </sheetViews>
  <sheetFormatPr defaultRowHeight="18.75" customHeight="1"/>
  <cols>
    <col min="1" max="1" width="13.875" style="26" customWidth="1"/>
    <col min="2" max="2" width="16.25" style="26" customWidth="1"/>
    <col min="3" max="7" width="12.25" style="26" customWidth="1"/>
    <col min="8" max="16384" width="9" style="26"/>
  </cols>
  <sheetData>
    <row r="1" spans="1:7" s="37" customFormat="1" ht="28.5" customHeight="1"/>
    <row r="2" spans="1:7" ht="22.5" customHeight="1">
      <c r="A2" s="431" t="s">
        <v>396</v>
      </c>
      <c r="B2" s="431"/>
      <c r="C2" s="431"/>
      <c r="D2" s="431"/>
      <c r="E2" s="431"/>
      <c r="F2" s="431"/>
      <c r="G2" s="431"/>
    </row>
    <row r="3" spans="1:7" s="37" customFormat="1" ht="13.5" customHeight="1">
      <c r="A3" s="41"/>
      <c r="B3" s="41"/>
      <c r="C3" s="41"/>
      <c r="D3" s="41"/>
      <c r="E3" s="41"/>
      <c r="F3" s="41"/>
      <c r="G3" s="41"/>
    </row>
    <row r="4" spans="1:7" s="37" customFormat="1" ht="13.5" customHeight="1" thickBot="1">
      <c r="A4" s="168" t="s">
        <v>39</v>
      </c>
      <c r="B4" s="168"/>
      <c r="C4" s="168"/>
      <c r="D4" s="168"/>
      <c r="E4" s="168"/>
      <c r="F4" s="168"/>
      <c r="G4" s="168"/>
    </row>
    <row r="5" spans="1:7" s="37" customFormat="1" ht="28.5" customHeight="1">
      <c r="A5" s="438" t="s">
        <v>40</v>
      </c>
      <c r="B5" s="441" t="s">
        <v>41</v>
      </c>
      <c r="C5" s="436" t="s">
        <v>148</v>
      </c>
      <c r="D5" s="437"/>
      <c r="E5" s="443"/>
      <c r="F5" s="436" t="s">
        <v>149</v>
      </c>
      <c r="G5" s="437"/>
    </row>
    <row r="6" spans="1:7" s="37" customFormat="1" ht="28.5" customHeight="1">
      <c r="A6" s="439"/>
      <c r="B6" s="442"/>
      <c r="C6" s="444" t="s">
        <v>150</v>
      </c>
      <c r="D6" s="445"/>
      <c r="E6" s="446" t="s">
        <v>151</v>
      </c>
      <c r="F6" s="432" t="s">
        <v>42</v>
      </c>
      <c r="G6" s="434" t="s">
        <v>43</v>
      </c>
    </row>
    <row r="7" spans="1:7" s="37" customFormat="1" ht="28.5" customHeight="1">
      <c r="A7" s="440"/>
      <c r="B7" s="433"/>
      <c r="C7" s="169" t="s">
        <v>152</v>
      </c>
      <c r="D7" s="169" t="s">
        <v>44</v>
      </c>
      <c r="E7" s="447"/>
      <c r="F7" s="433"/>
      <c r="G7" s="435"/>
    </row>
    <row r="8" spans="1:7" s="37" customFormat="1" ht="39" customHeight="1">
      <c r="A8" s="120" t="s">
        <v>299</v>
      </c>
      <c r="B8" s="170">
        <v>57623</v>
      </c>
      <c r="C8" s="170">
        <v>190</v>
      </c>
      <c r="D8" s="170">
        <v>29243</v>
      </c>
      <c r="E8" s="170">
        <v>28190</v>
      </c>
      <c r="F8" s="170">
        <v>57623</v>
      </c>
      <c r="G8" s="171">
        <v>0</v>
      </c>
    </row>
    <row r="9" spans="1:7" s="37" customFormat="1" ht="39" customHeight="1">
      <c r="A9" s="120">
        <v>29</v>
      </c>
      <c r="B9" s="172">
        <v>51695</v>
      </c>
      <c r="C9" s="172">
        <v>161</v>
      </c>
      <c r="D9" s="172">
        <v>24931</v>
      </c>
      <c r="E9" s="172">
        <v>26603</v>
      </c>
      <c r="F9" s="172">
        <v>51695</v>
      </c>
      <c r="G9" s="173">
        <v>0</v>
      </c>
    </row>
    <row r="10" spans="1:7" s="37" customFormat="1" ht="39" customHeight="1">
      <c r="A10" s="174">
        <v>30</v>
      </c>
      <c r="B10" s="175">
        <v>48637</v>
      </c>
      <c r="C10" s="175">
        <v>167</v>
      </c>
      <c r="D10" s="175">
        <v>23224</v>
      </c>
      <c r="E10" s="175">
        <v>25246</v>
      </c>
      <c r="F10" s="175">
        <v>48637</v>
      </c>
      <c r="G10" s="176">
        <v>0</v>
      </c>
    </row>
    <row r="11" spans="1:7" s="37" customFormat="1" ht="39" customHeight="1">
      <c r="A11" s="120" t="s">
        <v>252</v>
      </c>
      <c r="B11" s="177">
        <v>49053</v>
      </c>
      <c r="C11" s="178">
        <v>170</v>
      </c>
      <c r="D11" s="178">
        <v>23310</v>
      </c>
      <c r="E11" s="179">
        <v>25573</v>
      </c>
      <c r="F11" s="179">
        <v>49053</v>
      </c>
      <c r="G11" s="176">
        <v>0</v>
      </c>
    </row>
    <row r="12" spans="1:7" s="37" customFormat="1" ht="39" customHeight="1" thickBot="1">
      <c r="A12" s="127">
        <v>2</v>
      </c>
      <c r="B12" s="180">
        <v>47277</v>
      </c>
      <c r="C12" s="180">
        <v>152</v>
      </c>
      <c r="D12" s="180">
        <v>21941</v>
      </c>
      <c r="E12" s="180">
        <v>25184</v>
      </c>
      <c r="F12" s="180">
        <v>47277</v>
      </c>
      <c r="G12" s="317">
        <v>0</v>
      </c>
    </row>
    <row r="13" spans="1:7" s="37" customFormat="1" ht="13.5" customHeight="1">
      <c r="A13" s="39" t="s">
        <v>239</v>
      </c>
      <c r="B13" s="39"/>
      <c r="C13" s="39"/>
      <c r="D13" s="39"/>
      <c r="E13" s="39"/>
      <c r="F13" s="39"/>
      <c r="G13" s="39"/>
    </row>
    <row r="14" spans="1:7" s="37" customFormat="1" ht="13.5" customHeight="1">
      <c r="A14" s="39" t="s">
        <v>213</v>
      </c>
      <c r="B14" s="39"/>
      <c r="C14" s="39"/>
      <c r="D14" s="39"/>
      <c r="E14" s="39"/>
      <c r="F14" s="39"/>
      <c r="G14" s="39"/>
    </row>
    <row r="15" spans="1:7" s="37" customFormat="1" ht="13.5" customHeight="1">
      <c r="A15" s="430" t="s">
        <v>214</v>
      </c>
      <c r="B15" s="430"/>
      <c r="C15" s="430"/>
      <c r="D15" s="430"/>
      <c r="E15" s="430"/>
      <c r="F15" s="430"/>
      <c r="G15" s="430"/>
    </row>
    <row r="16" spans="1:7" s="37" customFormat="1" ht="13.5" customHeight="1">
      <c r="A16" s="430" t="s">
        <v>215</v>
      </c>
      <c r="B16" s="430"/>
      <c r="C16" s="430"/>
      <c r="D16" s="430"/>
      <c r="E16" s="430"/>
      <c r="F16" s="430"/>
      <c r="G16" s="430"/>
    </row>
    <row r="17" spans="1:7" s="37" customFormat="1" ht="13.5" customHeight="1">
      <c r="A17" s="39" t="s">
        <v>153</v>
      </c>
      <c r="B17" s="39"/>
      <c r="C17" s="39"/>
      <c r="D17" s="39"/>
      <c r="E17" s="39"/>
      <c r="F17" s="39"/>
      <c r="G17" s="39"/>
    </row>
    <row r="18" spans="1:7" s="37" customFormat="1" ht="13.5" customHeight="1">
      <c r="A18" s="39" t="s">
        <v>154</v>
      </c>
      <c r="B18" s="39"/>
      <c r="C18" s="39"/>
      <c r="D18" s="39"/>
      <c r="E18" s="39"/>
      <c r="F18" s="39"/>
      <c r="G18" s="39"/>
    </row>
  </sheetData>
  <mergeCells count="11">
    <mergeCell ref="A15:G15"/>
    <mergeCell ref="A16:G16"/>
    <mergeCell ref="A2:G2"/>
    <mergeCell ref="F6:F7"/>
    <mergeCell ref="G6:G7"/>
    <mergeCell ref="F5:G5"/>
    <mergeCell ref="A5:A7"/>
    <mergeCell ref="B5:B7"/>
    <mergeCell ref="C5:E5"/>
    <mergeCell ref="C6:D6"/>
    <mergeCell ref="E6:E7"/>
  </mergeCells>
  <phoneticPr fontId="2"/>
  <printOptions horizontalCentered="1" gridLinesSet="0"/>
  <pageMargins left="0.78740157480314965" right="0.78740157480314965" top="0.78740157480314965" bottom="0.78740157480314965" header="0.59055118110236227" footer="0.59055118110236227"/>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3.5"/>
  <cols>
    <col min="1" max="1" width="11.875" style="25" customWidth="1"/>
    <col min="2" max="8" width="9.25" style="25" customWidth="1"/>
    <col min="9" max="16384" width="9" style="25"/>
  </cols>
  <sheetData>
    <row r="1" spans="1:8" ht="25.5" customHeight="1">
      <c r="A1" s="35"/>
      <c r="B1" s="35"/>
      <c r="C1" s="35"/>
      <c r="D1" s="35"/>
      <c r="E1" s="35"/>
      <c r="F1" s="35"/>
      <c r="G1" s="35"/>
      <c r="H1" s="35"/>
    </row>
    <row r="2" spans="1:8" ht="22.5" customHeight="1">
      <c r="A2" s="448" t="s">
        <v>397</v>
      </c>
      <c r="B2" s="448"/>
      <c r="C2" s="448"/>
      <c r="D2" s="448"/>
      <c r="E2" s="448"/>
      <c r="F2" s="448"/>
      <c r="G2" s="448"/>
      <c r="H2" s="448"/>
    </row>
    <row r="3" spans="1:8" ht="14.25" thickBot="1">
      <c r="A3" s="42"/>
      <c r="B3" s="42"/>
      <c r="C3" s="42"/>
      <c r="D3" s="42"/>
      <c r="E3" s="42"/>
      <c r="F3" s="42"/>
      <c r="G3" s="42"/>
      <c r="H3" s="42"/>
    </row>
    <row r="4" spans="1:8" ht="28.5" customHeight="1">
      <c r="A4" s="181" t="s">
        <v>300</v>
      </c>
      <c r="B4" s="182" t="s">
        <v>45</v>
      </c>
      <c r="C4" s="182" t="s">
        <v>46</v>
      </c>
      <c r="D4" s="182" t="s">
        <v>47</v>
      </c>
      <c r="E4" s="183" t="s">
        <v>48</v>
      </c>
      <c r="F4" s="183" t="s">
        <v>49</v>
      </c>
      <c r="G4" s="182" t="s">
        <v>50</v>
      </c>
      <c r="H4" s="184" t="s">
        <v>51</v>
      </c>
    </row>
    <row r="5" spans="1:8" ht="28.5" customHeight="1">
      <c r="A5" s="185" t="s">
        <v>301</v>
      </c>
      <c r="B5" s="186">
        <v>197</v>
      </c>
      <c r="C5" s="186">
        <v>35</v>
      </c>
      <c r="D5" s="186">
        <v>6</v>
      </c>
      <c r="E5" s="186">
        <v>43</v>
      </c>
      <c r="F5" s="186">
        <v>81</v>
      </c>
      <c r="G5" s="186">
        <v>30</v>
      </c>
      <c r="H5" s="187">
        <v>2</v>
      </c>
    </row>
    <row r="6" spans="1:8" ht="28.5" customHeight="1">
      <c r="A6" s="188" t="s">
        <v>187</v>
      </c>
      <c r="B6" s="189">
        <v>185</v>
      </c>
      <c r="C6" s="189">
        <v>28</v>
      </c>
      <c r="D6" s="189">
        <v>5</v>
      </c>
      <c r="E6" s="189">
        <v>60</v>
      </c>
      <c r="F6" s="189">
        <v>73</v>
      </c>
      <c r="G6" s="189">
        <v>19</v>
      </c>
      <c r="H6" s="190">
        <v>0</v>
      </c>
    </row>
    <row r="7" spans="1:8" ht="28.5" customHeight="1">
      <c r="A7" s="188" t="s">
        <v>188</v>
      </c>
      <c r="B7" s="186">
        <v>137</v>
      </c>
      <c r="C7" s="186">
        <v>18</v>
      </c>
      <c r="D7" s="186">
        <v>4</v>
      </c>
      <c r="E7" s="186">
        <v>34</v>
      </c>
      <c r="F7" s="186">
        <v>70</v>
      </c>
      <c r="G7" s="186">
        <v>11</v>
      </c>
      <c r="H7" s="187">
        <v>0</v>
      </c>
    </row>
    <row r="8" spans="1:8" ht="28.5" customHeight="1">
      <c r="A8" s="191" t="s">
        <v>252</v>
      </c>
      <c r="B8" s="186">
        <v>172</v>
      </c>
      <c r="C8" s="186">
        <v>14</v>
      </c>
      <c r="D8" s="186">
        <v>5</v>
      </c>
      <c r="E8" s="186">
        <v>42</v>
      </c>
      <c r="F8" s="186">
        <v>102</v>
      </c>
      <c r="G8" s="186">
        <v>9</v>
      </c>
      <c r="H8" s="340" t="s">
        <v>25</v>
      </c>
    </row>
    <row r="9" spans="1:8" ht="28.5" customHeight="1" thickBot="1">
      <c r="A9" s="339" t="s">
        <v>302</v>
      </c>
      <c r="B9" s="192">
        <v>188</v>
      </c>
      <c r="C9" s="192">
        <v>20</v>
      </c>
      <c r="D9" s="192">
        <v>13</v>
      </c>
      <c r="E9" s="192">
        <v>40</v>
      </c>
      <c r="F9" s="192">
        <v>92</v>
      </c>
      <c r="G9" s="192">
        <v>23</v>
      </c>
      <c r="H9" s="193">
        <v>0</v>
      </c>
    </row>
    <row r="10" spans="1:8">
      <c r="A10" s="39" t="s">
        <v>52</v>
      </c>
      <c r="B10" s="39"/>
      <c r="C10" s="39"/>
      <c r="D10" s="39"/>
      <c r="E10" s="39"/>
      <c r="F10" s="39"/>
      <c r="G10" s="39"/>
      <c r="H10" s="39"/>
    </row>
  </sheetData>
  <mergeCells count="1">
    <mergeCell ref="A2:H2"/>
  </mergeCells>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ignoredErrors>
    <ignoredError sqref="A6:A9"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showGridLines="0" zoomScaleNormal="100" workbookViewId="0"/>
  </sheetViews>
  <sheetFormatPr defaultRowHeight="12"/>
  <cols>
    <col min="1" max="1" width="11.625" style="22" customWidth="1"/>
    <col min="2" max="5" width="8.875" style="22" customWidth="1"/>
    <col min="6" max="6" width="7.625" style="22" customWidth="1"/>
    <col min="7" max="7" width="7.75" style="22" customWidth="1"/>
    <col min="8" max="8" width="8.625" style="22" customWidth="1"/>
    <col min="9" max="9" width="9" style="22" customWidth="1"/>
    <col min="10" max="10" width="9.5" style="22" customWidth="1"/>
    <col min="11" max="12" width="8.125" style="22" customWidth="1"/>
    <col min="13" max="13" width="6.875" style="22" customWidth="1"/>
    <col min="14" max="14" width="7.75" style="22" customWidth="1"/>
    <col min="15" max="15" width="9.125" style="22" customWidth="1"/>
    <col min="16" max="16" width="8.875" style="22" customWidth="1"/>
    <col min="17" max="17" width="7.5" style="22" customWidth="1"/>
    <col min="18" max="19" width="6.875" style="22" customWidth="1"/>
    <col min="20" max="20" width="9.125" style="22" customWidth="1"/>
    <col min="21" max="21" width="8.5" style="22" customWidth="1"/>
    <col min="22" max="22" width="9.5" style="22" customWidth="1"/>
    <col min="23" max="23" width="8.75" style="22" customWidth="1"/>
    <col min="24" max="16384" width="9" style="22"/>
  </cols>
  <sheetData>
    <row r="1" spans="1:23" s="20" customFormat="1" ht="30.75" customHeight="1">
      <c r="W1" s="21"/>
    </row>
    <row r="2" spans="1:23" ht="22.5" customHeight="1">
      <c r="A2" s="454" t="s">
        <v>398</v>
      </c>
      <c r="B2" s="454"/>
      <c r="C2" s="454"/>
      <c r="D2" s="454"/>
      <c r="E2" s="454"/>
      <c r="F2" s="454"/>
      <c r="G2" s="454"/>
      <c r="H2" s="454"/>
      <c r="I2" s="454"/>
      <c r="J2" s="454"/>
      <c r="K2" s="454"/>
      <c r="L2" s="455" t="s">
        <v>298</v>
      </c>
      <c r="M2" s="455"/>
      <c r="N2" s="455"/>
      <c r="O2" s="455"/>
      <c r="P2" s="455"/>
      <c r="Q2" s="455"/>
      <c r="R2" s="455"/>
      <c r="S2" s="455"/>
      <c r="T2" s="455"/>
      <c r="U2" s="455"/>
      <c r="V2" s="455"/>
      <c r="W2" s="455"/>
    </row>
    <row r="3" spans="1:23" s="23" customFormat="1" ht="13.5" customHeight="1">
      <c r="A3" s="40"/>
      <c r="B3" s="40"/>
      <c r="C3" s="40"/>
      <c r="D3" s="40"/>
      <c r="E3" s="40"/>
      <c r="F3" s="40"/>
      <c r="G3" s="40"/>
      <c r="H3" s="40"/>
      <c r="I3" s="40"/>
      <c r="J3" s="40"/>
      <c r="K3" s="40"/>
      <c r="L3" s="40"/>
      <c r="M3" s="40"/>
      <c r="N3" s="40"/>
      <c r="O3" s="40"/>
      <c r="P3" s="40"/>
      <c r="Q3" s="40"/>
      <c r="R3" s="40"/>
      <c r="S3" s="40"/>
      <c r="T3" s="40"/>
      <c r="U3" s="40"/>
      <c r="V3" s="40"/>
      <c r="W3" s="40"/>
    </row>
    <row r="4" spans="1:23" s="23" customFormat="1" ht="13.5" customHeight="1" thickBot="1">
      <c r="A4" s="31" t="s">
        <v>4</v>
      </c>
      <c r="B4" s="31"/>
      <c r="C4" s="31"/>
      <c r="D4" s="31"/>
      <c r="E4" s="31"/>
      <c r="F4" s="31"/>
      <c r="G4" s="31"/>
      <c r="H4" s="31"/>
      <c r="I4" s="31"/>
      <c r="J4" s="31"/>
      <c r="K4" s="31"/>
      <c r="L4" s="31"/>
      <c r="M4" s="31"/>
      <c r="N4" s="31"/>
      <c r="O4" s="31"/>
      <c r="P4" s="31"/>
      <c r="Q4" s="31"/>
      <c r="R4" s="31"/>
      <c r="S4" s="31"/>
      <c r="T4" s="31"/>
      <c r="U4" s="31"/>
      <c r="V4" s="31"/>
      <c r="W4" s="31"/>
    </row>
    <row r="5" spans="1:23" s="35" customFormat="1" ht="31.5" customHeight="1">
      <c r="A5" s="437" t="s">
        <v>5</v>
      </c>
      <c r="B5" s="437"/>
      <c r="C5" s="437"/>
      <c r="D5" s="437"/>
      <c r="E5" s="437"/>
      <c r="F5" s="437"/>
      <c r="G5" s="437"/>
      <c r="H5" s="437"/>
      <c r="I5" s="437"/>
      <c r="J5" s="437"/>
      <c r="K5" s="437"/>
      <c r="L5" s="100" t="s">
        <v>6</v>
      </c>
      <c r="M5" s="100"/>
      <c r="N5" s="100"/>
      <c r="O5" s="100"/>
      <c r="P5" s="100"/>
      <c r="Q5" s="100"/>
      <c r="R5" s="100"/>
      <c r="S5" s="100"/>
      <c r="T5" s="100"/>
      <c r="U5" s="100"/>
      <c r="V5" s="100"/>
      <c r="W5" s="100"/>
    </row>
    <row r="6" spans="1:23" s="35" customFormat="1" ht="31.5" customHeight="1">
      <c r="A6" s="456" t="s">
        <v>7</v>
      </c>
      <c r="B6" s="444" t="s">
        <v>8</v>
      </c>
      <c r="C6" s="458"/>
      <c r="D6" s="458"/>
      <c r="E6" s="458"/>
      <c r="F6" s="458"/>
      <c r="G6" s="458"/>
      <c r="H6" s="458"/>
      <c r="I6" s="458"/>
      <c r="J6" s="458"/>
      <c r="K6" s="458"/>
      <c r="L6" s="101" t="s">
        <v>9</v>
      </c>
      <c r="M6" s="101"/>
      <c r="N6" s="101"/>
      <c r="O6" s="101"/>
      <c r="P6" s="101"/>
      <c r="Q6" s="101"/>
      <c r="R6" s="101"/>
      <c r="S6" s="101"/>
      <c r="T6" s="102"/>
      <c r="U6" s="446" t="s">
        <v>10</v>
      </c>
      <c r="V6" s="460" t="s">
        <v>11</v>
      </c>
      <c r="W6" s="463" t="s">
        <v>12</v>
      </c>
    </row>
    <row r="7" spans="1:23" s="35" customFormat="1" ht="31.5" customHeight="1">
      <c r="A7" s="457"/>
      <c r="B7" s="451" t="s">
        <v>13</v>
      </c>
      <c r="C7" s="452"/>
      <c r="D7" s="452"/>
      <c r="E7" s="453"/>
      <c r="F7" s="451" t="s">
        <v>14</v>
      </c>
      <c r="G7" s="452"/>
      <c r="H7" s="452"/>
      <c r="I7" s="453"/>
      <c r="J7" s="103" t="s">
        <v>15</v>
      </c>
      <c r="K7" s="104" t="s">
        <v>144</v>
      </c>
      <c r="L7" s="466" t="s">
        <v>16</v>
      </c>
      <c r="M7" s="466"/>
      <c r="N7" s="466"/>
      <c r="O7" s="467"/>
      <c r="P7" s="451" t="s">
        <v>17</v>
      </c>
      <c r="Q7" s="452"/>
      <c r="R7" s="452"/>
      <c r="S7" s="453"/>
      <c r="T7" s="446" t="s">
        <v>18</v>
      </c>
      <c r="U7" s="459"/>
      <c r="V7" s="461"/>
      <c r="W7" s="464"/>
    </row>
    <row r="8" spans="1:23" s="24" customFormat="1" ht="31.5" customHeight="1">
      <c r="A8" s="450"/>
      <c r="B8" s="105" t="s">
        <v>19</v>
      </c>
      <c r="C8" s="106" t="s">
        <v>20</v>
      </c>
      <c r="D8" s="106" t="s">
        <v>21</v>
      </c>
      <c r="E8" s="107" t="s">
        <v>22</v>
      </c>
      <c r="F8" s="105" t="s">
        <v>19</v>
      </c>
      <c r="G8" s="108" t="s">
        <v>20</v>
      </c>
      <c r="H8" s="108" t="s">
        <v>21</v>
      </c>
      <c r="I8" s="107" t="s">
        <v>22</v>
      </c>
      <c r="J8" s="109" t="s">
        <v>20</v>
      </c>
      <c r="K8" s="110" t="s">
        <v>23</v>
      </c>
      <c r="L8" s="111" t="s">
        <v>24</v>
      </c>
      <c r="M8" s="106" t="s">
        <v>145</v>
      </c>
      <c r="N8" s="106" t="s">
        <v>146</v>
      </c>
      <c r="O8" s="102" t="s">
        <v>22</v>
      </c>
      <c r="P8" s="112" t="s">
        <v>19</v>
      </c>
      <c r="Q8" s="108" t="s">
        <v>20</v>
      </c>
      <c r="R8" s="108" t="s">
        <v>21</v>
      </c>
      <c r="S8" s="102" t="s">
        <v>22</v>
      </c>
      <c r="T8" s="447"/>
      <c r="U8" s="447"/>
      <c r="V8" s="462"/>
      <c r="W8" s="465"/>
    </row>
    <row r="9" spans="1:23" s="35" customFormat="1" ht="31.5" customHeight="1">
      <c r="A9" s="113" t="s">
        <v>297</v>
      </c>
      <c r="B9" s="114">
        <v>13108</v>
      </c>
      <c r="C9" s="115">
        <v>27938</v>
      </c>
      <c r="D9" s="115">
        <v>23379</v>
      </c>
      <c r="E9" s="116">
        <v>64425</v>
      </c>
      <c r="F9" s="114">
        <v>0</v>
      </c>
      <c r="G9" s="115">
        <v>1591</v>
      </c>
      <c r="H9" s="115">
        <v>18</v>
      </c>
      <c r="I9" s="116">
        <v>1609</v>
      </c>
      <c r="J9" s="117">
        <v>11</v>
      </c>
      <c r="K9" s="118">
        <v>2254</v>
      </c>
      <c r="L9" s="119">
        <v>3423</v>
      </c>
      <c r="M9" s="115">
        <v>552</v>
      </c>
      <c r="N9" s="115">
        <v>1</v>
      </c>
      <c r="O9" s="116">
        <v>6230</v>
      </c>
      <c r="P9" s="114">
        <v>0</v>
      </c>
      <c r="Q9" s="115">
        <v>410</v>
      </c>
      <c r="R9" s="115">
        <v>74</v>
      </c>
      <c r="S9" s="116">
        <v>484</v>
      </c>
      <c r="T9" s="117">
        <v>72759</v>
      </c>
      <c r="U9" s="117">
        <v>1427</v>
      </c>
      <c r="V9" s="117">
        <v>12305</v>
      </c>
      <c r="W9" s="118">
        <v>86491</v>
      </c>
    </row>
    <row r="10" spans="1:23" s="35" customFormat="1" ht="31.5" customHeight="1">
      <c r="A10" s="120">
        <v>29</v>
      </c>
      <c r="B10" s="121">
        <v>13178</v>
      </c>
      <c r="C10" s="122">
        <v>27660</v>
      </c>
      <c r="D10" s="122">
        <v>22665</v>
      </c>
      <c r="E10" s="123">
        <v>63503</v>
      </c>
      <c r="F10" s="121">
        <v>0</v>
      </c>
      <c r="G10" s="122">
        <v>1567</v>
      </c>
      <c r="H10" s="122">
        <v>8</v>
      </c>
      <c r="I10" s="123">
        <v>1575</v>
      </c>
      <c r="J10" s="124">
        <v>10</v>
      </c>
      <c r="K10" s="125">
        <v>2138</v>
      </c>
      <c r="L10" s="126">
        <v>3166</v>
      </c>
      <c r="M10" s="122">
        <v>570</v>
      </c>
      <c r="N10" s="122">
        <v>0</v>
      </c>
      <c r="O10" s="123">
        <v>5874</v>
      </c>
      <c r="P10" s="121">
        <v>0</v>
      </c>
      <c r="Q10" s="122">
        <v>398</v>
      </c>
      <c r="R10" s="122">
        <v>97</v>
      </c>
      <c r="S10" s="123">
        <v>495</v>
      </c>
      <c r="T10" s="124">
        <v>71457</v>
      </c>
      <c r="U10" s="124">
        <v>1320</v>
      </c>
      <c r="V10" s="124">
        <v>12992</v>
      </c>
      <c r="W10" s="125">
        <v>85769</v>
      </c>
    </row>
    <row r="11" spans="1:23" s="35" customFormat="1" ht="31.5" customHeight="1">
      <c r="A11" s="120">
        <v>30</v>
      </c>
      <c r="B11" s="121">
        <v>10110</v>
      </c>
      <c r="C11" s="122">
        <v>30819</v>
      </c>
      <c r="D11" s="122">
        <v>21457</v>
      </c>
      <c r="E11" s="123">
        <v>62386</v>
      </c>
      <c r="F11" s="121">
        <v>0</v>
      </c>
      <c r="G11" s="122">
        <v>1639</v>
      </c>
      <c r="H11" s="122">
        <v>10</v>
      </c>
      <c r="I11" s="123">
        <v>1649</v>
      </c>
      <c r="J11" s="124">
        <v>8</v>
      </c>
      <c r="K11" s="125">
        <v>2059</v>
      </c>
      <c r="L11" s="126">
        <v>2899</v>
      </c>
      <c r="M11" s="122">
        <v>581</v>
      </c>
      <c r="N11" s="122">
        <v>0</v>
      </c>
      <c r="O11" s="123">
        <v>5539</v>
      </c>
      <c r="P11" s="121">
        <v>0</v>
      </c>
      <c r="Q11" s="122">
        <v>558</v>
      </c>
      <c r="R11" s="122">
        <v>65</v>
      </c>
      <c r="S11" s="123">
        <v>623</v>
      </c>
      <c r="T11" s="124">
        <v>70205</v>
      </c>
      <c r="U11" s="124">
        <v>1224</v>
      </c>
      <c r="V11" s="124">
        <v>12595</v>
      </c>
      <c r="W11" s="125">
        <v>84024</v>
      </c>
    </row>
    <row r="12" spans="1:23" s="35" customFormat="1" ht="31.5" customHeight="1">
      <c r="A12" s="120" t="s">
        <v>252</v>
      </c>
      <c r="B12" s="121">
        <v>10223</v>
      </c>
      <c r="C12" s="122">
        <v>31415</v>
      </c>
      <c r="D12" s="122">
        <v>20840</v>
      </c>
      <c r="E12" s="123">
        <v>62478</v>
      </c>
      <c r="F12" s="121">
        <v>0</v>
      </c>
      <c r="G12" s="122">
        <v>1682</v>
      </c>
      <c r="H12" s="122">
        <v>17</v>
      </c>
      <c r="I12" s="123">
        <v>1699</v>
      </c>
      <c r="J12" s="124">
        <v>8</v>
      </c>
      <c r="K12" s="125">
        <v>1982</v>
      </c>
      <c r="L12" s="126">
        <v>2894</v>
      </c>
      <c r="M12" s="122">
        <v>579</v>
      </c>
      <c r="N12" s="122">
        <v>0</v>
      </c>
      <c r="O12" s="123">
        <v>5455</v>
      </c>
      <c r="P12" s="121">
        <v>0</v>
      </c>
      <c r="Q12" s="122">
        <v>616</v>
      </c>
      <c r="R12" s="122">
        <v>77</v>
      </c>
      <c r="S12" s="123">
        <v>693</v>
      </c>
      <c r="T12" s="124">
        <v>70325</v>
      </c>
      <c r="U12" s="124">
        <v>1157</v>
      </c>
      <c r="V12" s="124">
        <v>13067</v>
      </c>
      <c r="W12" s="125">
        <v>84549</v>
      </c>
    </row>
    <row r="13" spans="1:23" s="35" customFormat="1" ht="31.5" customHeight="1" thickBot="1">
      <c r="A13" s="127">
        <v>2</v>
      </c>
      <c r="B13" s="128">
        <v>10100</v>
      </c>
      <c r="C13" s="129">
        <v>31091</v>
      </c>
      <c r="D13" s="129">
        <v>18543</v>
      </c>
      <c r="E13" s="130">
        <v>59734</v>
      </c>
      <c r="F13" s="131" t="s">
        <v>25</v>
      </c>
      <c r="G13" s="129">
        <v>1861</v>
      </c>
      <c r="H13" s="129">
        <v>10</v>
      </c>
      <c r="I13" s="130">
        <v>1871</v>
      </c>
      <c r="J13" s="131">
        <v>9</v>
      </c>
      <c r="K13" s="128">
        <v>2018</v>
      </c>
      <c r="L13" s="130">
        <v>3085</v>
      </c>
      <c r="M13" s="129">
        <v>595</v>
      </c>
      <c r="N13" s="129" t="s">
        <v>25</v>
      </c>
      <c r="O13" s="130">
        <v>5698</v>
      </c>
      <c r="P13" s="128" t="s">
        <v>25</v>
      </c>
      <c r="Q13" s="129">
        <v>645</v>
      </c>
      <c r="R13" s="129">
        <v>50</v>
      </c>
      <c r="S13" s="130">
        <v>695</v>
      </c>
      <c r="T13" s="131">
        <v>68007</v>
      </c>
      <c r="U13" s="131">
        <v>855</v>
      </c>
      <c r="V13" s="131">
        <v>13064</v>
      </c>
      <c r="W13" s="128">
        <v>81926</v>
      </c>
    </row>
    <row r="14" spans="1:23" s="35" customFormat="1" ht="30" customHeight="1" thickBot="1">
      <c r="A14" s="39"/>
      <c r="B14" s="39"/>
      <c r="C14" s="39"/>
      <c r="D14" s="39"/>
      <c r="E14" s="39"/>
      <c r="F14" s="39"/>
      <c r="G14" s="39"/>
      <c r="H14" s="39"/>
      <c r="I14" s="39"/>
      <c r="J14" s="39"/>
      <c r="K14" s="132"/>
      <c r="L14" s="39"/>
      <c r="M14" s="39"/>
      <c r="N14" s="39"/>
      <c r="O14" s="39"/>
      <c r="P14" s="39"/>
      <c r="Q14" s="39"/>
      <c r="R14" s="39"/>
      <c r="S14" s="39"/>
      <c r="T14" s="39"/>
      <c r="U14" s="39"/>
      <c r="V14" s="39"/>
      <c r="W14" s="39"/>
    </row>
    <row r="15" spans="1:23" s="24" customFormat="1" ht="31.5" customHeight="1">
      <c r="A15" s="449" t="s">
        <v>7</v>
      </c>
      <c r="B15" s="436" t="s">
        <v>26</v>
      </c>
      <c r="C15" s="437"/>
      <c r="D15" s="443"/>
      <c r="E15" s="436" t="s">
        <v>27</v>
      </c>
      <c r="F15" s="437"/>
      <c r="G15" s="443"/>
      <c r="H15" s="436" t="s">
        <v>28</v>
      </c>
      <c r="I15" s="437"/>
      <c r="J15" s="437"/>
      <c r="K15" s="437"/>
      <c r="L15" s="437" t="s">
        <v>147</v>
      </c>
      <c r="M15" s="437"/>
      <c r="N15" s="437"/>
      <c r="O15" s="437"/>
      <c r="P15" s="100"/>
      <c r="Q15" s="133"/>
      <c r="R15" s="134"/>
      <c r="S15" s="134"/>
      <c r="T15" s="134"/>
      <c r="U15" s="134"/>
      <c r="V15" s="134"/>
      <c r="W15" s="134"/>
    </row>
    <row r="16" spans="1:23" s="35" customFormat="1" ht="31.5" customHeight="1">
      <c r="A16" s="450"/>
      <c r="B16" s="135" t="s">
        <v>29</v>
      </c>
      <c r="C16" s="136" t="s">
        <v>30</v>
      </c>
      <c r="D16" s="137" t="s">
        <v>22</v>
      </c>
      <c r="E16" s="135" t="s">
        <v>31</v>
      </c>
      <c r="F16" s="136" t="s">
        <v>240</v>
      </c>
      <c r="G16" s="137" t="s">
        <v>22</v>
      </c>
      <c r="H16" s="105" t="s">
        <v>32</v>
      </c>
      <c r="I16" s="106" t="s">
        <v>33</v>
      </c>
      <c r="J16" s="106" t="s">
        <v>34</v>
      </c>
      <c r="K16" s="138" t="s">
        <v>145</v>
      </c>
      <c r="L16" s="139" t="s">
        <v>146</v>
      </c>
      <c r="M16" s="139" t="s">
        <v>35</v>
      </c>
      <c r="N16" s="140" t="s">
        <v>36</v>
      </c>
      <c r="O16" s="140" t="s">
        <v>37</v>
      </c>
      <c r="P16" s="141" t="s">
        <v>22</v>
      </c>
      <c r="Q16" s="132"/>
      <c r="R16" s="39"/>
      <c r="S16" s="39"/>
      <c r="T16" s="39"/>
      <c r="U16" s="39"/>
      <c r="V16" s="39"/>
      <c r="W16" s="39"/>
    </row>
    <row r="17" spans="1:23" s="35" customFormat="1" ht="31.5" customHeight="1">
      <c r="A17" s="113" t="s">
        <v>297</v>
      </c>
      <c r="B17" s="142">
        <v>75981</v>
      </c>
      <c r="C17" s="143">
        <v>1042</v>
      </c>
      <c r="D17" s="144">
        <v>77023</v>
      </c>
      <c r="E17" s="142">
        <v>3195</v>
      </c>
      <c r="F17" s="145">
        <v>0</v>
      </c>
      <c r="G17" s="144">
        <v>3195</v>
      </c>
      <c r="H17" s="142">
        <v>3726</v>
      </c>
      <c r="I17" s="143">
        <v>1336</v>
      </c>
      <c r="J17" s="143">
        <v>1685</v>
      </c>
      <c r="K17" s="146">
        <v>449</v>
      </c>
      <c r="L17" s="147">
        <v>1</v>
      </c>
      <c r="M17" s="147">
        <v>368</v>
      </c>
      <c r="N17" s="143">
        <v>505</v>
      </c>
      <c r="O17" s="143">
        <v>146</v>
      </c>
      <c r="P17" s="148">
        <v>8216</v>
      </c>
      <c r="Q17" s="132"/>
      <c r="R17" s="39"/>
      <c r="S17" s="39"/>
      <c r="T17" s="39"/>
      <c r="U17" s="39"/>
      <c r="V17" s="39"/>
      <c r="W17" s="39"/>
    </row>
    <row r="18" spans="1:23" s="35" customFormat="1" ht="31.5" customHeight="1">
      <c r="A18" s="120">
        <v>29</v>
      </c>
      <c r="B18" s="149">
        <v>75689</v>
      </c>
      <c r="C18" s="150">
        <v>958</v>
      </c>
      <c r="D18" s="151">
        <v>76647</v>
      </c>
      <c r="E18" s="149">
        <v>2736</v>
      </c>
      <c r="F18" s="152">
        <v>0</v>
      </c>
      <c r="G18" s="151">
        <v>2736</v>
      </c>
      <c r="H18" s="149">
        <v>3295</v>
      </c>
      <c r="I18" s="150">
        <v>1293</v>
      </c>
      <c r="J18" s="150">
        <v>1601</v>
      </c>
      <c r="K18" s="153">
        <v>452</v>
      </c>
      <c r="L18" s="154">
        <v>0</v>
      </c>
      <c r="M18" s="154">
        <v>359</v>
      </c>
      <c r="N18" s="150">
        <v>422</v>
      </c>
      <c r="O18" s="150">
        <v>137</v>
      </c>
      <c r="P18" s="155">
        <v>7559</v>
      </c>
      <c r="Q18" s="132"/>
      <c r="R18" s="39"/>
      <c r="S18" s="39"/>
      <c r="T18" s="39"/>
      <c r="U18" s="39"/>
      <c r="V18" s="39"/>
      <c r="W18" s="39"/>
    </row>
    <row r="19" spans="1:23" s="35" customFormat="1" ht="31.5" customHeight="1">
      <c r="A19" s="120">
        <v>30</v>
      </c>
      <c r="B19" s="149">
        <v>74075</v>
      </c>
      <c r="C19" s="150">
        <v>1088</v>
      </c>
      <c r="D19" s="151">
        <v>75163</v>
      </c>
      <c r="E19" s="149">
        <v>3125</v>
      </c>
      <c r="F19" s="152">
        <v>0</v>
      </c>
      <c r="G19" s="151">
        <v>3125</v>
      </c>
      <c r="H19" s="149">
        <v>3096</v>
      </c>
      <c r="I19" s="150">
        <v>1374</v>
      </c>
      <c r="J19" s="150">
        <v>1368</v>
      </c>
      <c r="K19" s="156">
        <v>481</v>
      </c>
      <c r="L19" s="157">
        <v>0</v>
      </c>
      <c r="M19" s="157">
        <v>399</v>
      </c>
      <c r="N19" s="158">
        <v>442</v>
      </c>
      <c r="O19" s="158">
        <v>137</v>
      </c>
      <c r="P19" s="159">
        <v>7297</v>
      </c>
      <c r="Q19" s="132"/>
      <c r="R19" s="39"/>
      <c r="S19" s="39"/>
      <c r="T19" s="39"/>
      <c r="U19" s="39"/>
      <c r="V19" s="39"/>
      <c r="W19" s="39"/>
    </row>
    <row r="20" spans="1:23" s="35" customFormat="1" ht="31.5" customHeight="1">
      <c r="A20" s="120" t="s">
        <v>252</v>
      </c>
      <c r="B20" s="149">
        <v>74849</v>
      </c>
      <c r="C20" s="150">
        <v>1042</v>
      </c>
      <c r="D20" s="151">
        <v>75891</v>
      </c>
      <c r="E20" s="149">
        <v>3165</v>
      </c>
      <c r="F20" s="152">
        <v>0</v>
      </c>
      <c r="G20" s="151">
        <v>3165</v>
      </c>
      <c r="H20" s="149">
        <v>3024</v>
      </c>
      <c r="I20" s="150">
        <v>1505</v>
      </c>
      <c r="J20" s="150">
        <v>1469</v>
      </c>
      <c r="K20" s="153">
        <v>459</v>
      </c>
      <c r="L20" s="154">
        <v>0</v>
      </c>
      <c r="M20" s="154">
        <v>333</v>
      </c>
      <c r="N20" s="150">
        <v>452</v>
      </c>
      <c r="O20" s="150">
        <v>145</v>
      </c>
      <c r="P20" s="159">
        <v>7387</v>
      </c>
      <c r="Q20" s="132"/>
      <c r="R20" s="39"/>
      <c r="S20" s="39"/>
      <c r="T20" s="39"/>
      <c r="U20" s="39"/>
      <c r="V20" s="39"/>
      <c r="W20" s="39"/>
    </row>
    <row r="21" spans="1:23" s="35" customFormat="1" ht="31.5" customHeight="1" thickBot="1">
      <c r="A21" s="127">
        <v>2</v>
      </c>
      <c r="B21" s="160">
        <v>71881</v>
      </c>
      <c r="C21" s="161">
        <v>1171</v>
      </c>
      <c r="D21" s="162">
        <v>73052</v>
      </c>
      <c r="E21" s="160">
        <v>2977</v>
      </c>
      <c r="F21" s="129" t="s">
        <v>25</v>
      </c>
      <c r="G21" s="162">
        <v>2977</v>
      </c>
      <c r="H21" s="160">
        <v>3057</v>
      </c>
      <c r="I21" s="161">
        <v>1645</v>
      </c>
      <c r="J21" s="161">
        <v>1445</v>
      </c>
      <c r="K21" s="163">
        <v>509</v>
      </c>
      <c r="L21" s="130" t="s">
        <v>25</v>
      </c>
      <c r="M21" s="164">
        <v>374</v>
      </c>
      <c r="N21" s="161">
        <v>450</v>
      </c>
      <c r="O21" s="161">
        <v>152</v>
      </c>
      <c r="P21" s="163">
        <v>7632</v>
      </c>
      <c r="Q21" s="132"/>
      <c r="R21" s="39"/>
      <c r="S21" s="39"/>
      <c r="T21" s="39"/>
      <c r="U21" s="39"/>
      <c r="V21" s="39"/>
      <c r="W21" s="39"/>
    </row>
    <row r="22" spans="1:23" s="35" customFormat="1" ht="13.5" customHeight="1">
      <c r="A22" s="165" t="s">
        <v>38</v>
      </c>
      <c r="B22" s="155"/>
      <c r="C22" s="155"/>
      <c r="D22" s="155"/>
      <c r="E22" s="155"/>
      <c r="F22" s="166"/>
      <c r="G22" s="155"/>
      <c r="H22" s="155"/>
      <c r="I22" s="155"/>
      <c r="J22" s="155"/>
      <c r="K22" s="155"/>
      <c r="L22" s="155"/>
      <c r="M22" s="155"/>
      <c r="N22" s="155"/>
      <c r="O22" s="155"/>
      <c r="P22" s="155"/>
      <c r="Q22" s="39"/>
      <c r="R22" s="39"/>
      <c r="S22" s="39"/>
      <c r="T22" s="39"/>
      <c r="U22" s="39"/>
      <c r="V22" s="39"/>
      <c r="W22" s="39"/>
    </row>
    <row r="23" spans="1:23" s="23" customFormat="1" ht="13.5" customHeight="1">
      <c r="A23" s="167" t="s">
        <v>185</v>
      </c>
      <c r="B23" s="39"/>
      <c r="C23" s="39"/>
      <c r="D23" s="39"/>
      <c r="E23" s="39"/>
      <c r="F23" s="39"/>
      <c r="G23" s="39"/>
      <c r="H23" s="39"/>
      <c r="I23" s="39"/>
      <c r="J23" s="39"/>
      <c r="K23" s="39"/>
      <c r="L23" s="39"/>
      <c r="M23" s="39"/>
      <c r="N23" s="39"/>
      <c r="O23" s="39"/>
      <c r="P23" s="39"/>
      <c r="Q23" s="39"/>
      <c r="R23" s="39"/>
      <c r="S23" s="39"/>
      <c r="T23" s="39"/>
      <c r="U23" s="39"/>
      <c r="V23" s="39"/>
      <c r="W23" s="39"/>
    </row>
  </sheetData>
  <mergeCells count="18">
    <mergeCell ref="P7:S7"/>
    <mergeCell ref="T7:T8"/>
    <mergeCell ref="A2:K2"/>
    <mergeCell ref="L2:W2"/>
    <mergeCell ref="A5:K5"/>
    <mergeCell ref="A6:A8"/>
    <mergeCell ref="B6:K6"/>
    <mergeCell ref="U6:U8"/>
    <mergeCell ref="V6:V8"/>
    <mergeCell ref="W6:W8"/>
    <mergeCell ref="B7:E7"/>
    <mergeCell ref="F7:I7"/>
    <mergeCell ref="L7:O7"/>
    <mergeCell ref="A15:A16"/>
    <mergeCell ref="B15:D15"/>
    <mergeCell ref="E15:G15"/>
    <mergeCell ref="H15:K15"/>
    <mergeCell ref="L15:O15"/>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workbookViewId="0">
      <selection activeCell="B1" sqref="B1:B1048576"/>
    </sheetView>
  </sheetViews>
  <sheetFormatPr defaultColWidth="9" defaultRowHeight="13.5"/>
  <cols>
    <col min="1" max="1" width="9.625" style="96" customWidth="1"/>
    <col min="2" max="2" width="39.125" style="96" customWidth="1"/>
    <col min="3" max="8" width="9" style="96" customWidth="1"/>
    <col min="9" max="16384" width="9" style="96"/>
  </cols>
  <sheetData>
    <row r="1" spans="1:8" s="34" customFormat="1" ht="25.5" customHeight="1"/>
    <row r="2" spans="1:8" ht="21" customHeight="1">
      <c r="A2" s="468" t="s">
        <v>355</v>
      </c>
      <c r="B2" s="468"/>
      <c r="C2" s="468"/>
      <c r="D2" s="468"/>
      <c r="E2" s="468"/>
      <c r="F2" s="468"/>
      <c r="G2" s="468"/>
      <c r="H2" s="468"/>
    </row>
    <row r="3" spans="1:8" ht="21" customHeight="1">
      <c r="A3" s="356" t="s">
        <v>356</v>
      </c>
      <c r="B3" s="354"/>
      <c r="C3" s="354"/>
      <c r="D3" s="354"/>
      <c r="E3" s="354"/>
      <c r="F3" s="354"/>
      <c r="G3" s="354"/>
      <c r="H3" s="354"/>
    </row>
    <row r="4" spans="1:8" s="44" customFormat="1" ht="13.5" customHeight="1" thickBot="1">
      <c r="A4" s="194" t="s">
        <v>53</v>
      </c>
      <c r="B4" s="195"/>
      <c r="C4" s="195"/>
      <c r="D4" s="195"/>
      <c r="E4" s="195"/>
      <c r="F4" s="195"/>
      <c r="G4" s="195"/>
      <c r="H4" s="195"/>
    </row>
    <row r="5" spans="1:8" s="44" customFormat="1" ht="24" customHeight="1">
      <c r="A5" s="472" t="s">
        <v>54</v>
      </c>
      <c r="B5" s="474" t="s">
        <v>55</v>
      </c>
      <c r="C5" s="476" t="s">
        <v>354</v>
      </c>
      <c r="D5" s="477"/>
      <c r="E5" s="478" t="s">
        <v>303</v>
      </c>
      <c r="F5" s="479"/>
      <c r="G5" s="478" t="s">
        <v>324</v>
      </c>
      <c r="H5" s="480"/>
    </row>
    <row r="6" spans="1:8" s="44" customFormat="1" ht="39" customHeight="1">
      <c r="A6" s="473"/>
      <c r="B6" s="475"/>
      <c r="C6" s="196" t="s">
        <v>186</v>
      </c>
      <c r="D6" s="197" t="s">
        <v>56</v>
      </c>
      <c r="E6" s="196" t="s">
        <v>186</v>
      </c>
      <c r="F6" s="197" t="s">
        <v>56</v>
      </c>
      <c r="G6" s="196" t="s">
        <v>186</v>
      </c>
      <c r="H6" s="197" t="s">
        <v>56</v>
      </c>
    </row>
    <row r="7" spans="1:8" s="44" customFormat="1" ht="25.5" customHeight="1">
      <c r="A7" s="338" t="s">
        <v>137</v>
      </c>
      <c r="B7" s="198" t="s">
        <v>367</v>
      </c>
      <c r="C7" s="199">
        <v>29</v>
      </c>
      <c r="D7" s="200">
        <v>0</v>
      </c>
      <c r="E7" s="199">
        <v>56</v>
      </c>
      <c r="F7" s="200">
        <v>15</v>
      </c>
      <c r="G7" s="199">
        <v>35</v>
      </c>
      <c r="H7" s="200">
        <v>4</v>
      </c>
    </row>
    <row r="8" spans="1:8" s="44" customFormat="1" ht="23.45" customHeight="1">
      <c r="A8" s="469" t="s">
        <v>138</v>
      </c>
      <c r="B8" s="201" t="s">
        <v>368</v>
      </c>
      <c r="C8" s="202">
        <v>0</v>
      </c>
      <c r="D8" s="203">
        <v>0</v>
      </c>
      <c r="E8" s="202">
        <v>0</v>
      </c>
      <c r="F8" s="203">
        <v>0</v>
      </c>
      <c r="G8" s="202">
        <v>0</v>
      </c>
      <c r="H8" s="203">
        <v>0</v>
      </c>
    </row>
    <row r="9" spans="1:8" s="44" customFormat="1" ht="23.45" customHeight="1">
      <c r="A9" s="470"/>
      <c r="B9" s="204" t="s">
        <v>57</v>
      </c>
      <c r="C9" s="205">
        <v>4</v>
      </c>
      <c r="D9" s="206">
        <v>1</v>
      </c>
      <c r="E9" s="205">
        <v>7</v>
      </c>
      <c r="F9" s="206">
        <v>3</v>
      </c>
      <c r="G9" s="205">
        <v>4</v>
      </c>
      <c r="H9" s="206">
        <v>7</v>
      </c>
    </row>
    <row r="10" spans="1:8" s="44" customFormat="1" ht="23.45" customHeight="1">
      <c r="A10" s="469" t="s">
        <v>247</v>
      </c>
      <c r="B10" s="201" t="s">
        <v>132</v>
      </c>
      <c r="C10" s="202">
        <v>0</v>
      </c>
      <c r="D10" s="203">
        <v>0</v>
      </c>
      <c r="E10" s="202">
        <v>1</v>
      </c>
      <c r="F10" s="203">
        <v>0</v>
      </c>
      <c r="G10" s="199">
        <v>0</v>
      </c>
      <c r="H10" s="203">
        <v>0</v>
      </c>
    </row>
    <row r="11" spans="1:8" s="44" customFormat="1" ht="23.45" customHeight="1">
      <c r="A11" s="470"/>
      <c r="B11" s="207" t="s">
        <v>58</v>
      </c>
      <c r="C11" s="208">
        <v>0</v>
      </c>
      <c r="D11" s="209">
        <v>0</v>
      </c>
      <c r="E11" s="210">
        <v>2</v>
      </c>
      <c r="F11" s="209">
        <v>1</v>
      </c>
      <c r="G11" s="211">
        <v>3</v>
      </c>
      <c r="H11" s="209">
        <v>0</v>
      </c>
    </row>
    <row r="12" spans="1:8" s="44" customFormat="1" ht="23.45" customHeight="1">
      <c r="A12" s="470"/>
      <c r="B12" s="212" t="s">
        <v>59</v>
      </c>
      <c r="C12" s="213">
        <v>2</v>
      </c>
      <c r="D12" s="214">
        <v>0</v>
      </c>
      <c r="E12" s="205">
        <v>2</v>
      </c>
      <c r="F12" s="214">
        <v>0</v>
      </c>
      <c r="G12" s="205">
        <v>2</v>
      </c>
      <c r="H12" s="214">
        <v>0</v>
      </c>
    </row>
    <row r="13" spans="1:8" s="44" customFormat="1" ht="23.45" customHeight="1">
      <c r="A13" s="470"/>
      <c r="B13" s="212" t="s">
        <v>60</v>
      </c>
      <c r="C13" s="208">
        <v>1</v>
      </c>
      <c r="D13" s="209">
        <v>0</v>
      </c>
      <c r="E13" s="205">
        <v>1</v>
      </c>
      <c r="F13" s="209">
        <v>0</v>
      </c>
      <c r="G13" s="205">
        <v>0</v>
      </c>
      <c r="H13" s="209">
        <v>0</v>
      </c>
    </row>
    <row r="14" spans="1:8" s="44" customFormat="1" ht="23.45" customHeight="1">
      <c r="A14" s="470"/>
      <c r="B14" s="212" t="s">
        <v>133</v>
      </c>
      <c r="C14" s="213">
        <v>8</v>
      </c>
      <c r="D14" s="214">
        <v>0</v>
      </c>
      <c r="E14" s="205">
        <v>7</v>
      </c>
      <c r="F14" s="214">
        <v>0</v>
      </c>
      <c r="G14" s="205">
        <v>4</v>
      </c>
      <c r="H14" s="214">
        <v>0</v>
      </c>
    </row>
    <row r="15" spans="1:8" s="44" customFormat="1" ht="23.45" customHeight="1">
      <c r="A15" s="470"/>
      <c r="B15" s="212" t="s">
        <v>181</v>
      </c>
      <c r="C15" s="213">
        <v>1</v>
      </c>
      <c r="D15" s="214">
        <v>0</v>
      </c>
      <c r="E15" s="205">
        <v>0</v>
      </c>
      <c r="F15" s="214">
        <v>0</v>
      </c>
      <c r="G15" s="205">
        <v>0</v>
      </c>
      <c r="H15" s="214">
        <v>0</v>
      </c>
    </row>
    <row r="16" spans="1:8" s="44" customFormat="1" ht="23.45" customHeight="1">
      <c r="A16" s="471"/>
      <c r="B16" s="215" t="s">
        <v>61</v>
      </c>
      <c r="C16" s="216">
        <v>5</v>
      </c>
      <c r="D16" s="217">
        <v>0</v>
      </c>
      <c r="E16" s="218">
        <v>4</v>
      </c>
      <c r="F16" s="217">
        <v>0</v>
      </c>
      <c r="G16" s="218">
        <v>0</v>
      </c>
      <c r="H16" s="217">
        <v>0</v>
      </c>
    </row>
    <row r="17" spans="1:8" s="44" customFormat="1" ht="23.45" customHeight="1">
      <c r="A17" s="469" t="s">
        <v>139</v>
      </c>
      <c r="B17" s="201" t="s">
        <v>62</v>
      </c>
      <c r="C17" s="202">
        <v>2</v>
      </c>
      <c r="D17" s="203">
        <v>0</v>
      </c>
      <c r="E17" s="210">
        <v>5</v>
      </c>
      <c r="F17" s="203">
        <v>0</v>
      </c>
      <c r="G17" s="210">
        <v>3</v>
      </c>
      <c r="H17" s="203">
        <v>0</v>
      </c>
    </row>
    <row r="18" spans="1:8" s="44" customFormat="1" ht="23.45" customHeight="1">
      <c r="A18" s="470"/>
      <c r="B18" s="212" t="s">
        <v>63</v>
      </c>
      <c r="C18" s="213">
        <v>0</v>
      </c>
      <c r="D18" s="214">
        <v>0</v>
      </c>
      <c r="E18" s="205">
        <v>2</v>
      </c>
      <c r="F18" s="214">
        <v>0</v>
      </c>
      <c r="G18" s="205">
        <v>0</v>
      </c>
      <c r="H18" s="214">
        <v>0</v>
      </c>
    </row>
    <row r="19" spans="1:8" s="44" customFormat="1" ht="25.5" customHeight="1">
      <c r="A19" s="470"/>
      <c r="B19" s="212" t="s">
        <v>369</v>
      </c>
      <c r="C19" s="213">
        <v>8</v>
      </c>
      <c r="D19" s="214">
        <v>0</v>
      </c>
      <c r="E19" s="205">
        <v>7</v>
      </c>
      <c r="F19" s="214">
        <v>0</v>
      </c>
      <c r="G19" s="205">
        <v>9</v>
      </c>
      <c r="H19" s="214">
        <v>0</v>
      </c>
    </row>
    <row r="20" spans="1:8" s="44" customFormat="1" ht="23.45" customHeight="1">
      <c r="A20" s="470"/>
      <c r="B20" s="212" t="s">
        <v>370</v>
      </c>
      <c r="C20" s="213">
        <v>0</v>
      </c>
      <c r="D20" s="214">
        <v>0</v>
      </c>
      <c r="E20" s="205">
        <v>2</v>
      </c>
      <c r="F20" s="214">
        <v>0</v>
      </c>
      <c r="G20" s="211">
        <v>0</v>
      </c>
      <c r="H20" s="214">
        <v>0</v>
      </c>
    </row>
    <row r="21" spans="1:8" s="44" customFormat="1" ht="23.45" customHeight="1">
      <c r="A21" s="470"/>
      <c r="B21" s="212" t="s">
        <v>64</v>
      </c>
      <c r="C21" s="213">
        <v>4</v>
      </c>
      <c r="D21" s="214">
        <v>0</v>
      </c>
      <c r="E21" s="205">
        <v>3</v>
      </c>
      <c r="F21" s="214">
        <v>0</v>
      </c>
      <c r="G21" s="211">
        <v>1</v>
      </c>
      <c r="H21" s="214">
        <v>0</v>
      </c>
    </row>
    <row r="22" spans="1:8" s="44" customFormat="1" ht="23.45" customHeight="1">
      <c r="A22" s="470"/>
      <c r="B22" s="212" t="s">
        <v>134</v>
      </c>
      <c r="C22" s="213">
        <v>2</v>
      </c>
      <c r="D22" s="214">
        <v>0</v>
      </c>
      <c r="E22" s="205">
        <v>4</v>
      </c>
      <c r="F22" s="214">
        <v>0</v>
      </c>
      <c r="G22" s="205">
        <v>6</v>
      </c>
      <c r="H22" s="214">
        <v>0</v>
      </c>
    </row>
    <row r="23" spans="1:8" s="44" customFormat="1" ht="23.45" customHeight="1">
      <c r="A23" s="470"/>
      <c r="B23" s="212" t="s">
        <v>65</v>
      </c>
      <c r="C23" s="213">
        <v>2</v>
      </c>
      <c r="D23" s="214">
        <v>3</v>
      </c>
      <c r="E23" s="205">
        <v>1</v>
      </c>
      <c r="F23" s="214">
        <v>5</v>
      </c>
      <c r="G23" s="205">
        <v>0</v>
      </c>
      <c r="H23" s="214">
        <v>4</v>
      </c>
    </row>
    <row r="24" spans="1:8" s="44" customFormat="1" ht="23.45" customHeight="1">
      <c r="A24" s="470"/>
      <c r="B24" s="212" t="s">
        <v>371</v>
      </c>
      <c r="C24" s="213">
        <v>0</v>
      </c>
      <c r="D24" s="214">
        <v>0</v>
      </c>
      <c r="E24" s="205">
        <v>0</v>
      </c>
      <c r="F24" s="214">
        <v>0</v>
      </c>
      <c r="G24" s="205">
        <v>0</v>
      </c>
      <c r="H24" s="214">
        <v>0</v>
      </c>
    </row>
    <row r="25" spans="1:8" s="44" customFormat="1" ht="23.45" customHeight="1">
      <c r="A25" s="470"/>
      <c r="B25" s="219" t="s">
        <v>372</v>
      </c>
      <c r="C25" s="213">
        <v>15</v>
      </c>
      <c r="D25" s="214">
        <v>0</v>
      </c>
      <c r="E25" s="205">
        <v>18</v>
      </c>
      <c r="F25" s="214">
        <v>0</v>
      </c>
      <c r="G25" s="205">
        <v>13</v>
      </c>
      <c r="H25" s="214">
        <v>0</v>
      </c>
    </row>
    <row r="26" spans="1:8" s="44" customFormat="1" ht="23.45" customHeight="1">
      <c r="A26" s="470"/>
      <c r="B26" s="219" t="s">
        <v>182</v>
      </c>
      <c r="C26" s="213">
        <v>2</v>
      </c>
      <c r="D26" s="214">
        <v>0</v>
      </c>
      <c r="E26" s="205">
        <v>3</v>
      </c>
      <c r="F26" s="214">
        <v>0</v>
      </c>
      <c r="G26" s="205">
        <v>2</v>
      </c>
      <c r="H26" s="214">
        <v>0</v>
      </c>
    </row>
    <row r="27" spans="1:8" s="44" customFormat="1" ht="23.45" customHeight="1">
      <c r="A27" s="470"/>
      <c r="B27" s="212" t="s">
        <v>66</v>
      </c>
      <c r="C27" s="213">
        <v>9</v>
      </c>
      <c r="D27" s="214">
        <v>1</v>
      </c>
      <c r="E27" s="205">
        <v>12</v>
      </c>
      <c r="F27" s="214">
        <v>3</v>
      </c>
      <c r="G27" s="205">
        <v>10</v>
      </c>
      <c r="H27" s="214">
        <v>2</v>
      </c>
    </row>
    <row r="28" spans="1:8" s="44" customFormat="1" ht="23.45" customHeight="1">
      <c r="A28" s="470"/>
      <c r="B28" s="212" t="s">
        <v>183</v>
      </c>
      <c r="C28" s="213">
        <v>2</v>
      </c>
      <c r="D28" s="214">
        <v>0</v>
      </c>
      <c r="E28" s="205">
        <v>0</v>
      </c>
      <c r="F28" s="214">
        <v>0</v>
      </c>
      <c r="G28" s="205">
        <v>0</v>
      </c>
      <c r="H28" s="214">
        <v>0</v>
      </c>
    </row>
    <row r="29" spans="1:8" s="44" customFormat="1" ht="23.45" customHeight="1">
      <c r="A29" s="470"/>
      <c r="B29" s="212" t="s">
        <v>67</v>
      </c>
      <c r="C29" s="213">
        <v>3</v>
      </c>
      <c r="D29" s="214">
        <v>0</v>
      </c>
      <c r="E29" s="205">
        <v>0</v>
      </c>
      <c r="F29" s="214">
        <v>0</v>
      </c>
      <c r="G29" s="205">
        <v>0</v>
      </c>
      <c r="H29" s="214">
        <v>0</v>
      </c>
    </row>
    <row r="30" spans="1:8" s="44" customFormat="1" ht="23.45" customHeight="1">
      <c r="A30" s="470"/>
      <c r="B30" s="212" t="s">
        <v>373</v>
      </c>
      <c r="C30" s="213">
        <v>48</v>
      </c>
      <c r="D30" s="214">
        <v>0</v>
      </c>
      <c r="E30" s="205">
        <v>20</v>
      </c>
      <c r="F30" s="214">
        <v>0</v>
      </c>
      <c r="G30" s="205">
        <v>2</v>
      </c>
      <c r="H30" s="214">
        <v>0</v>
      </c>
    </row>
    <row r="31" spans="1:8" s="44" customFormat="1" ht="23.45" customHeight="1">
      <c r="A31" s="470"/>
      <c r="B31" s="346" t="s">
        <v>135</v>
      </c>
      <c r="C31" s="210">
        <v>25</v>
      </c>
      <c r="D31" s="347">
        <v>0</v>
      </c>
      <c r="E31" s="348">
        <v>28</v>
      </c>
      <c r="F31" s="347">
        <v>0</v>
      </c>
      <c r="G31" s="348">
        <v>0</v>
      </c>
      <c r="H31" s="347">
        <v>0</v>
      </c>
    </row>
    <row r="32" spans="1:8" s="44" customFormat="1" ht="23.45" customHeight="1">
      <c r="A32" s="372" t="s">
        <v>358</v>
      </c>
      <c r="B32" s="373" t="s">
        <v>374</v>
      </c>
      <c r="C32" s="374"/>
      <c r="D32" s="375"/>
      <c r="E32" s="376">
        <v>1</v>
      </c>
      <c r="F32" s="377">
        <v>0</v>
      </c>
      <c r="G32" s="376">
        <v>390</v>
      </c>
      <c r="H32" s="378">
        <v>142</v>
      </c>
    </row>
    <row r="33" spans="1:8" s="44" customFormat="1" ht="23.45" customHeight="1" thickBot="1">
      <c r="A33" s="367"/>
      <c r="B33" s="368" t="s">
        <v>68</v>
      </c>
      <c r="C33" s="369">
        <v>172</v>
      </c>
      <c r="D33" s="370">
        <v>5</v>
      </c>
      <c r="E33" s="369">
        <v>186</v>
      </c>
      <c r="F33" s="371">
        <v>27</v>
      </c>
      <c r="G33" s="369">
        <v>484</v>
      </c>
      <c r="H33" s="371">
        <v>159</v>
      </c>
    </row>
    <row r="34" spans="1:8" s="44" customFormat="1" ht="13.5" customHeight="1">
      <c r="A34" s="220" t="s">
        <v>136</v>
      </c>
      <c r="B34" s="220"/>
      <c r="C34" s="220"/>
      <c r="D34" s="220"/>
      <c r="E34" s="195"/>
      <c r="F34" s="195"/>
      <c r="G34" s="220"/>
      <c r="H34" s="220"/>
    </row>
    <row r="35" spans="1:8" s="44" customFormat="1" ht="13.5" customHeight="1">
      <c r="A35" s="221" t="s">
        <v>359</v>
      </c>
      <c r="B35" s="195"/>
      <c r="C35" s="195"/>
      <c r="D35" s="195"/>
      <c r="E35" s="195"/>
      <c r="F35" s="195"/>
      <c r="G35" s="195"/>
      <c r="H35" s="195"/>
    </row>
    <row r="36" spans="1:8" s="44" customFormat="1" ht="13.5" customHeight="1">
      <c r="A36" s="195" t="s">
        <v>386</v>
      </c>
      <c r="B36" s="195"/>
      <c r="C36" s="222"/>
      <c r="D36" s="222"/>
      <c r="E36" s="222"/>
      <c r="F36" s="222"/>
      <c r="G36" s="222"/>
      <c r="H36" s="222"/>
    </row>
    <row r="37" spans="1:8" s="44" customFormat="1" ht="13.5" customHeight="1">
      <c r="A37" s="195" t="s">
        <v>393</v>
      </c>
      <c r="B37" s="195"/>
      <c r="C37" s="222"/>
      <c r="D37" s="222"/>
      <c r="E37" s="222"/>
      <c r="F37" s="222"/>
      <c r="G37" s="222"/>
      <c r="H37" s="222"/>
    </row>
    <row r="38" spans="1:8" s="44" customFormat="1" ht="13.5" customHeight="1">
      <c r="A38" s="195" t="s">
        <v>394</v>
      </c>
      <c r="B38" s="195"/>
      <c r="C38" s="222"/>
      <c r="D38" s="222"/>
      <c r="E38" s="222"/>
      <c r="F38" s="222"/>
      <c r="G38" s="222"/>
      <c r="H38" s="222"/>
    </row>
    <row r="39" spans="1:8">
      <c r="A39" s="195" t="s">
        <v>360</v>
      </c>
      <c r="B39" s="223"/>
      <c r="C39" s="223"/>
      <c r="D39" s="223"/>
      <c r="E39" s="223"/>
      <c r="F39" s="223"/>
      <c r="G39" s="223"/>
      <c r="H39" s="223"/>
    </row>
    <row r="40" spans="1:8" s="44" customFormat="1" ht="12.75">
      <c r="A40" s="195" t="s">
        <v>361</v>
      </c>
      <c r="B40" s="223"/>
      <c r="C40" s="223"/>
      <c r="D40" s="223"/>
      <c r="E40" s="223"/>
      <c r="F40" s="223"/>
      <c r="G40" s="223"/>
      <c r="H40" s="223"/>
    </row>
    <row r="41" spans="1:8" s="44" customFormat="1" ht="12.75">
      <c r="A41" s="195" t="s">
        <v>362</v>
      </c>
      <c r="B41" s="223"/>
      <c r="C41" s="223"/>
      <c r="D41" s="223"/>
      <c r="E41" s="223"/>
      <c r="F41" s="223"/>
      <c r="G41" s="223"/>
      <c r="H41" s="223"/>
    </row>
    <row r="42" spans="1:8">
      <c r="A42" s="195" t="s">
        <v>363</v>
      </c>
      <c r="B42" s="223"/>
      <c r="C42" s="223"/>
      <c r="D42" s="223"/>
      <c r="E42" s="223"/>
      <c r="F42" s="223"/>
      <c r="G42" s="223"/>
      <c r="H42" s="223"/>
    </row>
    <row r="43" spans="1:8">
      <c r="A43" s="195" t="s">
        <v>364</v>
      </c>
    </row>
    <row r="44" spans="1:8">
      <c r="A44" s="195" t="s">
        <v>365</v>
      </c>
    </row>
    <row r="45" spans="1:8">
      <c r="A45" s="195" t="s">
        <v>366</v>
      </c>
    </row>
    <row r="46" spans="1:8" s="44" customFormat="1" ht="24.95" customHeight="1">
      <c r="A46" s="357"/>
      <c r="B46" s="358"/>
      <c r="C46" s="359"/>
      <c r="D46" s="359"/>
      <c r="E46" s="359"/>
      <c r="F46" s="359"/>
      <c r="G46" s="359"/>
      <c r="H46" s="359"/>
    </row>
    <row r="47" spans="1:8">
      <c r="A47" s="195"/>
      <c r="B47" s="223"/>
      <c r="C47" s="223"/>
      <c r="D47" s="223"/>
      <c r="E47" s="223"/>
      <c r="F47" s="223"/>
      <c r="G47" s="223"/>
      <c r="H47" s="223"/>
    </row>
    <row r="48" spans="1:8">
      <c r="A48" s="195"/>
      <c r="B48" s="223"/>
      <c r="C48" s="223"/>
      <c r="D48" s="223"/>
      <c r="E48" s="223"/>
      <c r="F48" s="223"/>
      <c r="G48" s="223"/>
      <c r="H48" s="223"/>
    </row>
    <row r="49" spans="1:8">
      <c r="A49" s="195"/>
      <c r="B49" s="223"/>
      <c r="C49" s="223"/>
      <c r="D49" s="223"/>
      <c r="E49" s="223"/>
      <c r="F49" s="223"/>
      <c r="G49" s="223"/>
      <c r="H49" s="223"/>
    </row>
    <row r="50" spans="1:8">
      <c r="A50" s="195"/>
      <c r="B50" s="223"/>
      <c r="C50" s="223"/>
      <c r="D50" s="223"/>
      <c r="E50" s="223"/>
      <c r="F50" s="223"/>
      <c r="G50" s="223"/>
      <c r="H50" s="223"/>
    </row>
  </sheetData>
  <mergeCells count="9">
    <mergeCell ref="A2:H2"/>
    <mergeCell ref="A8:A9"/>
    <mergeCell ref="A10:A16"/>
    <mergeCell ref="A17:A31"/>
    <mergeCell ref="A5:A6"/>
    <mergeCell ref="B5:B6"/>
    <mergeCell ref="C5:D5"/>
    <mergeCell ref="E5:F5"/>
    <mergeCell ref="G5:H5"/>
  </mergeCells>
  <phoneticPr fontId="2"/>
  <printOptions horizontalCentered="1"/>
  <pageMargins left="0.78740157480314965" right="0.78740157480314965" top="0.78740157480314965" bottom="0.19685039370078741" header="0.59055118110236227"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workbookViewId="0"/>
  </sheetViews>
  <sheetFormatPr defaultColWidth="9" defaultRowHeight="13.5"/>
  <cols>
    <col min="1" max="1" width="9.625" style="96" customWidth="1"/>
    <col min="2" max="2" width="39.125" style="96" customWidth="1"/>
    <col min="3" max="5" width="16.625" style="96" customWidth="1"/>
    <col min="6" max="16384" width="9" style="96"/>
  </cols>
  <sheetData>
    <row r="1" spans="1:5" s="34" customFormat="1" ht="25.5" customHeight="1"/>
    <row r="2" spans="1:5" ht="21" customHeight="1">
      <c r="A2" s="468" t="s">
        <v>357</v>
      </c>
      <c r="B2" s="468"/>
      <c r="C2" s="468"/>
      <c r="D2" s="468"/>
      <c r="E2" s="468"/>
    </row>
    <row r="3" spans="1:5" ht="21" customHeight="1">
      <c r="A3" s="356" t="s">
        <v>381</v>
      </c>
      <c r="B3" s="355"/>
      <c r="C3" s="355"/>
      <c r="D3" s="355"/>
      <c r="E3" s="355"/>
    </row>
    <row r="4" spans="1:5" s="44" customFormat="1" ht="13.5" customHeight="1" thickBot="1">
      <c r="A4" s="194" t="s">
        <v>53</v>
      </c>
      <c r="B4" s="195"/>
      <c r="C4" s="195"/>
      <c r="D4" s="195"/>
      <c r="E4" s="195"/>
    </row>
    <row r="5" spans="1:5" s="44" customFormat="1" ht="20.100000000000001" customHeight="1">
      <c r="A5" s="472" t="s">
        <v>325</v>
      </c>
      <c r="B5" s="474" t="s">
        <v>55</v>
      </c>
      <c r="C5" s="360" t="s">
        <v>354</v>
      </c>
      <c r="D5" s="361" t="s">
        <v>303</v>
      </c>
      <c r="E5" s="361" t="s">
        <v>324</v>
      </c>
    </row>
    <row r="6" spans="1:5" s="44" customFormat="1" ht="20.100000000000001" customHeight="1">
      <c r="A6" s="473"/>
      <c r="B6" s="475"/>
      <c r="C6" s="196" t="s">
        <v>326</v>
      </c>
      <c r="D6" s="196" t="s">
        <v>326</v>
      </c>
      <c r="E6" s="196" t="s">
        <v>326</v>
      </c>
    </row>
    <row r="7" spans="1:5" s="44" customFormat="1" ht="25.5" customHeight="1">
      <c r="A7" s="338" t="s">
        <v>327</v>
      </c>
      <c r="B7" s="349" t="s">
        <v>375</v>
      </c>
      <c r="C7" s="350">
        <v>2877</v>
      </c>
      <c r="D7" s="350">
        <v>2066</v>
      </c>
      <c r="E7" s="350">
        <v>0</v>
      </c>
    </row>
    <row r="8" spans="1:5" s="44" customFormat="1" ht="23.1" customHeight="1">
      <c r="A8" s="469" t="s">
        <v>328</v>
      </c>
      <c r="B8" s="351" t="s">
        <v>329</v>
      </c>
      <c r="C8" s="202">
        <v>89</v>
      </c>
      <c r="D8" s="202">
        <v>175</v>
      </c>
      <c r="E8" s="202">
        <v>95</v>
      </c>
    </row>
    <row r="9" spans="1:5" s="44" customFormat="1" ht="23.1" customHeight="1">
      <c r="A9" s="470"/>
      <c r="B9" s="352" t="s">
        <v>330</v>
      </c>
      <c r="C9" s="213">
        <v>212</v>
      </c>
      <c r="D9" s="213">
        <v>82</v>
      </c>
      <c r="E9" s="213">
        <v>14</v>
      </c>
    </row>
    <row r="10" spans="1:5" s="44" customFormat="1" ht="23.1" customHeight="1">
      <c r="A10" s="470"/>
      <c r="B10" s="352" t="s">
        <v>331</v>
      </c>
      <c r="C10" s="213">
        <v>427</v>
      </c>
      <c r="D10" s="213">
        <v>459</v>
      </c>
      <c r="E10" s="213">
        <v>46</v>
      </c>
    </row>
    <row r="11" spans="1:5" s="44" customFormat="1" ht="23.1" customHeight="1">
      <c r="A11" s="470"/>
      <c r="B11" s="352" t="s">
        <v>332</v>
      </c>
      <c r="C11" s="213">
        <v>1538</v>
      </c>
      <c r="D11" s="213">
        <v>1101</v>
      </c>
      <c r="E11" s="213">
        <v>136</v>
      </c>
    </row>
    <row r="12" spans="1:5" s="44" customFormat="1" ht="23.1" customHeight="1">
      <c r="A12" s="470"/>
      <c r="B12" s="352" t="s">
        <v>333</v>
      </c>
      <c r="C12" s="213">
        <v>111</v>
      </c>
      <c r="D12" s="213">
        <v>177</v>
      </c>
      <c r="E12" s="213">
        <v>5</v>
      </c>
    </row>
    <row r="13" spans="1:5" s="44" customFormat="1" ht="23.1" customHeight="1">
      <c r="A13" s="470"/>
      <c r="B13" s="352" t="s">
        <v>334</v>
      </c>
      <c r="C13" s="213">
        <v>406</v>
      </c>
      <c r="D13" s="213">
        <v>863</v>
      </c>
      <c r="E13" s="213">
        <v>8</v>
      </c>
    </row>
    <row r="14" spans="1:5" s="44" customFormat="1" ht="23.1" customHeight="1">
      <c r="A14" s="470"/>
      <c r="B14" s="352" t="s">
        <v>335</v>
      </c>
      <c r="C14" s="213">
        <v>175</v>
      </c>
      <c r="D14" s="213">
        <v>203</v>
      </c>
      <c r="E14" s="213">
        <v>2</v>
      </c>
    </row>
    <row r="15" spans="1:5" s="44" customFormat="1" ht="23.1" customHeight="1">
      <c r="A15" s="470"/>
      <c r="B15" s="352" t="s">
        <v>336</v>
      </c>
      <c r="C15" s="213">
        <v>154</v>
      </c>
      <c r="D15" s="213">
        <v>151</v>
      </c>
      <c r="E15" s="213">
        <v>39</v>
      </c>
    </row>
    <row r="16" spans="1:5" s="44" customFormat="1" ht="23.1" customHeight="1">
      <c r="A16" s="470"/>
      <c r="B16" s="352" t="s">
        <v>337</v>
      </c>
      <c r="C16" s="213">
        <v>324</v>
      </c>
      <c r="D16" s="211">
        <v>171</v>
      </c>
      <c r="E16" s="213">
        <v>3</v>
      </c>
    </row>
    <row r="17" spans="1:5" s="44" customFormat="1" ht="23.1" customHeight="1">
      <c r="A17" s="471"/>
      <c r="B17" s="353" t="s">
        <v>338</v>
      </c>
      <c r="C17" s="216">
        <v>33</v>
      </c>
      <c r="D17" s="216">
        <v>15</v>
      </c>
      <c r="E17" s="216">
        <v>0</v>
      </c>
    </row>
    <row r="18" spans="1:5" s="44" customFormat="1" ht="23.1" customHeight="1">
      <c r="A18" s="469" t="s">
        <v>339</v>
      </c>
      <c r="B18" s="351" t="s">
        <v>340</v>
      </c>
      <c r="C18" s="202">
        <v>1</v>
      </c>
      <c r="D18" s="202">
        <v>0</v>
      </c>
      <c r="E18" s="202">
        <v>0</v>
      </c>
    </row>
    <row r="19" spans="1:5" s="44" customFormat="1" ht="23.1" customHeight="1">
      <c r="A19" s="471"/>
      <c r="B19" s="353" t="s">
        <v>341</v>
      </c>
      <c r="C19" s="216">
        <v>24</v>
      </c>
      <c r="D19" s="216">
        <v>24</v>
      </c>
      <c r="E19" s="216">
        <v>0</v>
      </c>
    </row>
    <row r="20" spans="1:5" s="44" customFormat="1" ht="23.1" customHeight="1">
      <c r="A20" s="469" t="s">
        <v>342</v>
      </c>
      <c r="B20" s="351" t="s">
        <v>343</v>
      </c>
      <c r="C20" s="202">
        <v>3</v>
      </c>
      <c r="D20" s="202">
        <v>9</v>
      </c>
      <c r="E20" s="202">
        <v>3</v>
      </c>
    </row>
    <row r="21" spans="1:5" s="44" customFormat="1" ht="23.1" customHeight="1">
      <c r="A21" s="470"/>
      <c r="B21" s="352" t="s">
        <v>344</v>
      </c>
      <c r="C21" s="213">
        <v>19</v>
      </c>
      <c r="D21" s="213">
        <v>12</v>
      </c>
      <c r="E21" s="213">
        <v>4</v>
      </c>
    </row>
    <row r="22" spans="1:5" s="44" customFormat="1" ht="23.1" customHeight="1">
      <c r="A22" s="470"/>
      <c r="B22" s="352" t="s">
        <v>345</v>
      </c>
      <c r="C22" s="213">
        <v>17</v>
      </c>
      <c r="D22" s="213">
        <v>23</v>
      </c>
      <c r="E22" s="213">
        <v>14</v>
      </c>
    </row>
    <row r="23" spans="1:5" s="44" customFormat="1" ht="23.1" customHeight="1">
      <c r="A23" s="470"/>
      <c r="B23" s="352" t="s">
        <v>346</v>
      </c>
      <c r="C23" s="213">
        <v>0</v>
      </c>
      <c r="D23" s="213">
        <v>0</v>
      </c>
      <c r="E23" s="213">
        <v>0</v>
      </c>
    </row>
    <row r="24" spans="1:5" s="44" customFormat="1" ht="23.1" customHeight="1">
      <c r="A24" s="471"/>
      <c r="B24" s="380" t="s">
        <v>376</v>
      </c>
      <c r="C24" s="216">
        <v>17</v>
      </c>
      <c r="D24" s="216">
        <v>11</v>
      </c>
      <c r="E24" s="216">
        <v>0</v>
      </c>
    </row>
    <row r="25" spans="1:5" s="44" customFormat="1" ht="23.1" customHeight="1" thickBot="1">
      <c r="A25" s="367"/>
      <c r="B25" s="368" t="s">
        <v>68</v>
      </c>
      <c r="C25" s="369">
        <v>6427</v>
      </c>
      <c r="D25" s="369">
        <v>5542</v>
      </c>
      <c r="E25" s="379">
        <v>369</v>
      </c>
    </row>
    <row r="26" spans="1:5" s="44" customFormat="1" ht="20.100000000000001" customHeight="1">
      <c r="A26" s="220"/>
      <c r="B26" s="220"/>
      <c r="C26" s="220"/>
      <c r="D26" s="195"/>
      <c r="E26" s="220"/>
    </row>
    <row r="27" spans="1:5" ht="21" customHeight="1">
      <c r="A27" s="356" t="s">
        <v>382</v>
      </c>
      <c r="B27" s="355"/>
      <c r="C27" s="355"/>
      <c r="D27" s="355"/>
      <c r="E27" s="355"/>
    </row>
    <row r="28" spans="1:5" s="44" customFormat="1" ht="13.5" customHeight="1" thickBot="1">
      <c r="A28" s="194" t="s">
        <v>53</v>
      </c>
      <c r="B28" s="195"/>
      <c r="C28" s="195"/>
      <c r="D28" s="195"/>
      <c r="E28" s="195"/>
    </row>
    <row r="29" spans="1:5" s="44" customFormat="1" ht="20.100000000000001" customHeight="1">
      <c r="A29" s="472" t="s">
        <v>325</v>
      </c>
      <c r="B29" s="474" t="s">
        <v>55</v>
      </c>
      <c r="C29" s="360" t="s">
        <v>246</v>
      </c>
      <c r="D29" s="361" t="s">
        <v>303</v>
      </c>
      <c r="E29" s="361" t="s">
        <v>324</v>
      </c>
    </row>
    <row r="30" spans="1:5" s="44" customFormat="1" ht="20.100000000000001" customHeight="1">
      <c r="A30" s="473"/>
      <c r="B30" s="475"/>
      <c r="C30" s="196" t="s">
        <v>326</v>
      </c>
      <c r="D30" s="196" t="s">
        <v>326</v>
      </c>
      <c r="E30" s="196" t="s">
        <v>326</v>
      </c>
    </row>
    <row r="31" spans="1:5" s="44" customFormat="1" ht="23.1" customHeight="1">
      <c r="A31" s="469" t="s">
        <v>347</v>
      </c>
      <c r="B31" s="351" t="s">
        <v>348</v>
      </c>
      <c r="C31" s="202">
        <v>111</v>
      </c>
      <c r="D31" s="202">
        <v>89</v>
      </c>
      <c r="E31" s="202">
        <v>74</v>
      </c>
    </row>
    <row r="32" spans="1:5" s="44" customFormat="1" ht="23.1" customHeight="1">
      <c r="A32" s="470"/>
      <c r="B32" s="352" t="s">
        <v>349</v>
      </c>
      <c r="C32" s="213">
        <v>74</v>
      </c>
      <c r="D32" s="213">
        <v>92</v>
      </c>
      <c r="E32" s="213">
        <v>81</v>
      </c>
    </row>
    <row r="33" spans="1:8" s="44" customFormat="1" ht="23.1" customHeight="1">
      <c r="A33" s="470"/>
      <c r="B33" s="352" t="s">
        <v>377</v>
      </c>
      <c r="C33" s="213">
        <v>23</v>
      </c>
      <c r="D33" s="213">
        <v>27</v>
      </c>
      <c r="E33" s="213">
        <v>20</v>
      </c>
    </row>
    <row r="34" spans="1:8" s="44" customFormat="1" ht="23.1" customHeight="1">
      <c r="A34" s="471"/>
      <c r="B34" s="353" t="s">
        <v>350</v>
      </c>
      <c r="C34" s="216">
        <v>53</v>
      </c>
      <c r="D34" s="216">
        <v>32</v>
      </c>
      <c r="E34" s="216">
        <v>34</v>
      </c>
    </row>
    <row r="35" spans="1:8" s="44" customFormat="1" ht="23.1" customHeight="1">
      <c r="A35" s="469" t="s">
        <v>342</v>
      </c>
      <c r="B35" s="351" t="s">
        <v>351</v>
      </c>
      <c r="C35" s="202">
        <v>76</v>
      </c>
      <c r="D35" s="202">
        <v>89</v>
      </c>
      <c r="E35" s="202">
        <v>108</v>
      </c>
    </row>
    <row r="36" spans="1:8" s="44" customFormat="1" ht="23.1" customHeight="1">
      <c r="A36" s="470"/>
      <c r="B36" s="352" t="s">
        <v>352</v>
      </c>
      <c r="C36" s="213">
        <v>13</v>
      </c>
      <c r="D36" s="213">
        <v>14</v>
      </c>
      <c r="E36" s="213">
        <v>2</v>
      </c>
    </row>
    <row r="37" spans="1:8" s="44" customFormat="1" ht="23.1" customHeight="1">
      <c r="A37" s="471"/>
      <c r="B37" s="380" t="s">
        <v>353</v>
      </c>
      <c r="C37" s="216">
        <v>0</v>
      </c>
      <c r="D37" s="216">
        <v>0</v>
      </c>
      <c r="E37" s="216">
        <v>0</v>
      </c>
    </row>
    <row r="38" spans="1:8" ht="23.1" customHeight="1" thickBot="1">
      <c r="A38" s="367"/>
      <c r="B38" s="368" t="s">
        <v>68</v>
      </c>
      <c r="C38" s="369">
        <v>350</v>
      </c>
      <c r="D38" s="369">
        <v>343</v>
      </c>
      <c r="E38" s="379">
        <v>319</v>
      </c>
    </row>
    <row r="39" spans="1:8" s="44" customFormat="1" ht="12.75">
      <c r="A39" s="220" t="s">
        <v>136</v>
      </c>
      <c r="B39" s="220"/>
      <c r="C39" s="220"/>
      <c r="D39" s="220"/>
      <c r="E39" s="195"/>
      <c r="F39" s="195"/>
      <c r="G39" s="220"/>
      <c r="H39" s="220"/>
    </row>
    <row r="40" spans="1:8" s="44" customFormat="1" ht="12.75">
      <c r="A40" s="221" t="s">
        <v>359</v>
      </c>
      <c r="B40" s="195"/>
      <c r="C40" s="195"/>
      <c r="D40" s="195"/>
      <c r="E40" s="195"/>
      <c r="F40" s="195"/>
      <c r="G40" s="195"/>
      <c r="H40" s="195"/>
    </row>
    <row r="41" spans="1:8" s="44" customFormat="1" ht="12.75">
      <c r="A41" s="195" t="s">
        <v>387</v>
      </c>
      <c r="B41" s="195"/>
      <c r="C41" s="222"/>
      <c r="D41" s="222"/>
      <c r="E41" s="222"/>
      <c r="F41" s="222"/>
      <c r="G41" s="222"/>
      <c r="H41" s="222"/>
    </row>
    <row r="42" spans="1:8" s="44" customFormat="1" ht="12.75">
      <c r="A42" s="195" t="s">
        <v>383</v>
      </c>
      <c r="B42" s="195"/>
      <c r="C42" s="222"/>
      <c r="D42" s="222"/>
      <c r="E42" s="222"/>
      <c r="F42" s="222"/>
      <c r="G42" s="222"/>
      <c r="H42" s="222"/>
    </row>
    <row r="43" spans="1:8" s="44" customFormat="1" ht="12.75">
      <c r="A43" s="195" t="s">
        <v>380</v>
      </c>
      <c r="B43" s="195"/>
      <c r="C43" s="222"/>
      <c r="D43" s="222"/>
      <c r="E43" s="222"/>
      <c r="F43" s="222"/>
      <c r="G43" s="222"/>
      <c r="H43" s="222"/>
    </row>
    <row r="44" spans="1:8" s="44" customFormat="1" ht="12.75">
      <c r="A44" s="195" t="s">
        <v>379</v>
      </c>
      <c r="B44" s="195"/>
      <c r="C44" s="222"/>
      <c r="D44" s="222"/>
      <c r="E44" s="222"/>
      <c r="F44" s="222"/>
      <c r="G44" s="222"/>
      <c r="H44" s="222"/>
    </row>
    <row r="45" spans="1:8" s="44" customFormat="1" ht="12.75">
      <c r="A45" s="195" t="s">
        <v>378</v>
      </c>
      <c r="B45" s="195"/>
      <c r="C45" s="222"/>
      <c r="D45" s="222"/>
      <c r="E45" s="222"/>
      <c r="F45" s="222"/>
      <c r="G45" s="222"/>
      <c r="H45" s="222"/>
    </row>
    <row r="46" spans="1:8" ht="24.95" customHeight="1">
      <c r="A46" s="357"/>
      <c r="B46" s="358"/>
      <c r="C46" s="359"/>
      <c r="D46" s="359"/>
      <c r="E46" s="359"/>
    </row>
    <row r="47" spans="1:8" ht="24.95" customHeight="1">
      <c r="A47" s="357"/>
      <c r="B47" s="358"/>
      <c r="C47" s="359"/>
      <c r="D47" s="359"/>
      <c r="E47" s="359"/>
    </row>
    <row r="48" spans="1:8" ht="24.95" customHeight="1">
      <c r="A48" s="357"/>
      <c r="B48" s="358"/>
      <c r="C48" s="359"/>
      <c r="D48" s="359"/>
      <c r="E48" s="359"/>
    </row>
    <row r="49" spans="1:5" ht="24.95" customHeight="1">
      <c r="A49" s="195"/>
      <c r="B49" s="195"/>
      <c r="C49" s="222"/>
      <c r="D49" s="222"/>
      <c r="E49" s="222"/>
    </row>
  </sheetData>
  <mergeCells count="10">
    <mergeCell ref="A35:A37"/>
    <mergeCell ref="A2:E2"/>
    <mergeCell ref="B5:B6"/>
    <mergeCell ref="A8:A17"/>
    <mergeCell ref="A18:A19"/>
    <mergeCell ref="A20:A24"/>
    <mergeCell ref="A29:A30"/>
    <mergeCell ref="B29:B30"/>
    <mergeCell ref="A31:A34"/>
    <mergeCell ref="A5:A6"/>
  </mergeCells>
  <phoneticPr fontId="2"/>
  <printOptions horizontalCentered="1"/>
  <pageMargins left="0.78740157480314965" right="0.78740157480314965" top="0.78740157480314965" bottom="0.78740157480314965" header="0.59055118110236227" footer="0"/>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showGridLines="0" workbookViewId="0"/>
  </sheetViews>
  <sheetFormatPr defaultRowHeight="12"/>
  <cols>
    <col min="1" max="1" width="3.125" style="16" customWidth="1"/>
    <col min="2" max="2" width="2.625" style="16" customWidth="1"/>
    <col min="3" max="3" width="18.375" style="16" customWidth="1"/>
    <col min="4" max="4" width="26.75" style="16" customWidth="1"/>
    <col min="5" max="9" width="9.125" style="16" customWidth="1"/>
    <col min="10" max="16384" width="9" style="16"/>
  </cols>
  <sheetData>
    <row r="1" spans="1:9" s="19" customFormat="1" ht="24" customHeight="1"/>
    <row r="2" spans="1:9" ht="22.5" customHeight="1">
      <c r="A2" s="481" t="s">
        <v>401</v>
      </c>
      <c r="B2" s="481"/>
      <c r="C2" s="481"/>
      <c r="D2" s="481"/>
      <c r="E2" s="481"/>
      <c r="F2" s="481"/>
      <c r="G2" s="481"/>
      <c r="H2" s="481"/>
      <c r="I2" s="481"/>
    </row>
    <row r="3" spans="1:9" ht="13.5" customHeight="1" thickBot="1">
      <c r="A3" s="224"/>
      <c r="B3" s="224"/>
      <c r="C3" s="224"/>
      <c r="D3" s="224"/>
      <c r="E3" s="224"/>
      <c r="F3" s="224"/>
      <c r="G3" s="224"/>
      <c r="H3" s="224"/>
      <c r="I3" s="225" t="s">
        <v>116</v>
      </c>
    </row>
    <row r="4" spans="1:9" s="15" customFormat="1" ht="22.5" customHeight="1">
      <c r="A4" s="482" t="s">
        <v>117</v>
      </c>
      <c r="B4" s="482"/>
      <c r="C4" s="482"/>
      <c r="D4" s="482"/>
      <c r="E4" s="383" t="s">
        <v>248</v>
      </c>
      <c r="F4" s="383" t="s">
        <v>249</v>
      </c>
      <c r="G4" s="383" t="s">
        <v>250</v>
      </c>
      <c r="H4" s="383" t="s">
        <v>251</v>
      </c>
      <c r="I4" s="384" t="s">
        <v>399</v>
      </c>
    </row>
    <row r="5" spans="1:9" ht="22.5" customHeight="1">
      <c r="A5" s="483" t="s">
        <v>118</v>
      </c>
      <c r="B5" s="486" t="s">
        <v>155</v>
      </c>
      <c r="C5" s="489" t="s">
        <v>119</v>
      </c>
      <c r="D5" s="490"/>
      <c r="E5" s="385">
        <v>29</v>
      </c>
      <c r="F5" s="385">
        <v>29</v>
      </c>
      <c r="G5" s="385">
        <v>29</v>
      </c>
      <c r="H5" s="386">
        <v>27</v>
      </c>
      <c r="I5" s="387">
        <v>27</v>
      </c>
    </row>
    <row r="6" spans="1:9" ht="22.5" customHeight="1">
      <c r="A6" s="484"/>
      <c r="B6" s="487"/>
      <c r="C6" s="491" t="s">
        <v>120</v>
      </c>
      <c r="D6" s="226" t="s">
        <v>121</v>
      </c>
      <c r="E6" s="388">
        <v>1</v>
      </c>
      <c r="F6" s="388">
        <v>1</v>
      </c>
      <c r="G6" s="388">
        <v>1</v>
      </c>
      <c r="H6" s="389">
        <v>1</v>
      </c>
      <c r="I6" s="390">
        <v>1</v>
      </c>
    </row>
    <row r="7" spans="1:9" ht="22.5" customHeight="1">
      <c r="A7" s="484"/>
      <c r="B7" s="487"/>
      <c r="C7" s="492"/>
      <c r="D7" s="382" t="s">
        <v>122</v>
      </c>
      <c r="E7" s="391">
        <v>1</v>
      </c>
      <c r="F7" s="391">
        <v>1</v>
      </c>
      <c r="G7" s="391">
        <v>1</v>
      </c>
      <c r="H7" s="392">
        <v>1</v>
      </c>
      <c r="I7" s="393">
        <v>1</v>
      </c>
    </row>
    <row r="8" spans="1:9" ht="22.5" customHeight="1">
      <c r="A8" s="484"/>
      <c r="B8" s="487"/>
      <c r="C8" s="491" t="s">
        <v>123</v>
      </c>
      <c r="D8" s="227" t="s">
        <v>124</v>
      </c>
      <c r="E8" s="388">
        <v>0</v>
      </c>
      <c r="F8" s="388">
        <v>0</v>
      </c>
      <c r="G8" s="388">
        <v>0</v>
      </c>
      <c r="H8" s="389">
        <v>0</v>
      </c>
      <c r="I8" s="394" t="s">
        <v>400</v>
      </c>
    </row>
    <row r="9" spans="1:9" ht="22.5" customHeight="1">
      <c r="A9" s="484"/>
      <c r="B9" s="487"/>
      <c r="C9" s="501"/>
      <c r="D9" s="381" t="s">
        <v>125</v>
      </c>
      <c r="E9" s="395">
        <v>1</v>
      </c>
      <c r="F9" s="395">
        <v>1</v>
      </c>
      <c r="G9" s="395">
        <v>1</v>
      </c>
      <c r="H9" s="396">
        <v>1</v>
      </c>
      <c r="I9" s="397">
        <v>1</v>
      </c>
    </row>
    <row r="10" spans="1:9" ht="22.5" customHeight="1">
      <c r="A10" s="484"/>
      <c r="B10" s="487"/>
      <c r="C10" s="501"/>
      <c r="D10" s="381" t="s">
        <v>126</v>
      </c>
      <c r="E10" s="395">
        <v>1</v>
      </c>
      <c r="F10" s="395">
        <v>1</v>
      </c>
      <c r="G10" s="395">
        <v>1</v>
      </c>
      <c r="H10" s="396">
        <v>1</v>
      </c>
      <c r="I10" s="397">
        <v>1</v>
      </c>
    </row>
    <row r="11" spans="1:9" ht="22.5" customHeight="1">
      <c r="A11" s="484"/>
      <c r="B11" s="487"/>
      <c r="C11" s="492"/>
      <c r="D11" s="228" t="s">
        <v>140</v>
      </c>
      <c r="E11" s="398">
        <v>1</v>
      </c>
      <c r="F11" s="398">
        <v>1</v>
      </c>
      <c r="G11" s="399">
        <v>1</v>
      </c>
      <c r="H11" s="400">
        <v>1</v>
      </c>
      <c r="I11" s="387">
        <v>1</v>
      </c>
    </row>
    <row r="12" spans="1:9" ht="22.5" customHeight="1">
      <c r="A12" s="484"/>
      <c r="B12" s="487"/>
      <c r="C12" s="493" t="s">
        <v>127</v>
      </c>
      <c r="D12" s="494"/>
      <c r="E12" s="388">
        <v>19</v>
      </c>
      <c r="F12" s="388">
        <v>19</v>
      </c>
      <c r="G12" s="388">
        <v>19</v>
      </c>
      <c r="H12" s="389">
        <v>19</v>
      </c>
      <c r="I12" s="390">
        <v>19</v>
      </c>
    </row>
    <row r="13" spans="1:9" ht="22.5" customHeight="1">
      <c r="A13" s="484"/>
      <c r="B13" s="487"/>
      <c r="C13" s="495" t="s">
        <v>128</v>
      </c>
      <c r="D13" s="496"/>
      <c r="E13" s="395">
        <v>1</v>
      </c>
      <c r="F13" s="395">
        <v>1</v>
      </c>
      <c r="G13" s="395">
        <v>1</v>
      </c>
      <c r="H13" s="396">
        <v>1</v>
      </c>
      <c r="I13" s="397">
        <v>1</v>
      </c>
    </row>
    <row r="14" spans="1:9" ht="22.5" customHeight="1">
      <c r="A14" s="484"/>
      <c r="B14" s="488"/>
      <c r="C14" s="497" t="s">
        <v>129</v>
      </c>
      <c r="D14" s="498"/>
      <c r="E14" s="391">
        <v>4</v>
      </c>
      <c r="F14" s="391">
        <v>4</v>
      </c>
      <c r="G14" s="391">
        <v>4</v>
      </c>
      <c r="H14" s="392">
        <v>2</v>
      </c>
      <c r="I14" s="393">
        <v>2</v>
      </c>
    </row>
    <row r="15" spans="1:9" ht="22.5" customHeight="1">
      <c r="A15" s="484"/>
      <c r="B15" s="499" t="s">
        <v>156</v>
      </c>
      <c r="C15" s="500"/>
      <c r="D15" s="500"/>
      <c r="E15" s="388">
        <v>234</v>
      </c>
      <c r="F15" s="388">
        <v>235</v>
      </c>
      <c r="G15" s="388">
        <v>232</v>
      </c>
      <c r="H15" s="389">
        <v>230</v>
      </c>
      <c r="I15" s="390">
        <v>233</v>
      </c>
    </row>
    <row r="16" spans="1:9" ht="22.5" customHeight="1">
      <c r="A16" s="484"/>
      <c r="B16" s="495" t="s">
        <v>157</v>
      </c>
      <c r="C16" s="496"/>
      <c r="D16" s="496"/>
      <c r="E16" s="395">
        <v>136</v>
      </c>
      <c r="F16" s="395">
        <v>136</v>
      </c>
      <c r="G16" s="395">
        <v>135</v>
      </c>
      <c r="H16" s="396">
        <v>135</v>
      </c>
      <c r="I16" s="401">
        <v>132</v>
      </c>
    </row>
    <row r="17" spans="1:9" ht="22.5" customHeight="1">
      <c r="A17" s="485"/>
      <c r="B17" s="497" t="s">
        <v>158</v>
      </c>
      <c r="C17" s="498"/>
      <c r="D17" s="498"/>
      <c r="E17" s="391">
        <v>183</v>
      </c>
      <c r="F17" s="402">
        <v>181</v>
      </c>
      <c r="G17" s="391">
        <v>180</v>
      </c>
      <c r="H17" s="403">
        <v>176</v>
      </c>
      <c r="I17" s="393">
        <v>173</v>
      </c>
    </row>
    <row r="18" spans="1:9" ht="22.5" customHeight="1">
      <c r="A18" s="502" t="s">
        <v>130</v>
      </c>
      <c r="B18" s="489" t="s">
        <v>159</v>
      </c>
      <c r="C18" s="490"/>
      <c r="D18" s="490"/>
      <c r="E18" s="385">
        <v>5062</v>
      </c>
      <c r="F18" s="385">
        <v>5026</v>
      </c>
      <c r="G18" s="385">
        <v>5004</v>
      </c>
      <c r="H18" s="386">
        <v>4940</v>
      </c>
      <c r="I18" s="387">
        <v>4894</v>
      </c>
    </row>
    <row r="19" spans="1:9" ht="22.5" customHeight="1">
      <c r="A19" s="503"/>
      <c r="B19" s="493" t="s">
        <v>155</v>
      </c>
      <c r="C19" s="494"/>
      <c r="D19" s="494"/>
      <c r="E19" s="388">
        <v>4299</v>
      </c>
      <c r="F19" s="388">
        <v>4298</v>
      </c>
      <c r="G19" s="388">
        <v>4295</v>
      </c>
      <c r="H19" s="389">
        <v>4212</v>
      </c>
      <c r="I19" s="390">
        <v>4186</v>
      </c>
    </row>
    <row r="20" spans="1:9" ht="22.5" customHeight="1">
      <c r="A20" s="503"/>
      <c r="B20" s="505" t="s">
        <v>156</v>
      </c>
      <c r="C20" s="506"/>
      <c r="D20" s="506"/>
      <c r="E20" s="395">
        <v>763</v>
      </c>
      <c r="F20" s="395">
        <v>728</v>
      </c>
      <c r="G20" s="395">
        <v>709</v>
      </c>
      <c r="H20" s="396">
        <v>728</v>
      </c>
      <c r="I20" s="397">
        <v>708</v>
      </c>
    </row>
    <row r="21" spans="1:9" ht="22.5" customHeight="1" thickBot="1">
      <c r="A21" s="504"/>
      <c r="B21" s="507" t="s">
        <v>160</v>
      </c>
      <c r="C21" s="508"/>
      <c r="D21" s="508"/>
      <c r="E21" s="404">
        <v>8</v>
      </c>
      <c r="F21" s="405">
        <v>8</v>
      </c>
      <c r="G21" s="405">
        <v>8</v>
      </c>
      <c r="H21" s="406">
        <v>8</v>
      </c>
      <c r="I21" s="407">
        <v>8</v>
      </c>
    </row>
    <row r="22" spans="1:9" ht="14.1" customHeight="1">
      <c r="A22" s="232" t="s">
        <v>245</v>
      </c>
      <c r="B22" s="224"/>
      <c r="C22" s="224"/>
      <c r="D22" s="224"/>
      <c r="E22" s="423"/>
      <c r="F22" s="424"/>
      <c r="G22" s="424"/>
      <c r="H22" s="424"/>
      <c r="I22" s="425"/>
    </row>
    <row r="23" spans="1:9" ht="14.1" customHeight="1">
      <c r="A23" s="45" t="s">
        <v>254</v>
      </c>
      <c r="B23" s="224"/>
      <c r="C23" s="224"/>
      <c r="D23" s="224"/>
      <c r="E23" s="426"/>
      <c r="F23" s="426"/>
      <c r="G23" s="426"/>
      <c r="H23" s="426"/>
      <c r="I23" s="426"/>
    </row>
    <row r="24" spans="1:9" ht="14.1" customHeight="1">
      <c r="A24" s="45" t="s">
        <v>241</v>
      </c>
      <c r="B24" s="224"/>
      <c r="C24" s="224"/>
      <c r="D24" s="224"/>
      <c r="E24" s="224"/>
      <c r="F24" s="224"/>
      <c r="G24" s="224"/>
      <c r="H24" s="224"/>
      <c r="I24" s="224"/>
    </row>
    <row r="25" spans="1:9" ht="14.1" customHeight="1">
      <c r="A25" s="45" t="s">
        <v>184</v>
      </c>
      <c r="B25" s="224"/>
      <c r="C25" s="224"/>
      <c r="D25" s="224"/>
      <c r="E25" s="224"/>
      <c r="F25" s="224"/>
      <c r="G25" s="224"/>
      <c r="H25" s="224"/>
      <c r="I25" s="224"/>
    </row>
  </sheetData>
  <mergeCells count="18">
    <mergeCell ref="A18:A21"/>
    <mergeCell ref="B18:D18"/>
    <mergeCell ref="B19:D19"/>
    <mergeCell ref="B20:D20"/>
    <mergeCell ref="B21:D21"/>
    <mergeCell ref="A2:I2"/>
    <mergeCell ref="A4:D4"/>
    <mergeCell ref="A5:A17"/>
    <mergeCell ref="B5:B14"/>
    <mergeCell ref="C5:D5"/>
    <mergeCell ref="C6:C7"/>
    <mergeCell ref="C12:D12"/>
    <mergeCell ref="C13:D13"/>
    <mergeCell ref="C14:D14"/>
    <mergeCell ref="B15:D15"/>
    <mergeCell ref="B16:D16"/>
    <mergeCell ref="B17:D17"/>
    <mergeCell ref="C8:C11"/>
  </mergeCells>
  <phoneticPr fontId="2"/>
  <pageMargins left="0.78700000000000003" right="0.78700000000000003" top="0.98399999999999999" bottom="0.98399999999999999" header="0.51200000000000001" footer="0.51200000000000001"/>
  <pageSetup paperSize="9" scale="9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ColWidth="9" defaultRowHeight="13.5"/>
  <cols>
    <col min="1" max="1" width="11.875" style="25" customWidth="1"/>
    <col min="2" max="8" width="12.25" style="25" customWidth="1"/>
    <col min="9" max="16384" width="9" style="25"/>
  </cols>
  <sheetData>
    <row r="1" spans="1:8" ht="25.5" customHeight="1"/>
    <row r="2" spans="1:8" ht="22.5" customHeight="1">
      <c r="A2" s="509" t="s">
        <v>402</v>
      </c>
      <c r="B2" s="509"/>
      <c r="C2" s="509"/>
      <c r="D2" s="509"/>
      <c r="E2" s="509"/>
      <c r="F2" s="509"/>
      <c r="G2" s="509"/>
      <c r="H2" s="509"/>
    </row>
    <row r="3" spans="1:8" ht="14.25" thickBot="1">
      <c r="A3" s="233"/>
      <c r="B3" s="233"/>
      <c r="C3" s="233"/>
      <c r="D3" s="233"/>
      <c r="E3" s="233"/>
      <c r="F3" s="233"/>
      <c r="G3" s="234"/>
      <c r="H3" s="235" t="s">
        <v>161</v>
      </c>
    </row>
    <row r="4" spans="1:8" ht="22.5" customHeight="1">
      <c r="A4" s="236" t="s">
        <v>162</v>
      </c>
      <c r="B4" s="237" t="s">
        <v>69</v>
      </c>
      <c r="C4" s="237" t="s">
        <v>70</v>
      </c>
      <c r="D4" s="238" t="s">
        <v>71</v>
      </c>
      <c r="E4" s="239" t="s">
        <v>72</v>
      </c>
      <c r="F4" s="238" t="s">
        <v>216</v>
      </c>
      <c r="G4" s="239" t="s">
        <v>217</v>
      </c>
      <c r="H4" s="238" t="s">
        <v>218</v>
      </c>
    </row>
    <row r="5" spans="1:8" ht="22.5" customHeight="1">
      <c r="A5" s="408" t="s">
        <v>403</v>
      </c>
      <c r="B5" s="409">
        <v>5791</v>
      </c>
      <c r="C5" s="409">
        <v>912</v>
      </c>
      <c r="D5" s="409">
        <v>197</v>
      </c>
      <c r="E5" s="409">
        <v>475</v>
      </c>
      <c r="F5" s="409">
        <v>88</v>
      </c>
      <c r="G5" s="409">
        <v>3956</v>
      </c>
      <c r="H5" s="410">
        <v>163</v>
      </c>
    </row>
    <row r="6" spans="1:8" ht="22.5" customHeight="1">
      <c r="A6" s="411" t="s">
        <v>73</v>
      </c>
      <c r="B6" s="412">
        <v>6214</v>
      </c>
      <c r="C6" s="412">
        <v>998</v>
      </c>
      <c r="D6" s="413">
        <v>212</v>
      </c>
      <c r="E6" s="412">
        <v>647</v>
      </c>
      <c r="F6" s="413">
        <v>111</v>
      </c>
      <c r="G6" s="412">
        <v>4072</v>
      </c>
      <c r="H6" s="413">
        <v>174</v>
      </c>
    </row>
    <row r="7" spans="1:8" ht="22.5" customHeight="1">
      <c r="A7" s="414" t="s">
        <v>74</v>
      </c>
      <c r="B7" s="415">
        <v>6598</v>
      </c>
      <c r="C7" s="415">
        <v>1038</v>
      </c>
      <c r="D7" s="416">
        <v>214</v>
      </c>
      <c r="E7" s="415">
        <v>671</v>
      </c>
      <c r="F7" s="416">
        <v>111</v>
      </c>
      <c r="G7" s="415">
        <v>4399</v>
      </c>
      <c r="H7" s="416">
        <v>165</v>
      </c>
    </row>
    <row r="8" spans="1:8" ht="22.5" customHeight="1">
      <c r="A8" s="414" t="s">
        <v>163</v>
      </c>
      <c r="B8" s="415">
        <v>6776</v>
      </c>
      <c r="C8" s="415">
        <v>1054</v>
      </c>
      <c r="D8" s="416">
        <v>213</v>
      </c>
      <c r="E8" s="415">
        <v>674</v>
      </c>
      <c r="F8" s="416">
        <v>104</v>
      </c>
      <c r="G8" s="415">
        <v>4563</v>
      </c>
      <c r="H8" s="416">
        <v>168</v>
      </c>
    </row>
    <row r="9" spans="1:8" ht="22.5" customHeight="1">
      <c r="A9" s="417" t="s">
        <v>164</v>
      </c>
      <c r="B9" s="418">
        <v>7179</v>
      </c>
      <c r="C9" s="418">
        <v>1116</v>
      </c>
      <c r="D9" s="419">
        <v>236</v>
      </c>
      <c r="E9" s="418">
        <v>694</v>
      </c>
      <c r="F9" s="419">
        <v>130</v>
      </c>
      <c r="G9" s="418">
        <v>4828</v>
      </c>
      <c r="H9" s="419">
        <v>175</v>
      </c>
    </row>
    <row r="10" spans="1:8" ht="22.5" customHeight="1">
      <c r="A10" s="417" t="s">
        <v>165</v>
      </c>
      <c r="B10" s="418">
        <v>7369</v>
      </c>
      <c r="C10" s="418">
        <v>1148</v>
      </c>
      <c r="D10" s="419">
        <v>231</v>
      </c>
      <c r="E10" s="418">
        <v>725</v>
      </c>
      <c r="F10" s="419">
        <v>137</v>
      </c>
      <c r="G10" s="418">
        <v>4960</v>
      </c>
      <c r="H10" s="419">
        <v>168</v>
      </c>
    </row>
    <row r="11" spans="1:8" ht="22.5" customHeight="1">
      <c r="A11" s="417" t="s">
        <v>219</v>
      </c>
      <c r="B11" s="418">
        <v>7443</v>
      </c>
      <c r="C11" s="418">
        <v>1141</v>
      </c>
      <c r="D11" s="419">
        <v>234</v>
      </c>
      <c r="E11" s="418">
        <v>754</v>
      </c>
      <c r="F11" s="419">
        <v>142</v>
      </c>
      <c r="G11" s="418">
        <v>5013</v>
      </c>
      <c r="H11" s="419">
        <v>159</v>
      </c>
    </row>
    <row r="12" spans="1:8" ht="22.5" customHeight="1" thickBot="1">
      <c r="A12" s="420" t="s">
        <v>404</v>
      </c>
      <c r="B12" s="421">
        <v>7640</v>
      </c>
      <c r="C12" s="421">
        <v>1151</v>
      </c>
      <c r="D12" s="422">
        <v>238</v>
      </c>
      <c r="E12" s="421">
        <v>754</v>
      </c>
      <c r="F12" s="422">
        <v>141</v>
      </c>
      <c r="G12" s="421">
        <v>5199</v>
      </c>
      <c r="H12" s="422">
        <v>157</v>
      </c>
    </row>
    <row r="13" spans="1:8">
      <c r="A13" s="18" t="s">
        <v>180</v>
      </c>
      <c r="B13" s="18"/>
      <c r="C13" s="18"/>
      <c r="D13" s="18"/>
      <c r="E13" s="18"/>
      <c r="F13" s="18"/>
      <c r="G13" s="18"/>
      <c r="H13" s="18"/>
    </row>
    <row r="14" spans="1:8">
      <c r="A14" s="240" t="s">
        <v>220</v>
      </c>
      <c r="B14" s="240"/>
      <c r="C14" s="240"/>
      <c r="D14" s="240"/>
      <c r="E14" s="240"/>
      <c r="F14" s="240"/>
      <c r="G14" s="36"/>
      <c r="H14" s="36"/>
    </row>
    <row r="15" spans="1:8">
      <c r="A15" s="18" t="s">
        <v>221</v>
      </c>
      <c r="B15" s="18"/>
      <c r="C15" s="18"/>
      <c r="D15" s="18"/>
      <c r="E15" s="18"/>
      <c r="F15" s="18"/>
      <c r="G15" s="18"/>
      <c r="H15" s="18"/>
    </row>
    <row r="16" spans="1:8">
      <c r="A16" s="18" t="s">
        <v>222</v>
      </c>
      <c r="B16" s="18"/>
      <c r="C16" s="18"/>
      <c r="D16" s="18"/>
      <c r="E16" s="18"/>
      <c r="F16" s="18"/>
      <c r="G16" s="18"/>
      <c r="H16" s="18"/>
    </row>
  </sheetData>
  <mergeCells count="1">
    <mergeCell ref="A2:H2"/>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ignoredErrors>
    <ignoredError sqref="A6:A11"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zoomScaleNormal="100" zoomScaleSheetLayoutView="75" workbookViewId="0"/>
  </sheetViews>
  <sheetFormatPr defaultColWidth="8.875" defaultRowHeight="13.5"/>
  <cols>
    <col min="1" max="1" width="5.25" style="94" customWidth="1"/>
    <col min="2" max="2" width="20.25" style="94" customWidth="1"/>
    <col min="3" max="3" width="7.5" style="94" customWidth="1"/>
    <col min="4" max="8" width="12.5" style="94" customWidth="1"/>
    <col min="9" max="234" width="8.875" style="94" customWidth="1"/>
    <col min="235" max="16384" width="8.875" style="94"/>
  </cols>
  <sheetData>
    <row r="1" spans="1:8" ht="27.95" customHeight="1">
      <c r="A1" s="1"/>
      <c r="B1" s="1"/>
      <c r="C1" s="1"/>
      <c r="D1" s="1"/>
      <c r="E1" s="1"/>
      <c r="F1" s="1"/>
      <c r="G1" s="1"/>
      <c r="H1" s="1"/>
    </row>
    <row r="2" spans="1:8" ht="22.5" customHeight="1">
      <c r="A2" s="509" t="s">
        <v>318</v>
      </c>
      <c r="B2" s="509"/>
      <c r="C2" s="509"/>
      <c r="D2" s="509"/>
      <c r="E2" s="509"/>
      <c r="F2" s="509"/>
      <c r="G2" s="509"/>
      <c r="H2" s="509"/>
    </row>
    <row r="3" spans="1:8" ht="14.25" thickBot="1">
      <c r="A3" s="241" t="s">
        <v>166</v>
      </c>
      <c r="B3" s="241"/>
      <c r="C3" s="241"/>
      <c r="D3" s="233"/>
      <c r="E3" s="233"/>
      <c r="F3" s="233"/>
      <c r="G3" s="233"/>
      <c r="H3" s="233"/>
    </row>
    <row r="4" spans="1:8" ht="32.1" customHeight="1">
      <c r="A4" s="519" t="s">
        <v>395</v>
      </c>
      <c r="B4" s="520"/>
      <c r="C4" s="521"/>
      <c r="D4" s="363" t="s">
        <v>189</v>
      </c>
      <c r="E4" s="363" t="s">
        <v>190</v>
      </c>
      <c r="F4" s="363" t="s">
        <v>191</v>
      </c>
      <c r="G4" s="363" t="s">
        <v>253</v>
      </c>
      <c r="H4" s="364" t="s">
        <v>304</v>
      </c>
    </row>
    <row r="5" spans="1:8" ht="32.1" customHeight="1">
      <c r="A5" s="526" t="s">
        <v>277</v>
      </c>
      <c r="B5" s="528" t="s">
        <v>223</v>
      </c>
      <c r="C5" s="529"/>
      <c r="D5" s="319">
        <v>0</v>
      </c>
      <c r="E5" s="319">
        <v>0</v>
      </c>
      <c r="F5" s="319">
        <v>0</v>
      </c>
      <c r="G5" s="319">
        <v>0</v>
      </c>
      <c r="H5" s="320">
        <v>0</v>
      </c>
    </row>
    <row r="6" spans="1:8" ht="32.1" customHeight="1">
      <c r="A6" s="530"/>
      <c r="B6" s="515" t="s">
        <v>75</v>
      </c>
      <c r="C6" s="516"/>
      <c r="D6" s="244">
        <v>1582</v>
      </c>
      <c r="E6" s="244">
        <v>1800</v>
      </c>
      <c r="F6" s="244">
        <v>1844</v>
      </c>
      <c r="G6" s="244">
        <v>1773</v>
      </c>
      <c r="H6" s="245">
        <v>2059</v>
      </c>
    </row>
    <row r="7" spans="1:8" ht="32.1" customHeight="1">
      <c r="A7" s="530"/>
      <c r="B7" s="515" t="s">
        <v>224</v>
      </c>
      <c r="C7" s="516"/>
      <c r="D7" s="244">
        <v>235</v>
      </c>
      <c r="E7" s="244">
        <v>132</v>
      </c>
      <c r="F7" s="244">
        <v>43</v>
      </c>
      <c r="G7" s="244">
        <v>4</v>
      </c>
      <c r="H7" s="242">
        <v>2</v>
      </c>
    </row>
    <row r="8" spans="1:8" ht="15.95" customHeight="1">
      <c r="A8" s="530"/>
      <c r="B8" s="511" t="s">
        <v>76</v>
      </c>
      <c r="C8" s="512"/>
      <c r="D8" s="246">
        <v>4194</v>
      </c>
      <c r="E8" s="246">
        <v>4083</v>
      </c>
      <c r="F8" s="246">
        <v>3905</v>
      </c>
      <c r="G8" s="246">
        <v>3933</v>
      </c>
      <c r="H8" s="247">
        <v>3974</v>
      </c>
    </row>
    <row r="9" spans="1:8" ht="15.95" customHeight="1">
      <c r="A9" s="530"/>
      <c r="B9" s="513"/>
      <c r="C9" s="514"/>
      <c r="D9" s="248">
        <v>4193</v>
      </c>
      <c r="E9" s="248">
        <v>4083</v>
      </c>
      <c r="F9" s="248">
        <v>3905</v>
      </c>
      <c r="G9" s="248">
        <v>3933</v>
      </c>
      <c r="H9" s="249">
        <v>3974</v>
      </c>
    </row>
    <row r="10" spans="1:8" ht="15.95" customHeight="1">
      <c r="A10" s="530"/>
      <c r="B10" s="511" t="s">
        <v>77</v>
      </c>
      <c r="C10" s="512"/>
      <c r="D10" s="246">
        <v>4193</v>
      </c>
      <c r="E10" s="246">
        <v>4083</v>
      </c>
      <c r="F10" s="246">
        <v>3905</v>
      </c>
      <c r="G10" s="246">
        <v>4422</v>
      </c>
      <c r="H10" s="247">
        <v>4764</v>
      </c>
    </row>
    <row r="11" spans="1:8" ht="15.95" customHeight="1">
      <c r="A11" s="530"/>
      <c r="B11" s="513"/>
      <c r="C11" s="514"/>
      <c r="D11" s="248">
        <v>4193</v>
      </c>
      <c r="E11" s="248">
        <v>4083</v>
      </c>
      <c r="F11" s="248">
        <v>3905</v>
      </c>
      <c r="G11" s="248">
        <v>4422</v>
      </c>
      <c r="H11" s="249">
        <v>4763</v>
      </c>
    </row>
    <row r="12" spans="1:8" ht="32.1" customHeight="1">
      <c r="A12" s="530"/>
      <c r="B12" s="515" t="s">
        <v>78</v>
      </c>
      <c r="C12" s="516"/>
      <c r="D12" s="244">
        <v>8352</v>
      </c>
      <c r="E12" s="244">
        <v>9542</v>
      </c>
      <c r="F12" s="244">
        <v>10943</v>
      </c>
      <c r="G12" s="244">
        <v>10408</v>
      </c>
      <c r="H12" s="245">
        <v>10926</v>
      </c>
    </row>
    <row r="13" spans="1:8" ht="32.1" customHeight="1">
      <c r="A13" s="530"/>
      <c r="B13" s="515" t="s">
        <v>79</v>
      </c>
      <c r="C13" s="516"/>
      <c r="D13" s="244">
        <v>1995</v>
      </c>
      <c r="E13" s="244">
        <v>1892</v>
      </c>
      <c r="F13" s="244">
        <v>1888</v>
      </c>
      <c r="G13" s="244">
        <v>1785</v>
      </c>
      <c r="H13" s="245">
        <v>1753</v>
      </c>
    </row>
    <row r="14" spans="1:8" ht="32.1" customHeight="1">
      <c r="A14" s="530"/>
      <c r="B14" s="515" t="s">
        <v>225</v>
      </c>
      <c r="C14" s="516"/>
      <c r="D14" s="244">
        <v>8235</v>
      </c>
      <c r="E14" s="244">
        <v>7610</v>
      </c>
      <c r="F14" s="244">
        <v>7638</v>
      </c>
      <c r="G14" s="244">
        <v>7263</v>
      </c>
      <c r="H14" s="245">
        <v>7134</v>
      </c>
    </row>
    <row r="15" spans="1:8" ht="32.1" customHeight="1">
      <c r="A15" s="530"/>
      <c r="B15" s="515" t="s">
        <v>278</v>
      </c>
      <c r="C15" s="516"/>
      <c r="D15" s="244">
        <v>8019</v>
      </c>
      <c r="E15" s="244">
        <v>7591</v>
      </c>
      <c r="F15" s="244">
        <v>7576</v>
      </c>
      <c r="G15" s="244">
        <v>7093</v>
      </c>
      <c r="H15" s="245">
        <v>7064</v>
      </c>
    </row>
    <row r="16" spans="1:8" ht="32.1" customHeight="1">
      <c r="A16" s="530"/>
      <c r="B16" s="515" t="s">
        <v>226</v>
      </c>
      <c r="C16" s="516"/>
      <c r="D16" s="244">
        <v>8024</v>
      </c>
      <c r="E16" s="244">
        <v>7603</v>
      </c>
      <c r="F16" s="244">
        <v>7592</v>
      </c>
      <c r="G16" s="244">
        <v>7238</v>
      </c>
      <c r="H16" s="245">
        <v>6962</v>
      </c>
    </row>
    <row r="17" spans="1:10" ht="32.1" customHeight="1">
      <c r="A17" s="530"/>
      <c r="B17" s="515" t="s">
        <v>227</v>
      </c>
      <c r="C17" s="516"/>
      <c r="D17" s="244">
        <v>24</v>
      </c>
      <c r="E17" s="244">
        <v>15</v>
      </c>
      <c r="F17" s="244">
        <v>21</v>
      </c>
      <c r="G17" s="244">
        <v>54</v>
      </c>
      <c r="H17" s="245">
        <v>530</v>
      </c>
    </row>
    <row r="18" spans="1:10" s="25" customFormat="1" ht="32.1" customHeight="1">
      <c r="A18" s="530"/>
      <c r="B18" s="522" t="s">
        <v>228</v>
      </c>
      <c r="C18" s="523"/>
      <c r="D18" s="250">
        <v>3928</v>
      </c>
      <c r="E18" s="250">
        <v>3744</v>
      </c>
      <c r="F18" s="250">
        <v>3575</v>
      </c>
      <c r="G18" s="250">
        <v>3574</v>
      </c>
      <c r="H18" s="251">
        <v>3704</v>
      </c>
    </row>
    <row r="19" spans="1:10" s="25" customFormat="1" ht="32.1" customHeight="1">
      <c r="A19" s="527"/>
      <c r="B19" s="524" t="s">
        <v>229</v>
      </c>
      <c r="C19" s="525"/>
      <c r="D19" s="321">
        <v>3297</v>
      </c>
      <c r="E19" s="321">
        <v>5742</v>
      </c>
      <c r="F19" s="321">
        <v>5632</v>
      </c>
      <c r="G19" s="321">
        <v>5304</v>
      </c>
      <c r="H19" s="322">
        <v>5137</v>
      </c>
    </row>
    <row r="20" spans="1:10" ht="32.1" customHeight="1">
      <c r="A20" s="526" t="s">
        <v>279</v>
      </c>
      <c r="B20" s="528" t="s">
        <v>80</v>
      </c>
      <c r="C20" s="529"/>
      <c r="D20" s="319">
        <v>33403</v>
      </c>
      <c r="E20" s="319">
        <v>33773</v>
      </c>
      <c r="F20" s="319">
        <v>34467</v>
      </c>
      <c r="G20" s="319">
        <v>36416</v>
      </c>
      <c r="H20" s="320">
        <v>44398</v>
      </c>
    </row>
    <row r="21" spans="1:10" s="25" customFormat="1" ht="32.1" customHeight="1">
      <c r="A21" s="527"/>
      <c r="B21" s="524" t="s">
        <v>230</v>
      </c>
      <c r="C21" s="525"/>
      <c r="D21" s="323">
        <v>6751</v>
      </c>
      <c r="E21" s="323">
        <v>7232</v>
      </c>
      <c r="F21" s="323">
        <v>6721</v>
      </c>
      <c r="G21" s="323">
        <v>2715</v>
      </c>
      <c r="H21" s="324">
        <v>3257</v>
      </c>
    </row>
    <row r="22" spans="1:10" s="25" customFormat="1" ht="32.1" customHeight="1" thickBot="1">
      <c r="A22" s="252"/>
      <c r="B22" s="517" t="s">
        <v>231</v>
      </c>
      <c r="C22" s="518"/>
      <c r="D22" s="253">
        <v>470</v>
      </c>
      <c r="E22" s="253">
        <v>0</v>
      </c>
      <c r="F22" s="253">
        <v>0</v>
      </c>
      <c r="G22" s="253">
        <v>409</v>
      </c>
      <c r="H22" s="325">
        <v>313</v>
      </c>
    </row>
    <row r="23" spans="1:10" s="328" customFormat="1" ht="13.5" customHeight="1">
      <c r="A23" s="326" t="s">
        <v>232</v>
      </c>
      <c r="B23" s="326"/>
      <c r="C23" s="326"/>
      <c r="D23" s="327"/>
      <c r="E23" s="327"/>
      <c r="F23" s="327"/>
      <c r="G23" s="327"/>
      <c r="H23" s="327"/>
    </row>
    <row r="24" spans="1:10" s="328" customFormat="1" ht="13.5" customHeight="1">
      <c r="A24" s="326" t="s">
        <v>255</v>
      </c>
      <c r="B24" s="326"/>
      <c r="C24" s="326"/>
      <c r="D24" s="254"/>
      <c r="E24" s="254"/>
      <c r="F24" s="254"/>
      <c r="G24" s="254"/>
      <c r="H24" s="254"/>
      <c r="I24" s="326"/>
      <c r="J24" s="327"/>
    </row>
    <row r="25" spans="1:10" s="328" customFormat="1" ht="13.5" customHeight="1">
      <c r="A25" s="510" t="s">
        <v>243</v>
      </c>
      <c r="B25" s="510"/>
      <c r="C25" s="510"/>
      <c r="D25" s="510"/>
      <c r="E25" s="510"/>
      <c r="F25" s="510"/>
      <c r="G25" s="510"/>
      <c r="H25" s="510"/>
      <c r="I25" s="326"/>
      <c r="J25" s="327"/>
    </row>
    <row r="26" spans="1:10" s="328" customFormat="1" ht="13.5" customHeight="1">
      <c r="A26" s="510" t="s">
        <v>244</v>
      </c>
      <c r="B26" s="510"/>
      <c r="C26" s="510"/>
      <c r="D26" s="510"/>
      <c r="E26" s="510"/>
      <c r="F26" s="510"/>
      <c r="G26" s="510"/>
      <c r="H26" s="510"/>
      <c r="I26" s="326"/>
      <c r="J26" s="327"/>
    </row>
    <row r="27" spans="1:10" s="328" customFormat="1" ht="13.5" customHeight="1">
      <c r="A27" s="510" t="s">
        <v>280</v>
      </c>
      <c r="B27" s="510"/>
      <c r="C27" s="510"/>
      <c r="D27" s="510"/>
      <c r="E27" s="510"/>
      <c r="F27" s="510"/>
      <c r="G27" s="510"/>
      <c r="H27" s="510"/>
      <c r="I27" s="326"/>
      <c r="J27" s="327"/>
    </row>
    <row r="28" spans="1:10" s="328" customFormat="1" ht="13.5" customHeight="1">
      <c r="A28" s="510" t="s">
        <v>281</v>
      </c>
      <c r="B28" s="510"/>
      <c r="C28" s="510"/>
      <c r="D28" s="510"/>
      <c r="E28" s="510"/>
      <c r="F28" s="510"/>
      <c r="G28" s="510"/>
      <c r="H28" s="510"/>
      <c r="I28" s="326"/>
      <c r="J28" s="327"/>
    </row>
    <row r="29" spans="1:10" s="328" customFormat="1" ht="13.5" customHeight="1">
      <c r="A29" s="510" t="s">
        <v>282</v>
      </c>
      <c r="B29" s="510"/>
      <c r="C29" s="510"/>
      <c r="D29" s="510"/>
      <c r="E29" s="510"/>
      <c r="F29" s="510"/>
      <c r="G29" s="510"/>
      <c r="H29" s="510"/>
      <c r="I29" s="326"/>
      <c r="J29" s="327"/>
    </row>
    <row r="30" spans="1:10" s="328" customFormat="1" ht="13.5" customHeight="1">
      <c r="A30" s="318" t="s">
        <v>283</v>
      </c>
      <c r="C30" s="326"/>
      <c r="D30" s="254"/>
      <c r="E30" s="254"/>
      <c r="F30" s="254"/>
      <c r="G30" s="254"/>
      <c r="H30" s="254"/>
      <c r="I30" s="326"/>
      <c r="J30" s="327"/>
    </row>
    <row r="31" spans="1:10" s="328" customFormat="1" ht="13.5" customHeight="1">
      <c r="A31" s="326" t="s">
        <v>256</v>
      </c>
      <c r="B31" s="326"/>
      <c r="C31" s="326"/>
      <c r="D31" s="254"/>
      <c r="E31" s="254"/>
      <c r="F31" s="254"/>
      <c r="G31" s="254"/>
      <c r="H31" s="254"/>
      <c r="I31" s="326"/>
      <c r="J31" s="327"/>
    </row>
    <row r="32" spans="1:10" s="332" customFormat="1" ht="13.5" customHeight="1">
      <c r="A32" s="329" t="s">
        <v>284</v>
      </c>
      <c r="B32" s="330"/>
      <c r="C32" s="330"/>
      <c r="D32" s="255"/>
      <c r="E32" s="255"/>
      <c r="F32" s="255"/>
      <c r="G32" s="255"/>
      <c r="H32" s="255"/>
      <c r="I32" s="331"/>
      <c r="J32" s="330"/>
    </row>
    <row r="33" spans="1:10" s="332" customFormat="1" ht="13.5" customHeight="1">
      <c r="A33" s="329" t="s">
        <v>285</v>
      </c>
      <c r="B33" s="330"/>
      <c r="C33" s="330"/>
      <c r="D33" s="255"/>
      <c r="E33" s="255"/>
      <c r="F33" s="255"/>
      <c r="G33" s="255"/>
      <c r="H33" s="255"/>
      <c r="I33" s="331"/>
      <c r="J33" s="330"/>
    </row>
    <row r="34" spans="1:10" s="332" customFormat="1" ht="13.5" customHeight="1">
      <c r="A34" s="329" t="s">
        <v>286</v>
      </c>
      <c r="B34" s="330"/>
      <c r="C34" s="330"/>
      <c r="D34" s="255"/>
      <c r="E34" s="255"/>
      <c r="F34" s="255"/>
      <c r="G34" s="255"/>
      <c r="H34" s="255"/>
      <c r="I34" s="331"/>
      <c r="J34" s="330"/>
    </row>
    <row r="35" spans="1:10" s="332" customFormat="1" ht="13.5" customHeight="1">
      <c r="A35" s="329" t="s">
        <v>287</v>
      </c>
      <c r="B35" s="330"/>
      <c r="C35" s="330"/>
      <c r="D35" s="255"/>
      <c r="E35" s="255"/>
      <c r="F35" s="255"/>
      <c r="G35" s="255"/>
      <c r="H35" s="255"/>
      <c r="I35" s="331"/>
      <c r="J35" s="330"/>
    </row>
    <row r="36" spans="1:10" s="332" customFormat="1" ht="13.5" customHeight="1">
      <c r="A36" s="333" t="s">
        <v>288</v>
      </c>
      <c r="B36" s="330"/>
      <c r="C36" s="330"/>
      <c r="D36" s="255"/>
      <c r="E36" s="255"/>
      <c r="F36" s="255"/>
      <c r="G36" s="255"/>
      <c r="H36" s="255"/>
      <c r="I36" s="331"/>
      <c r="J36" s="330"/>
    </row>
    <row r="37" spans="1:10" s="332" customFormat="1" ht="13.5" customHeight="1">
      <c r="A37" s="329" t="s">
        <v>289</v>
      </c>
      <c r="B37" s="330"/>
      <c r="C37" s="330"/>
      <c r="D37" s="255"/>
      <c r="E37" s="255"/>
      <c r="F37" s="255"/>
      <c r="G37" s="255"/>
      <c r="H37" s="255"/>
      <c r="I37" s="331"/>
      <c r="J37" s="330"/>
    </row>
    <row r="38" spans="1:10" s="332" customFormat="1" ht="13.5" customHeight="1">
      <c r="A38" s="333" t="s">
        <v>290</v>
      </c>
      <c r="B38" s="330"/>
      <c r="C38" s="330"/>
      <c r="D38" s="255"/>
      <c r="E38" s="255"/>
      <c r="F38" s="255"/>
      <c r="G38" s="255"/>
      <c r="H38" s="255"/>
      <c r="I38" s="331"/>
      <c r="J38" s="330"/>
    </row>
    <row r="39" spans="1:10" s="328" customFormat="1" ht="13.5" customHeight="1">
      <c r="A39" s="330" t="s">
        <v>291</v>
      </c>
      <c r="B39" s="330"/>
      <c r="C39" s="330"/>
      <c r="D39" s="327"/>
      <c r="E39" s="327"/>
      <c r="F39" s="327"/>
      <c r="G39" s="327"/>
      <c r="H39" s="327"/>
      <c r="I39" s="326"/>
      <c r="J39" s="327"/>
    </row>
    <row r="40" spans="1:10" s="328" customFormat="1" ht="13.5" customHeight="1">
      <c r="A40" s="330" t="s">
        <v>292</v>
      </c>
      <c r="B40" s="330"/>
      <c r="C40" s="330"/>
      <c r="D40" s="327"/>
      <c r="E40" s="327"/>
      <c r="F40" s="327"/>
      <c r="G40" s="327"/>
      <c r="H40" s="327"/>
      <c r="I40" s="326"/>
      <c r="J40" s="327"/>
    </row>
    <row r="41" spans="1:10" s="328" customFormat="1" ht="13.5" customHeight="1">
      <c r="A41" s="327" t="s">
        <v>293</v>
      </c>
      <c r="B41" s="327"/>
      <c r="C41" s="327"/>
      <c r="D41" s="334"/>
      <c r="E41" s="334"/>
      <c r="F41" s="334"/>
      <c r="G41" s="334"/>
      <c r="H41" s="334"/>
      <c r="I41" s="335"/>
    </row>
    <row r="42" spans="1:10" s="328" customFormat="1" ht="13.5" customHeight="1">
      <c r="A42" s="336" t="s">
        <v>294</v>
      </c>
      <c r="B42" s="337"/>
      <c r="C42" s="337"/>
      <c r="I42" s="335"/>
    </row>
  </sheetData>
  <mergeCells count="25">
    <mergeCell ref="A2:H2"/>
    <mergeCell ref="A4:C4"/>
    <mergeCell ref="A29:H29"/>
    <mergeCell ref="B16:C16"/>
    <mergeCell ref="B17:C17"/>
    <mergeCell ref="B18:C18"/>
    <mergeCell ref="B19:C19"/>
    <mergeCell ref="A20:A21"/>
    <mergeCell ref="B20:C20"/>
    <mergeCell ref="B21:C21"/>
    <mergeCell ref="A5:A19"/>
    <mergeCell ref="B5:C5"/>
    <mergeCell ref="B6:C6"/>
    <mergeCell ref="B7:C7"/>
    <mergeCell ref="A25:H25"/>
    <mergeCell ref="A26:H26"/>
    <mergeCell ref="A27:H27"/>
    <mergeCell ref="A28:H28"/>
    <mergeCell ref="B8:C9"/>
    <mergeCell ref="B10:C11"/>
    <mergeCell ref="B12:C12"/>
    <mergeCell ref="B13:C13"/>
    <mergeCell ref="B22:C22"/>
    <mergeCell ref="B14:C14"/>
    <mergeCell ref="B15:C15"/>
  </mergeCells>
  <phoneticPr fontId="2"/>
  <printOptions horizontalCentered="1"/>
  <pageMargins left="0.59055118110236227" right="0.59055118110236227" top="0.98425196850393704" bottom="0.98425196850393704" header="0.51181102362204722" footer="0.51181102362204722"/>
  <pageSetup paperSize="9" fitToWidth="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目次</vt:lpstr>
      <vt:lpstr>130</vt:lpstr>
      <vt:lpstr>131</vt:lpstr>
      <vt:lpstr>132</vt:lpstr>
      <vt:lpstr>133①</vt:lpstr>
      <vt:lpstr>133②</vt:lpstr>
      <vt:lpstr>134</vt:lpstr>
      <vt:lpstr>135</vt:lpstr>
      <vt:lpstr>136</vt:lpstr>
      <vt:lpstr>137</vt:lpstr>
      <vt:lpstr>138</vt:lpstr>
      <vt:lpstr>139</vt:lpstr>
      <vt:lpstr>140</vt:lpstr>
      <vt:lpstr>141</vt:lpstr>
      <vt:lpstr>'130'!Print_Area</vt:lpstr>
      <vt:lpstr>'136'!Print_Area</vt:lpstr>
      <vt:lpstr>'137'!Print_Area</vt:lpstr>
      <vt:lpstr>'141'!Print_Area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佐賀市</dc:creator>
  <cp:lastModifiedBy>user</cp:lastModifiedBy>
  <cp:lastPrinted>2021-10-21T00:28:34Z</cp:lastPrinted>
  <dcterms:created xsi:type="dcterms:W3CDTF">2015-05-25T23:39:43Z</dcterms:created>
  <dcterms:modified xsi:type="dcterms:W3CDTF">2022-06-30T01:08:21Z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150153</vt:lpwstr>
  </property>
  <property fmtid="{D5CDD505-2E9C-101B-9397-08002B2CF9AE}" pid="3" name="NXPowerLiteSettings">
    <vt:lpwstr>C74006B004C800</vt:lpwstr>
  </property>
  <property fmtid="{D5CDD505-2E9C-101B-9397-08002B2CF9AE}" pid="4" name="NXPowerLiteVersion">
    <vt:lpwstr>S5.2.4</vt:lpwstr>
  </property>
</Properties>
</file>