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gwn-fsv-01.saga-net.local\共有フォルダ\総務法制課\Public\３係　統計係\05 刊行物（佐賀市のすがた、佐賀市統計データ等）\01 統計書\R3年版統計データ\04 入力用\"/>
    </mc:Choice>
  </mc:AlternateContent>
  <bookViews>
    <workbookView xWindow="0" yWindow="0" windowWidth="20490" windowHeight="7680"/>
  </bookViews>
  <sheets>
    <sheet name="目次" sheetId="16" r:id="rId1"/>
    <sheet name="124" sheetId="2" r:id="rId2"/>
    <sheet name="125" sheetId="3" r:id="rId3"/>
    <sheet name="126" sheetId="4" r:id="rId4"/>
    <sheet name="127" sheetId="5" r:id="rId5"/>
    <sheet name="128①" sheetId="17" r:id="rId6"/>
    <sheet name="128②" sheetId="18" r:id="rId7"/>
    <sheet name="128③" sheetId="19" r:id="rId8"/>
    <sheet name="128④" sheetId="20" r:id="rId9"/>
    <sheet name="128⑤" sheetId="21" r:id="rId10"/>
    <sheet name="128⑥" sheetId="22" r:id="rId11"/>
    <sheet name="128⑦" sheetId="23" r:id="rId12"/>
    <sheet name="129" sheetId="15" r:id="rId13"/>
  </sheets>
  <definedNames>
    <definedName name="_xlnm.Print_Area" localSheetId="5">#REF!</definedName>
    <definedName name="_xlnm.Print_Area" localSheetId="6">#REF!</definedName>
    <definedName name="_xlnm.Print_Area" localSheetId="7">#REF!</definedName>
    <definedName name="_xlnm.Print_Area" localSheetId="8">#REF!</definedName>
    <definedName name="_xlnm.Print_Area" localSheetId="9">#REF!</definedName>
    <definedName name="_xlnm.Print_Area" localSheetId="10">#REF!</definedName>
    <definedName name="_xlnm.Print_Area" localSheetId="11">#REF!</definedName>
    <definedName name="_xlnm.Print_Area">#REF!</definedName>
  </definedNames>
  <calcPr calcId="162913"/>
</workbook>
</file>

<file path=xl/calcChain.xml><?xml version="1.0" encoding="utf-8"?>
<calcChain xmlns="http://schemas.openxmlformats.org/spreadsheetml/2006/main">
  <c r="C16" i="16" l="1"/>
  <c r="C15" i="16" l="1"/>
  <c r="C14" i="16"/>
  <c r="C13" i="16"/>
  <c r="C12" i="16"/>
  <c r="C11" i="16"/>
  <c r="C10" i="16"/>
  <c r="C9" i="16"/>
  <c r="C8" i="16"/>
  <c r="C7" i="16"/>
  <c r="C6" i="16"/>
  <c r="C5" i="16"/>
  <c r="B16" i="16"/>
  <c r="B15" i="16"/>
  <c r="B14" i="16"/>
  <c r="B13" i="16"/>
  <c r="B12" i="16"/>
  <c r="B11" i="16"/>
  <c r="B10" i="16"/>
  <c r="B9" i="16"/>
  <c r="B8" i="16"/>
  <c r="B7" i="16"/>
  <c r="B6" i="16"/>
  <c r="B5" i="16"/>
</calcChain>
</file>

<file path=xl/sharedStrings.xml><?xml version="1.0" encoding="utf-8"?>
<sst xmlns="http://schemas.openxmlformats.org/spreadsheetml/2006/main" count="483" uniqueCount="220">
  <si>
    <t>年度・月</t>
    <rPh sb="0" eb="2">
      <t>ネンド</t>
    </rPh>
    <rPh sb="3" eb="4">
      <t>ツキ</t>
    </rPh>
    <phoneticPr fontId="5"/>
  </si>
  <si>
    <t>注2）四捨五入の関係で｢総数｣欄と各項目の合計及び月計と年度計とが合わないことがある。</t>
    <rPh sb="3" eb="7">
      <t>シシャゴニュウ</t>
    </rPh>
    <rPh sb="8" eb="10">
      <t>カンケイ</t>
    </rPh>
    <rPh sb="12" eb="14">
      <t>ソウスウ</t>
    </rPh>
    <rPh sb="15" eb="16">
      <t>ラン</t>
    </rPh>
    <rPh sb="17" eb="20">
      <t>カクコウモク</t>
    </rPh>
    <rPh sb="21" eb="23">
      <t>ゴウケイ</t>
    </rPh>
    <rPh sb="23" eb="24">
      <t>オヨ</t>
    </rPh>
    <rPh sb="25" eb="26">
      <t>ツキ</t>
    </rPh>
    <rPh sb="26" eb="27">
      <t>ケイ</t>
    </rPh>
    <rPh sb="28" eb="29">
      <t>ネン</t>
    </rPh>
    <rPh sb="29" eb="30">
      <t>ド</t>
    </rPh>
    <rPh sb="30" eb="31">
      <t>ケイ</t>
    </rPh>
    <rPh sb="33" eb="34">
      <t>ア</t>
    </rPh>
    <phoneticPr fontId="5"/>
  </si>
  <si>
    <t>　　 特高…20,000Ｖ以上</t>
    <rPh sb="3" eb="4">
      <t>トク</t>
    </rPh>
    <rPh sb="4" eb="5">
      <t>ダカ</t>
    </rPh>
    <rPh sb="13" eb="15">
      <t>イジョウ</t>
    </rPh>
    <phoneticPr fontId="5"/>
  </si>
  <si>
    <t>注3）低圧…200Ｖ</t>
    <rPh sb="3" eb="5">
      <t>テイアツ</t>
    </rPh>
    <phoneticPr fontId="5"/>
  </si>
  <si>
    <t>その他
(臨時，深夜電力，農事，その他)</t>
    <rPh sb="2" eb="3">
      <t>ホカ</t>
    </rPh>
    <rPh sb="5" eb="7">
      <t>リンジ</t>
    </rPh>
    <rPh sb="8" eb="10">
      <t>シンヤ</t>
    </rPh>
    <rPh sb="10" eb="12">
      <t>デンリョク</t>
    </rPh>
    <rPh sb="13" eb="15">
      <t>ノウジ</t>
    </rPh>
    <rPh sb="18" eb="19">
      <t>タ</t>
    </rPh>
    <phoneticPr fontId="5"/>
  </si>
  <si>
    <t>産業用
(高圧A，高圧B，特高)</t>
    <rPh sb="0" eb="3">
      <t>サンギョウヨウ</t>
    </rPh>
    <rPh sb="5" eb="7">
      <t>コウアツ</t>
    </rPh>
    <rPh sb="9" eb="11">
      <t>コウアツ</t>
    </rPh>
    <rPh sb="13" eb="14">
      <t>トク</t>
    </rPh>
    <rPh sb="14" eb="15">
      <t>タカ</t>
    </rPh>
    <phoneticPr fontId="5"/>
  </si>
  <si>
    <t>資料：佐賀ガス株式会社</t>
    <rPh sb="0" eb="2">
      <t>シリョウ</t>
    </rPh>
    <rPh sb="3" eb="5">
      <t>サガ</t>
    </rPh>
    <rPh sb="7" eb="11">
      <t>カブシキガイシャ</t>
    </rPh>
    <phoneticPr fontId="5"/>
  </si>
  <si>
    <t>公用</t>
    <rPh sb="0" eb="2">
      <t>コウヨウ</t>
    </rPh>
    <phoneticPr fontId="5"/>
  </si>
  <si>
    <t>公用</t>
    <rPh sb="0" eb="2">
      <t>コウヨウ</t>
    </rPh>
    <phoneticPr fontId="13"/>
  </si>
  <si>
    <t>医療用</t>
    <rPh sb="0" eb="3">
      <t>イリョウヨウ</t>
    </rPh>
    <phoneticPr fontId="5"/>
  </si>
  <si>
    <t>医療用</t>
    <rPh sb="0" eb="3">
      <t>イリョウヨウ</t>
    </rPh>
    <phoneticPr fontId="13"/>
  </si>
  <si>
    <t>商業用</t>
    <rPh sb="0" eb="3">
      <t>ショウギョウヨウ</t>
    </rPh>
    <phoneticPr fontId="13"/>
  </si>
  <si>
    <t>工業用</t>
    <rPh sb="0" eb="3">
      <t>コウギョウヨウ</t>
    </rPh>
    <phoneticPr fontId="5"/>
  </si>
  <si>
    <t>工業用</t>
    <rPh sb="0" eb="3">
      <t>コウギョウヨウ</t>
    </rPh>
    <phoneticPr fontId="13"/>
  </si>
  <si>
    <t>家庭用</t>
    <rPh sb="0" eb="3">
      <t>カテイヨウ</t>
    </rPh>
    <phoneticPr fontId="5"/>
  </si>
  <si>
    <t>家庭用</t>
    <rPh sb="0" eb="3">
      <t>カテイヨウ</t>
    </rPh>
    <phoneticPr fontId="13"/>
  </si>
  <si>
    <t>総　数</t>
    <rPh sb="0" eb="1">
      <t>フサ</t>
    </rPh>
    <rPh sb="2" eb="3">
      <t>カズ</t>
    </rPh>
    <phoneticPr fontId="5"/>
  </si>
  <si>
    <t>総　数</t>
    <rPh sb="0" eb="1">
      <t>フサ</t>
    </rPh>
    <rPh sb="2" eb="3">
      <t>カズ</t>
    </rPh>
    <phoneticPr fontId="13"/>
  </si>
  <si>
    <t>消費量（単位：㎥）</t>
    <rPh sb="4" eb="6">
      <t>タンイ</t>
    </rPh>
    <phoneticPr fontId="5"/>
  </si>
  <si>
    <t>平成23年度</t>
    <rPh sb="0" eb="2">
      <t>ヘイセイ</t>
    </rPh>
    <rPh sb="4" eb="6">
      <t>ネンド</t>
    </rPh>
    <phoneticPr fontId="5"/>
  </si>
  <si>
    <t>商業用</t>
    <rPh sb="0" eb="2">
      <t>ショウギョウ</t>
    </rPh>
    <rPh sb="2" eb="3">
      <t>ヨウ</t>
    </rPh>
    <phoneticPr fontId="5"/>
  </si>
  <si>
    <t>注）譲渡に伴う精算分を除く。</t>
    <rPh sb="0" eb="1">
      <t>チュウ</t>
    </rPh>
    <rPh sb="2" eb="4">
      <t>ジョウト</t>
    </rPh>
    <rPh sb="5" eb="6">
      <t>トモナ</t>
    </rPh>
    <rPh sb="7" eb="9">
      <t>セイサン</t>
    </rPh>
    <rPh sb="9" eb="10">
      <t>ブン</t>
    </rPh>
    <rPh sb="11" eb="12">
      <t>ノゾ</t>
    </rPh>
    <phoneticPr fontId="5"/>
  </si>
  <si>
    <t>本支管延長</t>
    <rPh sb="0" eb="1">
      <t>ホン</t>
    </rPh>
    <rPh sb="1" eb="2">
      <t>シ</t>
    </rPh>
    <rPh sb="2" eb="3">
      <t>カン</t>
    </rPh>
    <rPh sb="3" eb="5">
      <t>エンチョウ</t>
    </rPh>
    <phoneticPr fontId="5"/>
  </si>
  <si>
    <t>ガスホルダー貯蔵量</t>
    <rPh sb="6" eb="8">
      <t>チョゾウ</t>
    </rPh>
    <rPh sb="8" eb="9">
      <t>リョウ</t>
    </rPh>
    <phoneticPr fontId="5"/>
  </si>
  <si>
    <t>１戸平均</t>
    <rPh sb="1" eb="2">
      <t>コ</t>
    </rPh>
    <rPh sb="2" eb="4">
      <t>ヘイキン</t>
    </rPh>
    <phoneticPr fontId="5"/>
  </si>
  <si>
    <t>消費量　１日平均</t>
    <rPh sb="0" eb="3">
      <t>ショウヒリョウ</t>
    </rPh>
    <rPh sb="5" eb="6">
      <t>ニチ</t>
    </rPh>
    <rPh sb="6" eb="8">
      <t>ヘイキン</t>
    </rPh>
    <phoneticPr fontId="5"/>
  </si>
  <si>
    <t>年間販売量</t>
    <rPh sb="0" eb="2">
      <t>ネンカン</t>
    </rPh>
    <rPh sb="2" eb="4">
      <t>ハンバイ</t>
    </rPh>
    <rPh sb="4" eb="5">
      <t>リョウ</t>
    </rPh>
    <phoneticPr fontId="5"/>
  </si>
  <si>
    <t>戸</t>
    <rPh sb="0" eb="1">
      <t>コ</t>
    </rPh>
    <phoneticPr fontId="5"/>
  </si>
  <si>
    <t>供給戸数</t>
    <rPh sb="0" eb="2">
      <t>キョウキュウ</t>
    </rPh>
    <rPh sb="2" eb="4">
      <t>コスウ</t>
    </rPh>
    <phoneticPr fontId="5"/>
  </si>
  <si>
    <t>種　　　　　　別</t>
    <rPh sb="0" eb="8">
      <t>シュベツ</t>
    </rPh>
    <phoneticPr fontId="5"/>
  </si>
  <si>
    <t xml:space="preserve">各年度末現在 </t>
    <rPh sb="0" eb="3">
      <t>カクネンド</t>
    </rPh>
    <rPh sb="3" eb="4">
      <t>マツ</t>
    </rPh>
    <rPh sb="4" eb="6">
      <t>ゲンザイ</t>
    </rPh>
    <phoneticPr fontId="5"/>
  </si>
  <si>
    <t>資料：上下水道局業務課</t>
    <rPh sb="3" eb="5">
      <t>ジョウゲ</t>
    </rPh>
    <rPh sb="8" eb="11">
      <t>ギョウムカ</t>
    </rPh>
    <phoneticPr fontId="5"/>
  </si>
  <si>
    <t>ｍ</t>
  </si>
  <si>
    <t>配水管総延長</t>
  </si>
  <si>
    <t>箇所</t>
    <rPh sb="0" eb="2">
      <t>カショ</t>
    </rPh>
    <phoneticPr fontId="5"/>
  </si>
  <si>
    <t>浄水場</t>
  </si>
  <si>
    <t>１か月平均使用量(一般用)</t>
    <rPh sb="9" eb="11">
      <t>イッパン</t>
    </rPh>
    <phoneticPr fontId="5"/>
  </si>
  <si>
    <t>l</t>
  </si>
  <si>
    <t>１人１日平均給水量</t>
  </si>
  <si>
    <t>１日平均給水量</t>
  </si>
  <si>
    <t>１人１日最大給水量</t>
  </si>
  <si>
    <t>１日最大給水量</t>
  </si>
  <si>
    <t>年間給水量</t>
  </si>
  <si>
    <t>％</t>
  </si>
  <si>
    <t>普及率（人口）</t>
  </si>
  <si>
    <t>戸</t>
  </si>
  <si>
    <t>給水戸数</t>
  </si>
  <si>
    <t>人</t>
  </si>
  <si>
    <t>給水人口</t>
  </si>
  <si>
    <t>上水道</t>
    <rPh sb="0" eb="3">
      <t>ジョウスイドウ</t>
    </rPh>
    <phoneticPr fontId="5"/>
  </si>
  <si>
    <t>富士町</t>
    <rPh sb="0" eb="3">
      <t>フジチョウ</t>
    </rPh>
    <phoneticPr fontId="5"/>
  </si>
  <si>
    <t>大和町</t>
    <rPh sb="0" eb="3">
      <t>ヤマトチョウ</t>
    </rPh>
    <phoneticPr fontId="5"/>
  </si>
  <si>
    <t>諸富町</t>
    <rPh sb="0" eb="3">
      <t>モロトミチョウ</t>
    </rPh>
    <phoneticPr fontId="5"/>
  </si>
  <si>
    <t>旧佐賀市</t>
    <rPh sb="0" eb="1">
      <t>キュウ</t>
    </rPh>
    <rPh sb="1" eb="3">
      <t>サガ</t>
    </rPh>
    <rPh sb="3" eb="4">
      <t>シ</t>
    </rPh>
    <phoneticPr fontId="5"/>
  </si>
  <si>
    <t>種          別</t>
  </si>
  <si>
    <t>各年度末現在</t>
  </si>
  <si>
    <t>川副町</t>
    <rPh sb="0" eb="3">
      <t>カワソエマチ</t>
    </rPh>
    <phoneticPr fontId="5"/>
  </si>
  <si>
    <t>東与賀町</t>
    <rPh sb="0" eb="4">
      <t>ヒガシヨカチョウ</t>
    </rPh>
    <phoneticPr fontId="5"/>
  </si>
  <si>
    <t>久保田町</t>
    <rPh sb="0" eb="4">
      <t>クボタチョウ</t>
    </rPh>
    <phoneticPr fontId="5"/>
  </si>
  <si>
    <t>臨時給水用</t>
  </si>
  <si>
    <t>工場用</t>
    <rPh sb="0" eb="3">
      <t>コウジョウヨウ</t>
    </rPh>
    <phoneticPr fontId="5"/>
  </si>
  <si>
    <t>一般用</t>
    <rPh sb="0" eb="3">
      <t>イッパンヨウ</t>
    </rPh>
    <phoneticPr fontId="5"/>
  </si>
  <si>
    <t>年度・月</t>
    <rPh sb="3" eb="4">
      <t>ツキ</t>
    </rPh>
    <phoneticPr fontId="5"/>
  </si>
  <si>
    <t>使用量（単位：㎥)</t>
  </si>
  <si>
    <t>資料：上下水道局業務課</t>
    <rPh sb="3" eb="5">
      <t>ジョウゲ</t>
    </rPh>
    <rPh sb="5" eb="8">
      <t>スイドウキョク</t>
    </rPh>
    <rPh sb="8" eb="11">
      <t>ギョウムカ</t>
    </rPh>
    <phoneticPr fontId="5"/>
  </si>
  <si>
    <t>福祉用</t>
    <rPh sb="0" eb="3">
      <t>フクシヨウ</t>
    </rPh>
    <phoneticPr fontId="5"/>
  </si>
  <si>
    <t>臨時給水用</t>
    <rPh sb="0" eb="2">
      <t>リンジ</t>
    </rPh>
    <rPh sb="2" eb="4">
      <t>キュウスイ</t>
    </rPh>
    <rPh sb="4" eb="5">
      <t>ヨウ</t>
    </rPh>
    <phoneticPr fontId="5"/>
  </si>
  <si>
    <t>年度・月</t>
    <rPh sb="3" eb="4">
      <t>ツキ</t>
    </rPh>
    <phoneticPr fontId="9"/>
  </si>
  <si>
    <t>資料：佐賀東部水道企業団</t>
    <rPh sb="3" eb="5">
      <t>サガ</t>
    </rPh>
    <rPh sb="5" eb="7">
      <t>トウブ</t>
    </rPh>
    <rPh sb="7" eb="9">
      <t>スイドウ</t>
    </rPh>
    <rPh sb="9" eb="11">
      <t>キギョウ</t>
    </rPh>
    <rPh sb="11" eb="12">
      <t>ダン</t>
    </rPh>
    <phoneticPr fontId="5"/>
  </si>
  <si>
    <t>官公庁用</t>
    <rPh sb="0" eb="4">
      <t>カンコウチョウヨウ</t>
    </rPh>
    <phoneticPr fontId="5"/>
  </si>
  <si>
    <t>プール用</t>
    <rPh sb="3" eb="4">
      <t>ヨウ</t>
    </rPh>
    <phoneticPr fontId="5"/>
  </si>
  <si>
    <t>営業用</t>
    <rPh sb="0" eb="3">
      <t>エイギョウヨウ</t>
    </rPh>
    <phoneticPr fontId="5"/>
  </si>
  <si>
    <t>年度・月</t>
    <rPh sb="3" eb="4">
      <t>ツキ</t>
    </rPh>
    <phoneticPr fontId="13"/>
  </si>
  <si>
    <t xml:space="preserve"> 3</t>
  </si>
  <si>
    <t xml:space="preserve"> 9</t>
  </si>
  <si>
    <t xml:space="preserve"> 7</t>
  </si>
  <si>
    <t>使用水量（㎥）</t>
    <rPh sb="0" eb="1">
      <t>ツカ</t>
    </rPh>
    <rPh sb="1" eb="2">
      <t>ヨウ</t>
    </rPh>
    <rPh sb="2" eb="3">
      <t>ミズ</t>
    </rPh>
    <rPh sb="3" eb="4">
      <t>リョウ</t>
    </rPh>
    <phoneticPr fontId="13"/>
  </si>
  <si>
    <t>契約水量（㎥／日）</t>
    <rPh sb="7" eb="8">
      <t>ニチ</t>
    </rPh>
    <phoneticPr fontId="5"/>
  </si>
  <si>
    <t>※ご覧になりたい表の表番号またはタイトルをクリックすると該当の表を見ることができます。</t>
    <rPh sb="2" eb="3">
      <t>ラン</t>
    </rPh>
    <rPh sb="8" eb="9">
      <t>ヒョウ</t>
    </rPh>
    <rPh sb="10" eb="11">
      <t>ヒョウ</t>
    </rPh>
    <rPh sb="11" eb="13">
      <t>バンゴウ</t>
    </rPh>
    <rPh sb="28" eb="30">
      <t>ガイトウ</t>
    </rPh>
    <rPh sb="31" eb="32">
      <t>ヒョウ</t>
    </rPh>
    <rPh sb="33" eb="34">
      <t>ミ</t>
    </rPh>
    <phoneticPr fontId="13"/>
  </si>
  <si>
    <t>タイトル</t>
    <phoneticPr fontId="13"/>
  </si>
  <si>
    <t>掲載年次・年度</t>
    <rPh sb="0" eb="2">
      <t>ケイサイ</t>
    </rPh>
    <rPh sb="2" eb="4">
      <t>ネンジ</t>
    </rPh>
    <rPh sb="5" eb="7">
      <t>ネンド</t>
    </rPh>
    <phoneticPr fontId="13"/>
  </si>
  <si>
    <t>〔13〕   電 気 ・ ガ ス ・ 水 道</t>
    <rPh sb="7" eb="8">
      <t>デン</t>
    </rPh>
    <rPh sb="9" eb="10">
      <t>キ</t>
    </rPh>
    <rPh sb="19" eb="20">
      <t>ミズ</t>
    </rPh>
    <rPh sb="21" eb="22">
      <t>ミチ</t>
    </rPh>
    <phoneticPr fontId="13"/>
  </si>
  <si>
    <t>（単位：ＭＷｈ）</t>
    <phoneticPr fontId="5"/>
  </si>
  <si>
    <t>臨   時</t>
    <phoneticPr fontId="5"/>
  </si>
  <si>
    <t>公衆街路灯</t>
    <phoneticPr fontId="5"/>
  </si>
  <si>
    <t>　　　 5</t>
    <phoneticPr fontId="5"/>
  </si>
  <si>
    <t>資料：九州電力株式会社佐賀営業センター</t>
    <rPh sb="7" eb="11">
      <t>カブシキガイシャ</t>
    </rPh>
    <rPh sb="11" eb="13">
      <t>サガ</t>
    </rPh>
    <rPh sb="13" eb="15">
      <t>エイギョウ</t>
    </rPh>
    <phoneticPr fontId="5"/>
  </si>
  <si>
    <t>　　 高圧Ａ…6,000Ｖ（契約電力500kＷ未満）</t>
    <rPh sb="3" eb="5">
      <t>コウアツ</t>
    </rPh>
    <rPh sb="14" eb="16">
      <t>ケイヤク</t>
    </rPh>
    <rPh sb="16" eb="18">
      <t>デンリョク</t>
    </rPh>
    <rPh sb="23" eb="25">
      <t>ミマン</t>
    </rPh>
    <phoneticPr fontId="5"/>
  </si>
  <si>
    <t>　　 高圧Ｂ…6,000Ｖ（契約電力500kＷ以上）</t>
    <rPh sb="3" eb="5">
      <t>コウアツ</t>
    </rPh>
    <rPh sb="14" eb="16">
      <t>ケイヤク</t>
    </rPh>
    <rPh sb="16" eb="18">
      <t>デンリョク</t>
    </rPh>
    <rPh sb="23" eb="25">
      <t>イジョウ</t>
    </rPh>
    <phoneticPr fontId="5"/>
  </si>
  <si>
    <t>26</t>
    <phoneticPr fontId="9"/>
  </si>
  <si>
    <t>24</t>
    <phoneticPr fontId="9"/>
  </si>
  <si>
    <t>25</t>
    <phoneticPr fontId="9"/>
  </si>
  <si>
    <t>27</t>
    <phoneticPr fontId="5"/>
  </si>
  <si>
    <t>平成27年 4月</t>
    <rPh sb="0" eb="2">
      <t>ヘイセイ</t>
    </rPh>
    <rPh sb="4" eb="5">
      <t>ネン</t>
    </rPh>
    <rPh sb="7" eb="8">
      <t>ガツ</t>
    </rPh>
    <phoneticPr fontId="5"/>
  </si>
  <si>
    <t>平成28年 1月</t>
    <rPh sb="0" eb="2">
      <t>ヘイセイ</t>
    </rPh>
    <rPh sb="4" eb="5">
      <t>ネン</t>
    </rPh>
    <rPh sb="7" eb="8">
      <t>ガツ</t>
    </rPh>
    <phoneticPr fontId="5"/>
  </si>
  <si>
    <t xml:space="preserve">       5</t>
    <phoneticPr fontId="5"/>
  </si>
  <si>
    <t xml:space="preserve">       6</t>
    <phoneticPr fontId="5"/>
  </si>
  <si>
    <t xml:space="preserve">       7</t>
    <phoneticPr fontId="5"/>
  </si>
  <si>
    <t xml:space="preserve">       8</t>
    <phoneticPr fontId="5"/>
  </si>
  <si>
    <t xml:space="preserve">       9</t>
    <phoneticPr fontId="5"/>
  </si>
  <si>
    <t xml:space="preserve">      10</t>
    <phoneticPr fontId="5"/>
  </si>
  <si>
    <t xml:space="preserve">      11</t>
    <phoneticPr fontId="5"/>
  </si>
  <si>
    <t xml:space="preserve">      12</t>
    <phoneticPr fontId="5"/>
  </si>
  <si>
    <t xml:space="preserve">       2</t>
    <phoneticPr fontId="5"/>
  </si>
  <si>
    <t xml:space="preserve">       3</t>
    <phoneticPr fontId="5"/>
  </si>
  <si>
    <t>総   数</t>
    <phoneticPr fontId="5"/>
  </si>
  <si>
    <t>定   額</t>
    <phoneticPr fontId="5"/>
  </si>
  <si>
    <t>従量 Ｃ</t>
    <phoneticPr fontId="5"/>
  </si>
  <si>
    <t>農   事</t>
    <phoneticPr fontId="5"/>
  </si>
  <si>
    <t>24</t>
    <phoneticPr fontId="9"/>
  </si>
  <si>
    <t>26</t>
    <phoneticPr fontId="9"/>
  </si>
  <si>
    <t xml:space="preserve">       8</t>
    <phoneticPr fontId="5"/>
  </si>
  <si>
    <t xml:space="preserve">       9</t>
    <phoneticPr fontId="5"/>
  </si>
  <si>
    <t xml:space="preserve">      11</t>
    <phoneticPr fontId="5"/>
  </si>
  <si>
    <t>(単位：ＭＷｈ)</t>
    <phoneticPr fontId="5"/>
  </si>
  <si>
    <t>業務用</t>
    <phoneticPr fontId="5"/>
  </si>
  <si>
    <t>㎥</t>
  </si>
  <si>
    <t xml:space="preserve">       6</t>
  </si>
  <si>
    <t xml:space="preserve">       7</t>
  </si>
  <si>
    <t xml:space="preserve">       8</t>
  </si>
  <si>
    <t xml:space="preserve">       9</t>
  </si>
  <si>
    <t xml:space="preserve">      10</t>
  </si>
  <si>
    <t xml:space="preserve">      11</t>
  </si>
  <si>
    <t xml:space="preserve">      12</t>
  </si>
  <si>
    <t xml:space="preserve">       2</t>
  </si>
  <si>
    <t xml:space="preserve">       3</t>
  </si>
  <si>
    <t>…</t>
  </si>
  <si>
    <t>上水道</t>
  </si>
  <si>
    <t>総量</t>
  </si>
  <si>
    <t>湯屋用</t>
  </si>
  <si>
    <t>福祉用</t>
  </si>
  <si>
    <t xml:space="preserve"> 6</t>
  </si>
  <si>
    <t xml:space="preserve"> 8</t>
  </si>
  <si>
    <t xml:space="preserve"> 2</t>
  </si>
  <si>
    <t>11</t>
  </si>
  <si>
    <t>従量 Ａ・Ｂ</t>
    <phoneticPr fontId="5"/>
  </si>
  <si>
    <t>注3）｢農事｣項目の｢-｣は実績なし, 「0」は小数第1位の四捨五入の結果を示す。</t>
    <rPh sb="24" eb="26">
      <t>ショウスウ</t>
    </rPh>
    <rPh sb="26" eb="27">
      <t>ダイ</t>
    </rPh>
    <rPh sb="28" eb="29">
      <t>イ</t>
    </rPh>
    <rPh sb="30" eb="34">
      <t>シシャゴニュウ</t>
    </rPh>
    <rPh sb="35" eb="37">
      <t>ケッカ</t>
    </rPh>
    <phoneticPr fontId="5"/>
  </si>
  <si>
    <t>注1）メーター検針・料金徴収は, 北地区(奇数月)・南地区(偶数月)それぞれ隔月実施。</t>
    <rPh sb="18" eb="20">
      <t>チク</t>
    </rPh>
    <rPh sb="21" eb="23">
      <t>キスウ</t>
    </rPh>
    <rPh sb="23" eb="24">
      <t>ツキ</t>
    </rPh>
    <rPh sb="27" eb="29">
      <t>チク</t>
    </rPh>
    <rPh sb="30" eb="32">
      <t>グウスウ</t>
    </rPh>
    <rPh sb="32" eb="33">
      <t>ツキ</t>
    </rPh>
    <phoneticPr fontId="5"/>
  </si>
  <si>
    <t>注2）旧佐賀市は平成17年10月合併以前の佐賀市の区域。</t>
    <rPh sb="3" eb="4">
      <t>キュウ</t>
    </rPh>
    <rPh sb="4" eb="7">
      <t>サガシ</t>
    </rPh>
    <rPh sb="8" eb="10">
      <t>ヘイセイ</t>
    </rPh>
    <rPh sb="12" eb="13">
      <t>ネン</t>
    </rPh>
    <rPh sb="15" eb="16">
      <t>ガツ</t>
    </rPh>
    <rPh sb="16" eb="18">
      <t>ガッペイ</t>
    </rPh>
    <rPh sb="18" eb="20">
      <t>イゼン</t>
    </rPh>
    <rPh sb="21" eb="24">
      <t>サガシ</t>
    </rPh>
    <rPh sb="25" eb="27">
      <t>クイキ</t>
    </rPh>
    <phoneticPr fontId="5"/>
  </si>
  <si>
    <t>１人１日平均給水量</t>
    <phoneticPr fontId="9"/>
  </si>
  <si>
    <t>資料：上下水道局業務課</t>
    <rPh sb="0" eb="2">
      <t>シリョウ</t>
    </rPh>
    <rPh sb="3" eb="5">
      <t>ジョウゲ</t>
    </rPh>
    <rPh sb="5" eb="8">
      <t>スイドウキョク</t>
    </rPh>
    <rPh sb="8" eb="11">
      <t>ギョウムカ</t>
    </rPh>
    <phoneticPr fontId="5"/>
  </si>
  <si>
    <t>平成23～27年度</t>
    <rPh sb="0" eb="2">
      <t>ヘイセイ</t>
    </rPh>
    <rPh sb="7" eb="9">
      <t>ネンド</t>
    </rPh>
    <phoneticPr fontId="9"/>
  </si>
  <si>
    <t>使用量（単位：㎥)</t>
    <phoneticPr fontId="9"/>
  </si>
  <si>
    <t>注4）平成28年4月からの電力販売の自由化に伴い, 平成28年度以降のデータなし。</t>
    <rPh sb="3" eb="5">
      <t>ヘイセイ</t>
    </rPh>
    <rPh sb="7" eb="8">
      <t>ネン</t>
    </rPh>
    <rPh sb="9" eb="10">
      <t>ガツ</t>
    </rPh>
    <rPh sb="13" eb="15">
      <t>デンリョク</t>
    </rPh>
    <rPh sb="15" eb="17">
      <t>ハンバイ</t>
    </rPh>
    <rPh sb="18" eb="21">
      <t>ジユウカ</t>
    </rPh>
    <rPh sb="22" eb="23">
      <t>トモナ</t>
    </rPh>
    <rPh sb="26" eb="28">
      <t>ヘイセイ</t>
    </rPh>
    <rPh sb="30" eb="32">
      <t>ネンド</t>
    </rPh>
    <rPh sb="32" eb="34">
      <t>イコウ</t>
    </rPh>
    <phoneticPr fontId="5"/>
  </si>
  <si>
    <t>総　数</t>
    <phoneticPr fontId="5"/>
  </si>
  <si>
    <t>低　圧</t>
    <phoneticPr fontId="5"/>
  </si>
  <si>
    <t>総　量</t>
    <phoneticPr fontId="9"/>
  </si>
  <si>
    <t>総　量</t>
    <phoneticPr fontId="5"/>
  </si>
  <si>
    <t>年　度</t>
    <rPh sb="0" eb="1">
      <t>トシ</t>
    </rPh>
    <rPh sb="2" eb="3">
      <t>タビ</t>
    </rPh>
    <phoneticPr fontId="5"/>
  </si>
  <si>
    <t>注1）1か月平均使用量(一般用)は, 料金用途（一般用）を用いて計算している。</t>
    <rPh sb="19" eb="21">
      <t>リョウキン</t>
    </rPh>
    <rPh sb="21" eb="23">
      <t>ヨウト</t>
    </rPh>
    <rPh sb="24" eb="27">
      <t>イッパンヨウ</t>
    </rPh>
    <rPh sb="29" eb="30">
      <t>モチ</t>
    </rPh>
    <rPh sb="32" eb="34">
      <t>ケイサン</t>
    </rPh>
    <phoneticPr fontId="9"/>
  </si>
  <si>
    <t>平成28年度</t>
    <rPh sb="0" eb="2">
      <t>ヘイセイ</t>
    </rPh>
    <rPh sb="4" eb="6">
      <t>ネンド</t>
    </rPh>
    <phoneticPr fontId="2"/>
  </si>
  <si>
    <t>平成29年度</t>
    <rPh sb="0" eb="2">
      <t>ヘイセイ</t>
    </rPh>
    <rPh sb="4" eb="6">
      <t>ネンド</t>
    </rPh>
    <phoneticPr fontId="2"/>
  </si>
  <si>
    <t>平成30年度</t>
    <rPh sb="0" eb="2">
      <t>ヘイセイ</t>
    </rPh>
    <rPh sb="4" eb="6">
      <t>ネンド</t>
    </rPh>
    <phoneticPr fontId="2"/>
  </si>
  <si>
    <t>令和元年度</t>
    <rPh sb="0" eb="2">
      <t>レイワ</t>
    </rPh>
    <rPh sb="2" eb="4">
      <t>ガンネン</t>
    </rPh>
    <rPh sb="4" eb="5">
      <t>ド</t>
    </rPh>
    <phoneticPr fontId="3"/>
  </si>
  <si>
    <t>令和元年度</t>
    <rPh sb="0" eb="5">
      <t>レイワガンネンド</t>
    </rPh>
    <phoneticPr fontId="3"/>
  </si>
  <si>
    <t>令和元年度</t>
    <rPh sb="0" eb="2">
      <t>レイワ</t>
    </rPh>
    <rPh sb="2" eb="4">
      <t>ガンネン</t>
    </rPh>
    <rPh sb="4" eb="5">
      <t>ド</t>
    </rPh>
    <phoneticPr fontId="9"/>
  </si>
  <si>
    <t>平成31年 4月検針分</t>
    <rPh sb="0" eb="2">
      <t>ヘイセイ</t>
    </rPh>
    <rPh sb="4" eb="5">
      <t>トシ</t>
    </rPh>
    <rPh sb="5" eb="6">
      <t>ヘイネン</t>
    </rPh>
    <rPh sb="7" eb="8">
      <t>ガツ</t>
    </rPh>
    <rPh sb="8" eb="10">
      <t>ケンシン</t>
    </rPh>
    <rPh sb="10" eb="11">
      <t>ブン</t>
    </rPh>
    <phoneticPr fontId="6"/>
  </si>
  <si>
    <t>資料：佐賀東部水道企業団，上下水道局業務課</t>
    <rPh sb="3" eb="5">
      <t>サガ</t>
    </rPh>
    <rPh sb="5" eb="7">
      <t>トウブ</t>
    </rPh>
    <rPh sb="7" eb="9">
      <t>スイドウ</t>
    </rPh>
    <rPh sb="9" eb="11">
      <t>キギョウ</t>
    </rPh>
    <rPh sb="11" eb="12">
      <t>ダン</t>
    </rPh>
    <rPh sb="13" eb="21">
      <t>ジョウゲスイドウキョクギョウムカ</t>
    </rPh>
    <phoneticPr fontId="5"/>
  </si>
  <si>
    <t>注2）1か月平均使用量(一般用)は, 料金用途（一般用）を用いて計算している。</t>
    <rPh sb="19" eb="21">
      <t>リョウキン</t>
    </rPh>
    <rPh sb="21" eb="23">
      <t>ヨウト</t>
    </rPh>
    <rPh sb="24" eb="27">
      <t>イッパンヨウ</t>
    </rPh>
    <rPh sb="29" eb="30">
      <t>モチ</t>
    </rPh>
    <rPh sb="32" eb="34">
      <t>ケイサン</t>
    </rPh>
    <phoneticPr fontId="9"/>
  </si>
  <si>
    <t>注3）一般用は営業用，プール用，官公庁用を含む。</t>
    <rPh sb="0" eb="1">
      <t>チュウ</t>
    </rPh>
    <rPh sb="3" eb="6">
      <t>イッパンヨウ</t>
    </rPh>
    <rPh sb="7" eb="10">
      <t>エイギョウヨウ</t>
    </rPh>
    <rPh sb="14" eb="15">
      <t>ヨウ</t>
    </rPh>
    <rPh sb="16" eb="20">
      <t>カンコウチョウヨウ</t>
    </rPh>
    <rPh sb="21" eb="22">
      <t>フク</t>
    </rPh>
    <phoneticPr fontId="9"/>
  </si>
  <si>
    <t>令和元年 6月検針分</t>
    <rPh sb="0" eb="2">
      <t>レイワ</t>
    </rPh>
    <rPh sb="2" eb="4">
      <t>ガンネン</t>
    </rPh>
    <rPh sb="4" eb="5">
      <t>ヘイネン</t>
    </rPh>
    <rPh sb="6" eb="7">
      <t>ガツ</t>
    </rPh>
    <rPh sb="7" eb="9">
      <t>ケンシン</t>
    </rPh>
    <rPh sb="9" eb="10">
      <t>ブン</t>
    </rPh>
    <phoneticPr fontId="6"/>
  </si>
  <si>
    <t xml:space="preserve"> 令和2年 2月検針分</t>
    <rPh sb="1" eb="3">
      <t>レイワ</t>
    </rPh>
    <rPh sb="4" eb="5">
      <t>ネン</t>
    </rPh>
    <rPh sb="5" eb="6">
      <t>ヘイネン</t>
    </rPh>
    <rPh sb="7" eb="8">
      <t>ガツ</t>
    </rPh>
    <rPh sb="8" eb="11">
      <t>ケンシンブン</t>
    </rPh>
    <phoneticPr fontId="6"/>
  </si>
  <si>
    <t>注1）メーター検針・料金徴収は隔月実施。</t>
    <rPh sb="0" eb="1">
      <t>チュウ</t>
    </rPh>
    <phoneticPr fontId="5"/>
  </si>
  <si>
    <t>注2）一般用は営業用，プール用，官公庁用を含む。</t>
    <rPh sb="0" eb="1">
      <t>チュウ</t>
    </rPh>
    <rPh sb="3" eb="6">
      <t>イッパンヨウ</t>
    </rPh>
    <rPh sb="7" eb="10">
      <t>エイギョウヨウ</t>
    </rPh>
    <rPh sb="14" eb="15">
      <t>ヨウ</t>
    </rPh>
    <rPh sb="16" eb="20">
      <t>カンコウチョウヨウ</t>
    </rPh>
    <rPh sb="21" eb="22">
      <t>フク</t>
    </rPh>
    <phoneticPr fontId="9"/>
  </si>
  <si>
    <t xml:space="preserve"> 令和2年 1月検針分</t>
    <rPh sb="1" eb="3">
      <t>レイワ</t>
    </rPh>
    <rPh sb="4" eb="5">
      <t>ネン</t>
    </rPh>
    <rPh sb="5" eb="6">
      <t>ヘイネン</t>
    </rPh>
    <rPh sb="7" eb="8">
      <t>ガツ</t>
    </rPh>
    <rPh sb="8" eb="11">
      <t>ケンシンブン</t>
    </rPh>
    <phoneticPr fontId="3"/>
  </si>
  <si>
    <t>注1）メーター検針・料金徴収は隔月実施。</t>
    <phoneticPr fontId="5"/>
  </si>
  <si>
    <t>注1）メーター検針・料金請求は毎月実施。</t>
    <rPh sb="0" eb="1">
      <t>チュウ</t>
    </rPh>
    <rPh sb="7" eb="9">
      <t>ケンシン</t>
    </rPh>
    <rPh sb="10" eb="12">
      <t>リョウキン</t>
    </rPh>
    <rPh sb="12" eb="14">
      <t>セイキュウ</t>
    </rPh>
    <rPh sb="15" eb="17">
      <t>マイツキ</t>
    </rPh>
    <rPh sb="17" eb="19">
      <t>ジッシ</t>
    </rPh>
    <phoneticPr fontId="9"/>
  </si>
  <si>
    <t>注2）営業用は福祉用を含む。</t>
    <rPh sb="0" eb="1">
      <t>チュウ</t>
    </rPh>
    <rPh sb="3" eb="6">
      <t>エイギョウヨウ</t>
    </rPh>
    <rPh sb="7" eb="10">
      <t>フクシヨウ</t>
    </rPh>
    <rPh sb="11" eb="12">
      <t>フク</t>
    </rPh>
    <phoneticPr fontId="9"/>
  </si>
  <si>
    <t>注）営業用は福祉用を含む。</t>
    <rPh sb="0" eb="1">
      <t>チュウ</t>
    </rPh>
    <rPh sb="2" eb="5">
      <t>エイギョウヨウ</t>
    </rPh>
    <rPh sb="6" eb="9">
      <t>フクシヨウ</t>
    </rPh>
    <rPh sb="10" eb="11">
      <t>フク</t>
    </rPh>
    <phoneticPr fontId="9"/>
  </si>
  <si>
    <t>資料：西佐賀水道企業団，上下水道局業務課</t>
    <rPh sb="3" eb="4">
      <t>ニシ</t>
    </rPh>
    <rPh sb="4" eb="6">
      <t>サガ</t>
    </rPh>
    <rPh sb="6" eb="8">
      <t>スイドウ</t>
    </rPh>
    <rPh sb="8" eb="10">
      <t>キギョウ</t>
    </rPh>
    <rPh sb="10" eb="11">
      <t>ダン</t>
    </rPh>
    <rPh sb="12" eb="20">
      <t>ジョウゲスイドウキョクギョウムカ</t>
    </rPh>
    <phoneticPr fontId="5"/>
  </si>
  <si>
    <t>　　 令和元年度は，5月検針・5月請求分から3月検針・3月請求分までの11か月分の数値。</t>
    <rPh sb="3" eb="5">
      <t>レイワ</t>
    </rPh>
    <rPh sb="5" eb="7">
      <t>ガンネン</t>
    </rPh>
    <rPh sb="7" eb="8">
      <t>ド</t>
    </rPh>
    <rPh sb="11" eb="12">
      <t>ガツ</t>
    </rPh>
    <rPh sb="12" eb="14">
      <t>ケンシン</t>
    </rPh>
    <rPh sb="16" eb="17">
      <t>ガツ</t>
    </rPh>
    <rPh sb="17" eb="19">
      <t>セイキュウ</t>
    </rPh>
    <rPh sb="19" eb="20">
      <t>ブン</t>
    </rPh>
    <rPh sb="23" eb="24">
      <t>ガツ</t>
    </rPh>
    <rPh sb="24" eb="26">
      <t>ケンシン</t>
    </rPh>
    <rPh sb="28" eb="29">
      <t>ガツ</t>
    </rPh>
    <rPh sb="29" eb="31">
      <t>セイキュウ</t>
    </rPh>
    <rPh sb="31" eb="32">
      <t>ブン</t>
    </rPh>
    <rPh sb="38" eb="39">
      <t>ゲツ</t>
    </rPh>
    <rPh sb="39" eb="40">
      <t>ブン</t>
    </rPh>
    <rPh sb="41" eb="43">
      <t>スウチ</t>
    </rPh>
    <phoneticPr fontId="9"/>
  </si>
  <si>
    <t>注1）令和2年3月まで，メーター検針は隔月実施，料金請求は毎月実施。</t>
    <rPh sb="0" eb="1">
      <t>チュウ</t>
    </rPh>
    <rPh sb="3" eb="5">
      <t>レイワ</t>
    </rPh>
    <rPh sb="6" eb="7">
      <t>ネン</t>
    </rPh>
    <rPh sb="8" eb="9">
      <t>ガツ</t>
    </rPh>
    <rPh sb="16" eb="18">
      <t>ケンシン</t>
    </rPh>
    <rPh sb="19" eb="20">
      <t>ヘダ</t>
    </rPh>
    <rPh sb="20" eb="21">
      <t>ツキ</t>
    </rPh>
    <rPh sb="21" eb="23">
      <t>ジッシ</t>
    </rPh>
    <rPh sb="24" eb="26">
      <t>リョウキン</t>
    </rPh>
    <rPh sb="26" eb="28">
      <t>セイキュウ</t>
    </rPh>
    <rPh sb="29" eb="31">
      <t>マイツキ</t>
    </rPh>
    <rPh sb="31" eb="33">
      <t>ジッシ</t>
    </rPh>
    <phoneticPr fontId="13"/>
  </si>
  <si>
    <t>注2）年間使用水量について，平成30年度までは5月検針・5月請求分から3月検針・4月請求分までの数値。</t>
    <rPh sb="0" eb="1">
      <t>チュウ</t>
    </rPh>
    <rPh sb="3" eb="5">
      <t>ネンカン</t>
    </rPh>
    <rPh sb="5" eb="7">
      <t>シヨウ</t>
    </rPh>
    <rPh sb="7" eb="9">
      <t>スイリョウ</t>
    </rPh>
    <rPh sb="14" eb="16">
      <t>ヘイセイ</t>
    </rPh>
    <rPh sb="18" eb="20">
      <t>ネンド</t>
    </rPh>
    <rPh sb="24" eb="25">
      <t>ガツ</t>
    </rPh>
    <rPh sb="25" eb="27">
      <t>ケンシン</t>
    </rPh>
    <rPh sb="29" eb="30">
      <t>ガツ</t>
    </rPh>
    <rPh sb="30" eb="32">
      <t>セイキュウ</t>
    </rPh>
    <rPh sb="32" eb="33">
      <t>ブン</t>
    </rPh>
    <rPh sb="36" eb="37">
      <t>ガツ</t>
    </rPh>
    <rPh sb="37" eb="39">
      <t>ケンシン</t>
    </rPh>
    <rPh sb="41" eb="42">
      <t>ガツ</t>
    </rPh>
    <rPh sb="42" eb="44">
      <t>セイキュウ</t>
    </rPh>
    <rPh sb="44" eb="45">
      <t>ブン</t>
    </rPh>
    <rPh sb="48" eb="50">
      <t>スウチ</t>
    </rPh>
    <phoneticPr fontId="9"/>
  </si>
  <si>
    <t>注1）佐賀営業所管内の数値である。</t>
    <phoneticPr fontId="5"/>
  </si>
  <si>
    <t xml:space="preserve">     佐賀営業所管内は, 佐賀市（旧佐賀市, 旧諸富町, 旧大和町, 旧富士町, 旧三瀬村, 旧川副町, 
     旧東与賀町, 旧久保田町）, 多久市 , 小城市, 福岡県大川市の一部, 江北町の一部, 神埼市
     (旧神埼町, 旧千代田町, 旧脊振村), 吉野ヶ里町(旧三田川町, 旧東脊振村), 上峰町の一部。</t>
    <rPh sb="19" eb="20">
      <t>キュウ</t>
    </rPh>
    <rPh sb="20" eb="22">
      <t>サガ</t>
    </rPh>
    <rPh sb="22" eb="23">
      <t>シ</t>
    </rPh>
    <rPh sb="25" eb="26">
      <t>キュウ</t>
    </rPh>
    <rPh sb="26" eb="29">
      <t>モロドミチョウ</t>
    </rPh>
    <rPh sb="31" eb="32">
      <t>キュウ</t>
    </rPh>
    <rPh sb="32" eb="35">
      <t>ヤマトチョウ</t>
    </rPh>
    <rPh sb="37" eb="38">
      <t>キュウ</t>
    </rPh>
    <rPh sb="38" eb="40">
      <t>フジ</t>
    </rPh>
    <rPh sb="40" eb="41">
      <t>マチ</t>
    </rPh>
    <rPh sb="43" eb="44">
      <t>キュウ</t>
    </rPh>
    <rPh sb="44" eb="46">
      <t>ミツセ</t>
    </rPh>
    <rPh sb="46" eb="47">
      <t>ムラ</t>
    </rPh>
    <rPh sb="49" eb="50">
      <t>キュウ</t>
    </rPh>
    <rPh sb="61" eb="62">
      <t>キュウ</t>
    </rPh>
    <rPh sb="68" eb="69">
      <t>キュウ</t>
    </rPh>
    <rPh sb="76" eb="79">
      <t>タクシ</t>
    </rPh>
    <phoneticPr fontId="5"/>
  </si>
  <si>
    <t xml:space="preserve">     佐賀営業所管内は,佐賀市(旧佐賀市,旧諸富町,旧大和町,旧富士町,旧三瀬村,旧川副町,旧東与賀町,
　　 旧久保田町）,多久市 ,小城市,福岡県大川市の一部,江北町の一部,神埼市(旧神埼町,旧千代田町,
     旧脊振村),吉野ケ里町(旧三田川町,旧東脊振村),上峰町の一部。</t>
    <rPh sb="18" eb="19">
      <t>キュウ</t>
    </rPh>
    <rPh sb="19" eb="21">
      <t>サガ</t>
    </rPh>
    <rPh sb="21" eb="22">
      <t>シ</t>
    </rPh>
    <rPh sb="23" eb="24">
      <t>キュウ</t>
    </rPh>
    <rPh sb="24" eb="27">
      <t>モロドミチョウ</t>
    </rPh>
    <rPh sb="28" eb="29">
      <t>キュウ</t>
    </rPh>
    <rPh sb="29" eb="32">
      <t>ヤマトチョウ</t>
    </rPh>
    <rPh sb="33" eb="34">
      <t>キュウ</t>
    </rPh>
    <rPh sb="34" eb="36">
      <t>フジ</t>
    </rPh>
    <rPh sb="36" eb="37">
      <t>マチ</t>
    </rPh>
    <rPh sb="38" eb="39">
      <t>キュウ</t>
    </rPh>
    <rPh sb="39" eb="41">
      <t>ミツセ</t>
    </rPh>
    <rPh sb="41" eb="42">
      <t>ムラ</t>
    </rPh>
    <rPh sb="43" eb="44">
      <t>キュウ</t>
    </rPh>
    <rPh sb="48" eb="49">
      <t>キュウ</t>
    </rPh>
    <rPh sb="58" eb="59">
      <t>キュウ</t>
    </rPh>
    <rPh sb="65" eb="68">
      <t>タクシ</t>
    </rPh>
    <rPh sb="118" eb="122">
      <t>ヨシノガリ</t>
    </rPh>
    <phoneticPr fontId="5"/>
  </si>
  <si>
    <r>
      <t>戸数</t>
    </r>
    <r>
      <rPr>
        <b/>
        <sz val="11"/>
        <rFont val="ＭＳ 明朝"/>
        <family val="1"/>
        <charset val="128"/>
      </rPr>
      <t xml:space="preserve"> </t>
    </r>
    <r>
      <rPr>
        <sz val="11"/>
        <rFont val="ＭＳ 明朝"/>
        <family val="1"/>
        <charset val="128"/>
      </rPr>
      <t>(戸)  　（調定件数）</t>
    </r>
    <rPh sb="0" eb="1">
      <t>ト</t>
    </rPh>
    <rPh sb="1" eb="2">
      <t>カズ</t>
    </rPh>
    <rPh sb="4" eb="5">
      <t>コ</t>
    </rPh>
    <rPh sb="10" eb="11">
      <t>チョウ</t>
    </rPh>
    <rPh sb="11" eb="12">
      <t>サダム</t>
    </rPh>
    <rPh sb="12" eb="14">
      <t>ケンスウ</t>
    </rPh>
    <phoneticPr fontId="5"/>
  </si>
  <si>
    <t>注1）三瀬村は, 上水道事業・簡易水道事業が実施されていないため記載していない。</t>
    <rPh sb="0" eb="1">
      <t>チュウ</t>
    </rPh>
    <phoneticPr fontId="9"/>
  </si>
  <si>
    <t>令和元年度</t>
    <rPh sb="0" eb="2">
      <t>レイワ</t>
    </rPh>
    <rPh sb="2" eb="3">
      <t>ガン</t>
    </rPh>
    <phoneticPr fontId="5"/>
  </si>
  <si>
    <t>令 和 ３ 年 版 佐 賀 市 統 計 デ ー タ</t>
    <rPh sb="0" eb="1">
      <t>レイ</t>
    </rPh>
    <rPh sb="2" eb="3">
      <t>ワ</t>
    </rPh>
    <rPh sb="6" eb="7">
      <t>トシ</t>
    </rPh>
    <rPh sb="8" eb="9">
      <t>ハン</t>
    </rPh>
    <rPh sb="10" eb="11">
      <t>タスク</t>
    </rPh>
    <rPh sb="12" eb="13">
      <t>ガ</t>
    </rPh>
    <rPh sb="14" eb="15">
      <t>シ</t>
    </rPh>
    <rPh sb="16" eb="17">
      <t>オサム</t>
    </rPh>
    <rPh sb="18" eb="19">
      <t>ケイ</t>
    </rPh>
    <phoneticPr fontId="13"/>
  </si>
  <si>
    <t>令和2年度</t>
    <rPh sb="0" eb="2">
      <t>レイワ</t>
    </rPh>
    <rPh sb="3" eb="5">
      <t>ネンド</t>
    </rPh>
    <rPh sb="4" eb="5">
      <t>ド</t>
    </rPh>
    <phoneticPr fontId="3"/>
  </si>
  <si>
    <t>令和 2年度</t>
    <rPh sb="0" eb="2">
      <t>レイワ</t>
    </rPh>
    <rPh sb="4" eb="6">
      <t>ネンド</t>
    </rPh>
    <phoneticPr fontId="3"/>
  </si>
  <si>
    <t>令和 2年 4月</t>
    <rPh sb="0" eb="2">
      <t>レイワ</t>
    </rPh>
    <rPh sb="4" eb="5">
      <t>ネン</t>
    </rPh>
    <rPh sb="5" eb="6">
      <t>ヘイネン</t>
    </rPh>
    <rPh sb="7" eb="8">
      <t>ガツ</t>
    </rPh>
    <phoneticPr fontId="6"/>
  </si>
  <si>
    <t xml:space="preserve">       5</t>
  </si>
  <si>
    <t>令和 3年 1月</t>
    <rPh sb="0" eb="2">
      <t>レイワ</t>
    </rPh>
    <rPh sb="4" eb="5">
      <t>ネン</t>
    </rPh>
    <rPh sb="7" eb="8">
      <t>ガツ</t>
    </rPh>
    <phoneticPr fontId="6"/>
  </si>
  <si>
    <t>平成28年度</t>
    <rPh sb="0" eb="2">
      <t>ヘイセイ</t>
    </rPh>
    <rPh sb="4" eb="6">
      <t>ネンド</t>
    </rPh>
    <phoneticPr fontId="5"/>
  </si>
  <si>
    <t>29</t>
  </si>
  <si>
    <t>30</t>
  </si>
  <si>
    <t>2</t>
  </si>
  <si>
    <t>2</t>
    <phoneticPr fontId="9"/>
  </si>
  <si>
    <t xml:space="preserve"> 5</t>
  </si>
  <si>
    <t xml:space="preserve"> 令和2年 4月検針分</t>
    <rPh sb="1" eb="3">
      <t>レイワ</t>
    </rPh>
    <rPh sb="4" eb="5">
      <t>ネン</t>
    </rPh>
    <rPh sb="5" eb="6">
      <t>ヘイネン</t>
    </rPh>
    <rPh sb="7" eb="8">
      <t>ガツ</t>
    </rPh>
    <rPh sb="8" eb="10">
      <t>ケンシン</t>
    </rPh>
    <rPh sb="10" eb="11">
      <t>ブン</t>
    </rPh>
    <phoneticPr fontId="5"/>
  </si>
  <si>
    <t xml:space="preserve">  令和3年 1月検針分</t>
    <rPh sb="2" eb="4">
      <t>レイワ</t>
    </rPh>
    <rPh sb="5" eb="6">
      <t>ネン</t>
    </rPh>
    <rPh sb="6" eb="7">
      <t>ヘイネン</t>
    </rPh>
    <rPh sb="8" eb="9">
      <t>ガツ</t>
    </rPh>
    <rPh sb="9" eb="12">
      <t>ケンシンブン</t>
    </rPh>
    <phoneticPr fontId="5"/>
  </si>
  <si>
    <t xml:space="preserve"> 令和2年 5月検針分</t>
    <rPh sb="1" eb="3">
      <t>レイワ</t>
    </rPh>
    <rPh sb="4" eb="5">
      <t>ネン</t>
    </rPh>
    <rPh sb="5" eb="6">
      <t>ヘイネン</t>
    </rPh>
    <rPh sb="7" eb="8">
      <t>ガツ</t>
    </rPh>
    <rPh sb="8" eb="10">
      <t>ケンシン</t>
    </rPh>
    <rPh sb="10" eb="11">
      <t>ブン</t>
    </rPh>
    <phoneticPr fontId="3"/>
  </si>
  <si>
    <t xml:space="preserve"> 令和2年 5月検針分</t>
    <rPh sb="1" eb="3">
      <t>レイワ</t>
    </rPh>
    <rPh sb="4" eb="5">
      <t>ネン</t>
    </rPh>
    <rPh sb="5" eb="6">
      <t>ヘイネン</t>
    </rPh>
    <rPh sb="7" eb="8">
      <t>ガツ</t>
    </rPh>
    <rPh sb="8" eb="10">
      <t>ケンシン</t>
    </rPh>
    <rPh sb="10" eb="11">
      <t>ブン</t>
    </rPh>
    <phoneticPr fontId="7"/>
  </si>
  <si>
    <t xml:space="preserve"> 令和3年 1月検針分</t>
    <rPh sb="1" eb="3">
      <t>レイワ</t>
    </rPh>
    <phoneticPr fontId="9"/>
  </si>
  <si>
    <t xml:space="preserve"> 令和2年 4月検針分</t>
    <rPh sb="1" eb="3">
      <t>レイワ</t>
    </rPh>
    <rPh sb="4" eb="5">
      <t>ネン</t>
    </rPh>
    <rPh sb="5" eb="6">
      <t>ヘイネン</t>
    </rPh>
    <rPh sb="7" eb="8">
      <t>ガツ</t>
    </rPh>
    <rPh sb="8" eb="10">
      <t>ケンシン</t>
    </rPh>
    <rPh sb="10" eb="11">
      <t>ブン</t>
    </rPh>
    <phoneticPr fontId="3"/>
  </si>
  <si>
    <t xml:space="preserve"> 令和3年 1月検針分</t>
    <rPh sb="1" eb="3">
      <t>レイワ</t>
    </rPh>
    <rPh sb="4" eb="5">
      <t>ネン</t>
    </rPh>
    <rPh sb="7" eb="8">
      <t>ガツ</t>
    </rPh>
    <rPh sb="8" eb="10">
      <t>ケンシン</t>
    </rPh>
    <rPh sb="10" eb="11">
      <t>ブン</t>
    </rPh>
    <phoneticPr fontId="3"/>
  </si>
  <si>
    <t xml:space="preserve"> 令和2年 4月検針分</t>
    <rPh sb="1" eb="3">
      <t>レイワ</t>
    </rPh>
    <rPh sb="4" eb="5">
      <t>ネン</t>
    </rPh>
    <rPh sb="5" eb="6">
      <t>ヘイネン</t>
    </rPh>
    <rPh sb="7" eb="8">
      <t>ガツ</t>
    </rPh>
    <rPh sb="8" eb="10">
      <t>ケンシン</t>
    </rPh>
    <rPh sb="10" eb="11">
      <t>ブン</t>
    </rPh>
    <phoneticPr fontId="11"/>
  </si>
  <si>
    <t xml:space="preserve"> 令和3年 1月検針分</t>
    <rPh sb="1" eb="3">
      <t>レイワ</t>
    </rPh>
    <rPh sb="4" eb="5">
      <t>ネン</t>
    </rPh>
    <rPh sb="7" eb="8">
      <t>ガツ</t>
    </rPh>
    <rPh sb="8" eb="10">
      <t>ケンシン</t>
    </rPh>
    <rPh sb="10" eb="11">
      <t>ブン</t>
    </rPh>
    <phoneticPr fontId="11"/>
  </si>
  <si>
    <t xml:space="preserve"> 令和2年 5月検針分</t>
    <rPh sb="1" eb="3">
      <t>レイワ</t>
    </rPh>
    <rPh sb="4" eb="5">
      <t>ネン</t>
    </rPh>
    <rPh sb="5" eb="6">
      <t>ヘイネン</t>
    </rPh>
    <rPh sb="7" eb="8">
      <t>ガツ</t>
    </rPh>
    <rPh sb="8" eb="10">
      <t>ケンシン</t>
    </rPh>
    <rPh sb="10" eb="11">
      <t>ブン</t>
    </rPh>
    <phoneticPr fontId="5"/>
  </si>
  <si>
    <t xml:space="preserve"> 令和3年 1月検針分</t>
    <rPh sb="1" eb="3">
      <t>レイワ</t>
    </rPh>
    <rPh sb="4" eb="5">
      <t>ネン</t>
    </rPh>
    <rPh sb="5" eb="6">
      <t>ヘイネン</t>
    </rPh>
    <rPh sb="7" eb="8">
      <t>ガツ</t>
    </rPh>
    <rPh sb="8" eb="10">
      <t>ケンシン</t>
    </rPh>
    <rPh sb="10" eb="11">
      <t>ブン</t>
    </rPh>
    <phoneticPr fontId="5"/>
  </si>
  <si>
    <t>平成28～令和2年度</t>
    <rPh sb="0" eb="2">
      <t>ヘイセイ</t>
    </rPh>
    <rPh sb="5" eb="7">
      <t>レイワ</t>
    </rPh>
    <rPh sb="8" eb="10">
      <t>ネンド</t>
    </rPh>
    <phoneticPr fontId="9"/>
  </si>
  <si>
    <t>令和元, 2年度</t>
    <rPh sb="0" eb="2">
      <t>レイワ</t>
    </rPh>
    <rPh sb="2" eb="3">
      <t>ガン</t>
    </rPh>
    <rPh sb="6" eb="8">
      <t>ネンド</t>
    </rPh>
    <phoneticPr fontId="9"/>
  </si>
  <si>
    <t>129. 工業用水道需要（平成28～令和2年度）</t>
    <rPh sb="5" eb="6">
      <t>コウ</t>
    </rPh>
    <rPh sb="6" eb="7">
      <t>ギョウ</t>
    </rPh>
    <rPh sb="7" eb="8">
      <t>ヨウ</t>
    </rPh>
    <rPh sb="8" eb="9">
      <t>ミズ</t>
    </rPh>
    <rPh sb="9" eb="10">
      <t>ミチ</t>
    </rPh>
    <rPh sb="10" eb="12">
      <t>ジュヨウ</t>
    </rPh>
    <rPh sb="13" eb="15">
      <t>ヘイセイ</t>
    </rPh>
    <rPh sb="18" eb="20">
      <t>レイワ</t>
    </rPh>
    <rPh sb="21" eb="23">
      <t>ネンド</t>
    </rPh>
    <phoneticPr fontId="13"/>
  </si>
  <si>
    <t>128-7. 用途別使用（年間有収）水量（久保田町）（平成28～令和2年度）</t>
    <rPh sb="21" eb="24">
      <t>クボタ</t>
    </rPh>
    <rPh sb="24" eb="25">
      <t>マチ</t>
    </rPh>
    <rPh sb="27" eb="29">
      <t>ヘイセイ</t>
    </rPh>
    <rPh sb="32" eb="34">
      <t>レイワ</t>
    </rPh>
    <rPh sb="35" eb="37">
      <t>ネンド</t>
    </rPh>
    <phoneticPr fontId="5"/>
  </si>
  <si>
    <t>128-6. 用途別使用（年間有収）水量（東与賀町）（平成28～令和2年度）</t>
    <rPh sb="21" eb="24">
      <t>ヒガシヨカ</t>
    </rPh>
    <rPh sb="24" eb="25">
      <t>マチ</t>
    </rPh>
    <rPh sb="27" eb="29">
      <t>ヘイセイ</t>
    </rPh>
    <rPh sb="32" eb="34">
      <t>レイワ</t>
    </rPh>
    <rPh sb="35" eb="37">
      <t>ネンド</t>
    </rPh>
    <phoneticPr fontId="5"/>
  </si>
  <si>
    <t>128-5. 用途別使用（年間有収）水量（川副町）（平成28～令和2年度）</t>
    <rPh sb="21" eb="23">
      <t>カワソエ</t>
    </rPh>
    <rPh sb="23" eb="24">
      <t>マチ</t>
    </rPh>
    <rPh sb="26" eb="28">
      <t>ヘイセイ</t>
    </rPh>
    <rPh sb="31" eb="33">
      <t>レイワ</t>
    </rPh>
    <rPh sb="34" eb="36">
      <t>ネンド</t>
    </rPh>
    <phoneticPr fontId="5"/>
  </si>
  <si>
    <t>128-4. 用途別使用（年間有収）水量（富士町）（平成28～令和2年度）</t>
    <rPh sb="7" eb="9">
      <t>ヨウト</t>
    </rPh>
    <rPh sb="9" eb="10">
      <t>ベツ</t>
    </rPh>
    <rPh sb="10" eb="12">
      <t>シヨウ</t>
    </rPh>
    <rPh sb="13" eb="15">
      <t>ネンカン</t>
    </rPh>
    <rPh sb="15" eb="16">
      <t>ユウ</t>
    </rPh>
    <rPh sb="16" eb="17">
      <t>オサム</t>
    </rPh>
    <rPh sb="18" eb="20">
      <t>スイリョウ</t>
    </rPh>
    <rPh sb="21" eb="24">
      <t>フジチョウ</t>
    </rPh>
    <rPh sb="26" eb="28">
      <t>ヘイセイ</t>
    </rPh>
    <rPh sb="31" eb="33">
      <t>レイワ</t>
    </rPh>
    <rPh sb="34" eb="36">
      <t>ネンド</t>
    </rPh>
    <phoneticPr fontId="9"/>
  </si>
  <si>
    <t>128-3. 用途別使用（年間有収）水量（大和町）（平成28～令和2年度）</t>
    <rPh sb="21" eb="24">
      <t>ヤマトチョウ</t>
    </rPh>
    <rPh sb="26" eb="28">
      <t>ヘイセイ</t>
    </rPh>
    <rPh sb="31" eb="33">
      <t>レイワ</t>
    </rPh>
    <rPh sb="34" eb="36">
      <t>ネンド</t>
    </rPh>
    <phoneticPr fontId="9"/>
  </si>
  <si>
    <t>128-2. 用途別使用（年間有収）水量（諸富町）（平成28～令和2年度）</t>
    <rPh sb="21" eb="24">
      <t>モロドミチョウ</t>
    </rPh>
    <rPh sb="26" eb="28">
      <t>ヘイセイ</t>
    </rPh>
    <rPh sb="31" eb="33">
      <t>レイワ</t>
    </rPh>
    <rPh sb="34" eb="36">
      <t>ネンド</t>
    </rPh>
    <phoneticPr fontId="5"/>
  </si>
  <si>
    <t>128-1. 用途別使用（年間有収）水量（旧佐賀市）（平成28～令和2年度）</t>
    <rPh sb="21" eb="25">
      <t>キサ</t>
    </rPh>
    <rPh sb="27" eb="29">
      <t>ヘイセイ</t>
    </rPh>
    <rPh sb="32" eb="34">
      <t>レイワ</t>
    </rPh>
    <rPh sb="35" eb="37">
      <t>ネンド</t>
    </rPh>
    <phoneticPr fontId="5"/>
  </si>
  <si>
    <t>126. ガス需要（平成28～令和2年度）</t>
    <rPh sb="7" eb="8">
      <t>ジュ</t>
    </rPh>
    <rPh sb="8" eb="9">
      <t>ヨウ</t>
    </rPh>
    <rPh sb="10" eb="12">
      <t>ヘイセイ</t>
    </rPh>
    <rPh sb="15" eb="17">
      <t>レイワ</t>
    </rPh>
    <rPh sb="18" eb="20">
      <t>ネンド</t>
    </rPh>
    <phoneticPr fontId="6"/>
  </si>
  <si>
    <t>125. 電力需要（平成23～27年度）</t>
    <rPh sb="5" eb="6">
      <t>デン</t>
    </rPh>
    <rPh sb="6" eb="7">
      <t>チカラ</t>
    </rPh>
    <rPh sb="7" eb="8">
      <t>モトメ</t>
    </rPh>
    <rPh sb="8" eb="9">
      <t>ヨウ</t>
    </rPh>
    <rPh sb="10" eb="11">
      <t>ヒラ</t>
    </rPh>
    <rPh sb="11" eb="12">
      <t>シゲル</t>
    </rPh>
    <rPh sb="17" eb="19">
      <t>ネンド</t>
    </rPh>
    <phoneticPr fontId="5"/>
  </si>
  <si>
    <t>124. 電灯需要（平成23～27年度）</t>
    <rPh sb="5" eb="6">
      <t>デン</t>
    </rPh>
    <rPh sb="6" eb="7">
      <t>ヒ</t>
    </rPh>
    <rPh sb="7" eb="8">
      <t>モトメ</t>
    </rPh>
    <rPh sb="8" eb="9">
      <t>ヨウ</t>
    </rPh>
    <rPh sb="10" eb="11">
      <t>ヒラ</t>
    </rPh>
    <rPh sb="11" eb="12">
      <t>シゲル</t>
    </rPh>
    <rPh sb="17" eb="18">
      <t>トシ</t>
    </rPh>
    <rPh sb="18" eb="19">
      <t>タビ</t>
    </rPh>
    <phoneticPr fontId="5"/>
  </si>
  <si>
    <t>令和2年度</t>
    <rPh sb="0" eb="2">
      <t>レイワ</t>
    </rPh>
    <phoneticPr fontId="5"/>
  </si>
  <si>
    <t>127. 水道需要（令和元年度，2年度）</t>
    <rPh sb="5" eb="6">
      <t>ミズ</t>
    </rPh>
    <rPh sb="6" eb="7">
      <t>ミチ</t>
    </rPh>
    <rPh sb="7" eb="8">
      <t>モトメ</t>
    </rPh>
    <rPh sb="8" eb="9">
      <t>ヨウ</t>
    </rPh>
    <rPh sb="10" eb="12">
      <t>レイワ</t>
    </rPh>
    <rPh sb="12" eb="14">
      <t>ガンネン</t>
    </rPh>
    <rPh sb="14" eb="15">
      <t>ド</t>
    </rPh>
    <rPh sb="17" eb="19">
      <t>ネンド</t>
    </rPh>
    <phoneticPr fontId="5"/>
  </si>
  <si>
    <t>127. 水道需要（令和元年度，2年度）（つづき）</t>
    <rPh sb="5" eb="6">
      <t>ミズ</t>
    </rPh>
    <rPh sb="6" eb="7">
      <t>ミチ</t>
    </rPh>
    <rPh sb="7" eb="8">
      <t>モトメ</t>
    </rPh>
    <rPh sb="8" eb="9">
      <t>ヨウ</t>
    </rPh>
    <rPh sb="10" eb="12">
      <t>レイワ</t>
    </rPh>
    <rPh sb="12" eb="13">
      <t>ガン</t>
    </rPh>
    <rPh sb="13" eb="15">
      <t>ネンド</t>
    </rPh>
    <rPh sb="17" eb="19">
      <t>ネンド</t>
    </rPh>
    <phoneticPr fontId="5"/>
  </si>
  <si>
    <t>注3）令和2年度から料金体系及び検針月変更。メーター検針・料金徴収は隔月実施。</t>
    <rPh sb="0" eb="1">
      <t>チュウ</t>
    </rPh>
    <rPh sb="3" eb="5">
      <t>レイワ</t>
    </rPh>
    <rPh sb="6" eb="8">
      <t>ネンド</t>
    </rPh>
    <rPh sb="10" eb="12">
      <t>リョウキン</t>
    </rPh>
    <rPh sb="12" eb="14">
      <t>タイケイ</t>
    </rPh>
    <rPh sb="14" eb="15">
      <t>オヨ</t>
    </rPh>
    <rPh sb="16" eb="18">
      <t>ケンシン</t>
    </rPh>
    <rPh sb="18" eb="19">
      <t>ツキ</t>
    </rPh>
    <rPh sb="19" eb="21">
      <t>ヘンコウ</t>
    </rPh>
    <rPh sb="26" eb="28">
      <t>ケンシン</t>
    </rPh>
    <rPh sb="29" eb="31">
      <t>リョウキン</t>
    </rPh>
    <rPh sb="31" eb="33">
      <t>チョウシュウ</t>
    </rPh>
    <rPh sb="34" eb="36">
      <t>カクゲツ</t>
    </rPh>
    <rPh sb="36" eb="38">
      <t>ジッシ</t>
    </rPh>
    <phoneticPr fontId="9"/>
  </si>
  <si>
    <t>注4）令和2年度から一般用は営業用，プール用，官公庁用を含む。</t>
    <rPh sb="0" eb="1">
      <t>チュウ</t>
    </rPh>
    <rPh sb="10" eb="13">
      <t>イッパンヨウ</t>
    </rPh>
    <rPh sb="14" eb="17">
      <t>エイギョウヨウ</t>
    </rPh>
    <rPh sb="21" eb="22">
      <t>ヨウ</t>
    </rPh>
    <rPh sb="23" eb="27">
      <t>カンコウチョウヨウ</t>
    </rPh>
    <rPh sb="28" eb="29">
      <t>フク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</si>
</sst>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1" formatCode="_ * #,##0_ ;_ * \-#,##0_ ;_ * &quot;-&quot;_ ;_ @_ "/>
    <numFmt numFmtId="43" formatCode="_ * #,##0.00_ ;_ * \-#,##0.00_ ;_ * &quot;-&quot;??_ ;_ @_ "/>
    <numFmt numFmtId="176" formatCode="_ * #\ ##0_ ;_ * \-#\ ##0_ ;_ * &quot;-&quot;_ ;_ @_ "/>
    <numFmt numFmtId="177" formatCode="#\ ###\ ##0_ ;_ * \-#\ ##0_ ;_ * &quot;-&quot;_ ;_ @_ "/>
    <numFmt numFmtId="178" formatCode="#\ ###\ ##0\ "/>
    <numFmt numFmtId="179" formatCode="#,##0;[Red]#,##0"/>
    <numFmt numFmtId="180" formatCode="#\ ###\ ##0\ ;\-#\ ###\ ##0\ ;\-\ "/>
    <numFmt numFmtId="181" formatCode="#,##0;\-#,##0;&quot;-&quot;"/>
    <numFmt numFmtId="182" formatCode="[$-411]g/&quot;標&quot;&quot;準&quot;"/>
    <numFmt numFmtId="183" formatCode="&quot;｣&quot;#,##0;[Red]\-&quot;｣&quot;#,##0"/>
    <numFmt numFmtId="184" formatCode="_ &quot;SFr.&quot;* #,##0.00_ ;_ &quot;SFr.&quot;* \-#,##0.00_ ;_ &quot;SFr.&quot;* &quot;-&quot;??_ ;_ @_ "/>
    <numFmt numFmtId="185" formatCode="##\ ###\ ##0"/>
    <numFmt numFmtId="186" formatCode="#\ ###\ ##0\ ;\-#\ ###\ ##0;\-\ "/>
    <numFmt numFmtId="187" formatCode="##\ ###\ ##0\ "/>
    <numFmt numFmtId="188" formatCode="General\ \ "/>
    <numFmt numFmtId="189" formatCode="_ * #,##0.0_ ;_ * \-#,##0.0_ ;_ * &quot;-&quot;?_ ;_ @_ "/>
    <numFmt numFmtId="190" formatCode="#\ ###\ ##0\ ;\-#\ ###\ ##0\ ;&quot;- &quot;"/>
  </numFmts>
  <fonts count="42">
    <font>
      <sz val="11"/>
      <name val="明朝"/>
      <family val="1"/>
      <charset val="128"/>
    </font>
    <font>
      <sz val="11"/>
      <color theme="1"/>
      <name val="ＭＳ Ｐゴシック"/>
      <family val="2"/>
      <charset val="128"/>
      <scheme val="minor"/>
    </font>
    <font>
      <sz val="11"/>
      <color theme="1"/>
      <name val="ＭＳ Ｐゴシック"/>
      <family val="2"/>
      <charset val="128"/>
      <scheme val="minor"/>
    </font>
    <font>
      <sz val="11"/>
      <name val="明朝"/>
      <family val="1"/>
      <charset val="128"/>
    </font>
    <font>
      <sz val="11"/>
      <name val="ＭＳ 明朝"/>
      <family val="1"/>
      <charset val="128"/>
    </font>
    <font>
      <sz val="6"/>
      <name val="ＭＳ Ｐ明朝"/>
      <family val="1"/>
      <charset val="128"/>
    </font>
    <font>
      <sz val="10"/>
      <name val="ＭＳ 明朝"/>
      <family val="1"/>
      <charset val="128"/>
    </font>
    <font>
      <b/>
      <sz val="14"/>
      <name val="ＭＳ Ｐゴシック"/>
      <family val="3"/>
      <charset val="128"/>
    </font>
    <font>
      <sz val="10"/>
      <name val="明朝"/>
      <family val="1"/>
      <charset val="128"/>
    </font>
    <font>
      <sz val="6"/>
      <name val="明朝"/>
      <family val="1"/>
      <charset val="128"/>
    </font>
    <font>
      <sz val="9"/>
      <name val="ＭＳ 明朝"/>
      <family val="1"/>
      <charset val="128"/>
    </font>
    <font>
      <sz val="12"/>
      <name val="ＭＳ 明朝"/>
      <family val="1"/>
      <charset val="128"/>
    </font>
    <font>
      <sz val="11"/>
      <name val="ＭＳ Ｐゴシック"/>
      <family val="3"/>
      <charset val="128"/>
    </font>
    <font>
      <sz val="6"/>
      <name val="ＭＳ Ｐゴシック"/>
      <family val="3"/>
      <charset val="128"/>
    </font>
    <font>
      <b/>
      <sz val="11"/>
      <name val="ＭＳ 明朝"/>
      <family val="1"/>
      <charset val="128"/>
    </font>
    <font>
      <sz val="10"/>
      <name val="ＭＳ Ｐゴシック"/>
      <family val="3"/>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b/>
      <sz val="24"/>
      <color rgb="FF00B050"/>
      <name val="ＭＳ Ｐゴシック"/>
      <family val="3"/>
      <charset val="128"/>
    </font>
    <font>
      <sz val="12"/>
      <name val="ＭＳ Ｐゴシック"/>
      <family val="3"/>
      <charset val="128"/>
    </font>
    <font>
      <b/>
      <sz val="20"/>
      <color theme="3" tint="-0.499984740745262"/>
      <name val="ＭＳ Ｐゴシック"/>
      <family val="3"/>
      <charset val="128"/>
    </font>
    <font>
      <b/>
      <sz val="12"/>
      <color rgb="FFFFC000"/>
      <name val="ＭＳ Ｐゴシック"/>
      <family val="3"/>
      <charset val="128"/>
    </font>
    <font>
      <u/>
      <sz val="11"/>
      <color theme="10"/>
      <name val="ＭＳ Ｐゴシック"/>
      <family val="3"/>
      <charset val="128"/>
    </font>
    <font>
      <sz val="14"/>
      <name val="ＭＳ 明朝"/>
      <family val="1"/>
      <charset val="128"/>
    </font>
    <font>
      <sz val="12"/>
      <color theme="10"/>
      <name val="ＭＳ Ｐゴシック"/>
      <family val="3"/>
      <charset val="128"/>
    </font>
    <font>
      <b/>
      <sz val="12"/>
      <color theme="10"/>
      <name val="ＭＳ Ｐゴシック"/>
      <family val="3"/>
      <charset val="128"/>
    </font>
    <font>
      <b/>
      <sz val="16"/>
      <name val="ＭＳ Ｐゴシック"/>
      <family val="3"/>
      <charset val="128"/>
    </font>
    <font>
      <b/>
      <sz val="18"/>
      <name val="ＭＳ Ｐゴシック"/>
      <family val="3"/>
      <charset val="128"/>
    </font>
    <font>
      <b/>
      <sz val="11"/>
      <name val="ＭＳ Ｐゴシック"/>
      <family val="3"/>
      <charset val="128"/>
    </font>
    <font>
      <sz val="12"/>
      <name val="明朝"/>
      <family val="1"/>
      <charset val="128"/>
    </font>
    <font>
      <sz val="10.5"/>
      <name val="ＭＳ 明朝"/>
      <family val="1"/>
      <charset val="128"/>
    </font>
    <font>
      <b/>
      <sz val="13"/>
      <name val="ＭＳ ゴシック"/>
      <family val="3"/>
      <charset val="128"/>
    </font>
    <font>
      <sz val="16"/>
      <name val="明朝"/>
      <family val="1"/>
      <charset val="128"/>
    </font>
    <font>
      <b/>
      <sz val="11"/>
      <color theme="1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003300"/>
        <bgColor indexed="64"/>
      </patternFill>
    </fill>
    <fill>
      <patternFill patternType="solid">
        <fgColor rgb="FFCCFF99"/>
        <bgColor indexed="64"/>
      </patternFill>
    </fill>
  </fills>
  <borders count="61">
    <border>
      <left/>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hair">
        <color indexed="64"/>
      </top>
      <bottom style="medium">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medium">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hair">
        <color indexed="64"/>
      </top>
      <bottom/>
      <diagonal/>
    </border>
    <border>
      <left/>
      <right/>
      <top style="medium">
        <color indexed="64"/>
      </top>
      <bottom style="thin">
        <color indexed="64"/>
      </bottom>
      <diagonal/>
    </border>
    <border>
      <left/>
      <right/>
      <top/>
      <bottom style="hair">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medium">
        <color indexed="64"/>
      </top>
      <bottom/>
      <diagonal/>
    </border>
    <border>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thin">
        <color indexed="64"/>
      </bottom>
      <diagonal/>
    </border>
  </borders>
  <cellStyleXfs count="32">
    <xf numFmtId="0" fontId="0" fillId="0" borderId="0"/>
    <xf numFmtId="38" fontId="3" fillId="0" borderId="0" applyFont="0" applyFill="0" applyBorder="0" applyAlignment="0" applyProtection="0"/>
    <xf numFmtId="0" fontId="12" fillId="0" borderId="0"/>
    <xf numFmtId="38" fontId="4" fillId="0" borderId="0" applyFont="0" applyFill="0" applyBorder="0" applyAlignment="0" applyProtection="0"/>
    <xf numFmtId="0" fontId="4" fillId="0" borderId="0"/>
    <xf numFmtId="181" fontId="16" fillId="0" borderId="0" applyFill="0" applyBorder="0" applyAlignment="0"/>
    <xf numFmtId="41" fontId="17" fillId="0" borderId="0" applyFont="0" applyFill="0" applyBorder="0" applyAlignment="0" applyProtection="0"/>
    <xf numFmtId="43" fontId="17" fillId="0" borderId="0" applyFont="0" applyFill="0" applyBorder="0" applyAlignment="0" applyProtection="0"/>
    <xf numFmtId="182" fontId="12" fillId="0" borderId="0" applyFont="0" applyFill="0" applyBorder="0" applyAlignment="0" applyProtection="0"/>
    <xf numFmtId="183" fontId="12" fillId="0" borderId="0" applyFont="0" applyFill="0" applyBorder="0" applyAlignment="0" applyProtection="0"/>
    <xf numFmtId="0" fontId="18" fillId="0" borderId="0">
      <alignment horizontal="left"/>
    </xf>
    <xf numFmtId="38" fontId="19" fillId="2" borderId="0" applyNumberFormat="0" applyBorder="0" applyAlignment="0" applyProtection="0"/>
    <xf numFmtId="0" fontId="20" fillId="0" borderId="46" applyNumberFormat="0" applyAlignment="0" applyProtection="0">
      <alignment horizontal="left" vertical="center"/>
    </xf>
    <xf numFmtId="0" fontId="20" fillId="0" borderId="43">
      <alignment horizontal="left" vertical="center"/>
    </xf>
    <xf numFmtId="10" fontId="19" fillId="3" borderId="22" applyNumberFormat="0" applyBorder="0" applyAlignment="0" applyProtection="0"/>
    <xf numFmtId="184" fontId="6" fillId="0" borderId="0"/>
    <xf numFmtId="0" fontId="17" fillId="0" borderId="0"/>
    <xf numFmtId="10" fontId="17" fillId="0" borderId="0" applyFont="0" applyFill="0" applyBorder="0" applyAlignment="0" applyProtection="0"/>
    <xf numFmtId="4" fontId="18" fillId="0" borderId="0">
      <alignment horizontal="right"/>
    </xf>
    <xf numFmtId="4" fontId="21" fillId="0" borderId="0">
      <alignment horizontal="right"/>
    </xf>
    <xf numFmtId="0" fontId="22" fillId="0" borderId="0">
      <alignment horizontal="left"/>
    </xf>
    <xf numFmtId="0" fontId="23" fillId="0" borderId="0"/>
    <xf numFmtId="0" fontId="24" fillId="0" borderId="0">
      <alignment horizontal="center"/>
    </xf>
    <xf numFmtId="0" fontId="25" fillId="0" borderId="0">
      <alignment vertical="center"/>
    </xf>
    <xf numFmtId="0" fontId="3" fillId="0" borderId="0"/>
    <xf numFmtId="0" fontId="12" fillId="0" borderId="0">
      <alignment vertical="center"/>
    </xf>
    <xf numFmtId="0" fontId="3" fillId="0" borderId="0"/>
    <xf numFmtId="0" fontId="12" fillId="0" borderId="0"/>
    <xf numFmtId="0" fontId="30" fillId="0" borderId="0" applyNumberFormat="0" applyFill="0" applyBorder="0" applyAlignment="0" applyProtection="0">
      <alignment vertical="top"/>
      <protection locked="0"/>
    </xf>
    <xf numFmtId="0" fontId="31" fillId="0" borderId="0"/>
    <xf numFmtId="0" fontId="2" fillId="0" borderId="0">
      <alignment vertical="center"/>
    </xf>
    <xf numFmtId="0" fontId="1" fillId="0" borderId="0">
      <alignment vertical="center"/>
    </xf>
  </cellStyleXfs>
  <cellXfs count="395">
    <xf numFmtId="0" fontId="0" fillId="0" borderId="0" xfId="0"/>
    <xf numFmtId="0" fontId="4" fillId="0" borderId="0" xfId="0" applyFont="1"/>
    <xf numFmtId="0" fontId="4" fillId="0" borderId="0" xfId="0" applyFont="1" applyAlignment="1">
      <alignment vertical="center"/>
    </xf>
    <xf numFmtId="0" fontId="6" fillId="0" borderId="0" xfId="0" applyFont="1"/>
    <xf numFmtId="0" fontId="6" fillId="0" borderId="0" xfId="0" applyFont="1" applyAlignment="1">
      <alignment horizontal="right" vertical="center"/>
    </xf>
    <xf numFmtId="0" fontId="6" fillId="0" borderId="0" xfId="0" applyFont="1" applyBorder="1" applyAlignment="1">
      <alignment horizontal="left" vertical="center"/>
    </xf>
    <xf numFmtId="0" fontId="10" fillId="0" borderId="0" xfId="0" applyFont="1" applyAlignment="1">
      <alignment vertical="center"/>
    </xf>
    <xf numFmtId="0" fontId="10" fillId="0" borderId="0" xfId="0" applyFont="1" applyBorder="1" applyAlignment="1">
      <alignment vertical="center"/>
    </xf>
    <xf numFmtId="0" fontId="11" fillId="0" borderId="0" xfId="0" applyFont="1" applyAlignment="1">
      <alignment horizontal="centerContinuous" vertical="center"/>
    </xf>
    <xf numFmtId="0" fontId="4" fillId="0" borderId="0" xfId="0" applyFont="1" applyAlignment="1">
      <alignment horizontal="centerContinuous" vertical="center"/>
    </xf>
    <xf numFmtId="0" fontId="12" fillId="0" borderId="0" xfId="2" applyFont="1"/>
    <xf numFmtId="0" fontId="12" fillId="0" borderId="0" xfId="2" applyFont="1" applyFill="1"/>
    <xf numFmtId="0" fontId="12" fillId="0" borderId="0" xfId="2" applyFont="1" applyAlignment="1">
      <alignment vertical="center"/>
    </xf>
    <xf numFmtId="0" fontId="6" fillId="0" borderId="0" xfId="2" applyFont="1" applyAlignment="1">
      <alignment vertical="center"/>
    </xf>
    <xf numFmtId="0" fontId="6" fillId="0" borderId="0" xfId="2" applyFont="1"/>
    <xf numFmtId="0" fontId="6" fillId="0" borderId="0" xfId="2" applyFont="1" applyFill="1"/>
    <xf numFmtId="0" fontId="12" fillId="0" borderId="0" xfId="0" applyFont="1" applyAlignment="1">
      <alignment vertical="center"/>
    </xf>
    <xf numFmtId="0" fontId="15" fillId="0" borderId="0" xfId="0" applyFont="1" applyAlignment="1">
      <alignment vertical="center"/>
    </xf>
    <xf numFmtId="0" fontId="12" fillId="0" borderId="0" xfId="24" applyFont="1" applyAlignment="1">
      <alignment vertical="center"/>
    </xf>
    <xf numFmtId="0" fontId="8" fillId="0" borderId="0" xfId="0" applyFont="1"/>
    <xf numFmtId="0" fontId="3" fillId="0" borderId="0" xfId="24"/>
    <xf numFmtId="0" fontId="6" fillId="0" borderId="0" xfId="24" applyFont="1"/>
    <xf numFmtId="0" fontId="12" fillId="0" borderId="0" xfId="27" applyFont="1" applyAlignment="1">
      <alignment vertical="center"/>
    </xf>
    <xf numFmtId="0" fontId="27" fillId="0" borderId="0" xfId="27" applyFont="1" applyAlignment="1">
      <alignment vertical="center"/>
    </xf>
    <xf numFmtId="0" fontId="28" fillId="0" borderId="0" xfId="27" applyFont="1" applyAlignment="1">
      <alignment horizontal="center" vertical="center"/>
    </xf>
    <xf numFmtId="0" fontId="12" fillId="0" borderId="0" xfId="27" applyFont="1" applyBorder="1" applyAlignment="1">
      <alignment vertical="center"/>
    </xf>
    <xf numFmtId="0" fontId="29" fillId="4" borderId="52" xfId="27" applyFont="1" applyFill="1" applyBorder="1" applyAlignment="1">
      <alignment horizontal="center" vertical="center"/>
    </xf>
    <xf numFmtId="0" fontId="27" fillId="5" borderId="55" xfId="27" applyFont="1" applyFill="1" applyBorder="1" applyAlignment="1">
      <alignment horizontal="center" vertical="center"/>
    </xf>
    <xf numFmtId="0" fontId="27" fillId="5" borderId="57" xfId="27" applyFont="1" applyFill="1" applyBorder="1" applyAlignment="1">
      <alignment horizontal="center" vertical="center"/>
    </xf>
    <xf numFmtId="0" fontId="12" fillId="0" borderId="0" xfId="27" applyFont="1" applyAlignment="1">
      <alignment horizontal="center" vertical="center"/>
    </xf>
    <xf numFmtId="0" fontId="12" fillId="0" borderId="0" xfId="24" applyFont="1" applyFill="1" applyAlignment="1">
      <alignment vertical="center"/>
    </xf>
    <xf numFmtId="0" fontId="32" fillId="5" borderId="54" xfId="28" applyFont="1" applyFill="1" applyBorder="1" applyAlignment="1" applyProtection="1">
      <alignment vertical="center"/>
    </xf>
    <xf numFmtId="0" fontId="32" fillId="5" borderId="56" xfId="28" applyFont="1" applyFill="1" applyBorder="1" applyAlignment="1" applyProtection="1">
      <alignment vertical="center"/>
    </xf>
    <xf numFmtId="0" fontId="32" fillId="5" borderId="37" xfId="28" applyFont="1" applyFill="1" applyBorder="1" applyAlignment="1" applyProtection="1">
      <alignment horizontal="left" vertical="center"/>
    </xf>
    <xf numFmtId="0" fontId="32" fillId="5" borderId="58" xfId="28" applyFont="1" applyFill="1" applyBorder="1" applyAlignment="1" applyProtection="1">
      <alignment vertical="center"/>
    </xf>
    <xf numFmtId="0" fontId="33" fillId="5" borderId="53" xfId="28" applyFont="1" applyFill="1" applyBorder="1" applyAlignment="1" applyProtection="1">
      <alignment horizontal="center" vertical="center"/>
    </xf>
    <xf numFmtId="0" fontId="33" fillId="5" borderId="37" xfId="28" applyFont="1" applyFill="1" applyBorder="1" applyAlignment="1" applyProtection="1">
      <alignment horizontal="center" vertical="center"/>
    </xf>
    <xf numFmtId="0" fontId="33" fillId="5" borderId="35" xfId="28" applyFont="1" applyFill="1" applyBorder="1" applyAlignment="1" applyProtection="1">
      <alignment horizontal="center" vertical="center"/>
    </xf>
    <xf numFmtId="0" fontId="27" fillId="5" borderId="59" xfId="27" applyFont="1" applyFill="1" applyBorder="1" applyAlignment="1">
      <alignment horizontal="center" vertical="center"/>
    </xf>
    <xf numFmtId="0" fontId="6" fillId="0" borderId="0" xfId="0" applyFont="1" applyAlignment="1">
      <alignment vertical="center"/>
    </xf>
    <xf numFmtId="0" fontId="6" fillId="0" borderId="0" xfId="0" applyFont="1" applyBorder="1" applyAlignment="1">
      <alignment horizontal="center" vertical="center"/>
    </xf>
    <xf numFmtId="0" fontId="6" fillId="0" borderId="0" xfId="2" applyFont="1" applyFill="1" applyAlignment="1">
      <alignment horizontal="center" vertical="center"/>
    </xf>
    <xf numFmtId="0" fontId="12" fillId="0" borderId="0" xfId="2" applyFont="1" applyFill="1" applyBorder="1" applyAlignment="1">
      <alignment vertical="center"/>
    </xf>
    <xf numFmtId="179" fontId="12" fillId="0" borderId="0" xfId="2" applyNumberFormat="1" applyFont="1" applyFill="1" applyBorder="1" applyAlignment="1">
      <alignment vertical="center"/>
    </xf>
    <xf numFmtId="178" fontId="12" fillId="0" borderId="0" xfId="2" applyNumberFormat="1" applyFont="1" applyFill="1"/>
    <xf numFmtId="0" fontId="0" fillId="0" borderId="0" xfId="0"/>
    <xf numFmtId="0" fontId="6" fillId="0" borderId="0" xfId="24" applyFont="1" applyFill="1" applyAlignment="1">
      <alignment horizontal="center" vertical="center"/>
    </xf>
    <xf numFmtId="0" fontId="6" fillId="0" borderId="0" xfId="0" applyFont="1" applyAlignment="1">
      <alignment horizontal="left" vertical="center" indent="2"/>
    </xf>
    <xf numFmtId="0" fontId="6" fillId="0" borderId="0" xfId="0" applyFont="1" applyAlignment="1">
      <alignment horizontal="centerContinuous" vertical="center"/>
    </xf>
    <xf numFmtId="0" fontId="12" fillId="0" borderId="0" xfId="0" applyFont="1" applyAlignment="1">
      <alignment vertical="center"/>
    </xf>
    <xf numFmtId="0" fontId="12" fillId="0" borderId="0" xfId="24" applyFont="1" applyAlignment="1">
      <alignment vertical="center"/>
    </xf>
    <xf numFmtId="0" fontId="8" fillId="0" borderId="0" xfId="24" applyFont="1"/>
    <xf numFmtId="0" fontId="6" fillId="0" borderId="0" xfId="0" applyFont="1" applyAlignment="1">
      <alignment horizontal="center" vertical="center"/>
    </xf>
    <xf numFmtId="0" fontId="15" fillId="0" borderId="0" xfId="0" applyFont="1" applyAlignment="1">
      <alignment vertical="center"/>
    </xf>
    <xf numFmtId="0" fontId="4" fillId="0" borderId="0" xfId="0" applyFont="1"/>
    <xf numFmtId="0" fontId="6" fillId="0" borderId="0" xfId="26" applyFont="1"/>
    <xf numFmtId="0" fontId="6" fillId="0" borderId="0" xfId="0" applyFont="1" applyAlignment="1">
      <alignment vertical="center"/>
    </xf>
    <xf numFmtId="0" fontId="7" fillId="0" borderId="0" xfId="0" applyFont="1" applyAlignment="1">
      <alignment horizontal="center" vertical="center"/>
    </xf>
    <xf numFmtId="0" fontId="7" fillId="0" borderId="0" xfId="24" applyFont="1" applyAlignment="1">
      <alignment horizontal="center" vertical="center"/>
    </xf>
    <xf numFmtId="0" fontId="6" fillId="0" borderId="1" xfId="0" applyFont="1" applyBorder="1" applyAlignment="1">
      <alignment vertical="center"/>
    </xf>
    <xf numFmtId="0" fontId="4" fillId="0" borderId="9" xfId="0" applyFont="1" applyBorder="1" applyAlignment="1">
      <alignment horizontal="center" vertical="center"/>
    </xf>
    <xf numFmtId="49" fontId="4" fillId="0" borderId="4" xfId="0" applyNumberFormat="1" applyFont="1" applyBorder="1" applyAlignment="1">
      <alignment horizontal="center" vertical="center"/>
    </xf>
    <xf numFmtId="49" fontId="4" fillId="0" borderId="16" xfId="0" applyNumberFormat="1" applyFont="1" applyBorder="1" applyAlignment="1">
      <alignment horizontal="center" vertical="center"/>
    </xf>
    <xf numFmtId="176" fontId="4" fillId="0" borderId="17" xfId="1" applyNumberFormat="1" applyFont="1" applyFill="1" applyBorder="1" applyAlignment="1">
      <alignment horizontal="right" vertical="center"/>
    </xf>
    <xf numFmtId="0" fontId="4" fillId="0" borderId="33" xfId="0" applyFont="1" applyBorder="1" applyAlignment="1">
      <alignment horizontal="center" vertical="center"/>
    </xf>
    <xf numFmtId="176" fontId="4" fillId="0" borderId="12" xfId="1" applyNumberFormat="1" applyFont="1" applyFill="1" applyBorder="1" applyAlignment="1">
      <alignment horizontal="right" vertical="center"/>
    </xf>
    <xf numFmtId="49" fontId="4" fillId="0" borderId="25" xfId="0" applyNumberFormat="1" applyFont="1" applyBorder="1" applyAlignment="1">
      <alignment horizontal="center" vertical="center"/>
    </xf>
    <xf numFmtId="176" fontId="4" fillId="0" borderId="5" xfId="1" applyNumberFormat="1" applyFont="1" applyFill="1" applyBorder="1" applyAlignment="1">
      <alignment horizontal="right" vertical="center"/>
    </xf>
    <xf numFmtId="0" fontId="4" fillId="0" borderId="25" xfId="0" applyFont="1" applyBorder="1" applyAlignment="1">
      <alignment horizontal="center" vertical="center"/>
    </xf>
    <xf numFmtId="49" fontId="4" fillId="0" borderId="24" xfId="0" applyNumberFormat="1" applyFont="1" applyBorder="1" applyAlignment="1">
      <alignment horizontal="center" vertical="center"/>
    </xf>
    <xf numFmtId="176" fontId="4" fillId="0" borderId="7" xfId="1" applyNumberFormat="1" applyFont="1" applyFill="1" applyBorder="1" applyAlignment="1">
      <alignment horizontal="righ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22" xfId="0" applyFont="1" applyBorder="1" applyAlignment="1">
      <alignment horizontal="center" vertical="center"/>
    </xf>
    <xf numFmtId="0" fontId="4" fillId="0" borderId="0" xfId="2" applyFont="1" applyFill="1" applyAlignment="1">
      <alignment vertical="center"/>
    </xf>
    <xf numFmtId="0" fontId="4" fillId="0" borderId="0" xfId="2" applyFont="1" applyFill="1" applyAlignment="1">
      <alignment horizontal="right" vertical="center"/>
    </xf>
    <xf numFmtId="0" fontId="4" fillId="0" borderId="3" xfId="2" applyFont="1" applyFill="1" applyBorder="1" applyAlignment="1">
      <alignment horizontal="center" vertical="center"/>
    </xf>
    <xf numFmtId="0" fontId="4" fillId="0" borderId="38" xfId="2" applyFont="1" applyFill="1" applyBorder="1" applyAlignment="1">
      <alignment horizontal="center" vertical="center"/>
    </xf>
    <xf numFmtId="178" fontId="4" fillId="0" borderId="13" xfId="3" applyNumberFormat="1" applyFont="1" applyFill="1" applyBorder="1" applyAlignment="1">
      <alignment horizontal="right" vertical="center"/>
    </xf>
    <xf numFmtId="0" fontId="4" fillId="0" borderId="36" xfId="2" applyFont="1" applyFill="1" applyBorder="1" applyAlignment="1">
      <alignment horizontal="center" vertical="center"/>
    </xf>
    <xf numFmtId="178" fontId="4" fillId="0" borderId="6" xfId="3" applyNumberFormat="1" applyFont="1" applyFill="1" applyBorder="1" applyAlignment="1">
      <alignment horizontal="right" vertical="center"/>
    </xf>
    <xf numFmtId="0" fontId="4" fillId="0" borderId="34" xfId="2" applyFont="1" applyFill="1" applyBorder="1" applyAlignment="1">
      <alignment horizontal="center" vertical="center"/>
    </xf>
    <xf numFmtId="178" fontId="4" fillId="0" borderId="8" xfId="3" applyNumberFormat="1" applyFont="1" applyFill="1" applyBorder="1" applyAlignment="1">
      <alignment horizontal="right" vertical="center"/>
    </xf>
    <xf numFmtId="0" fontId="4" fillId="0" borderId="0" xfId="2" applyFont="1" applyFill="1" applyBorder="1" applyAlignment="1">
      <alignment vertical="center"/>
    </xf>
    <xf numFmtId="179" fontId="4" fillId="0" borderId="0" xfId="2" applyNumberFormat="1" applyFont="1" applyFill="1" applyBorder="1" applyAlignment="1">
      <alignment vertical="center"/>
    </xf>
    <xf numFmtId="0" fontId="36" fillId="0" borderId="0" xfId="2" applyFont="1" applyFill="1" applyBorder="1" applyAlignment="1">
      <alignment vertical="center"/>
    </xf>
    <xf numFmtId="0" fontId="3" fillId="0" borderId="0" xfId="0" applyFont="1"/>
    <xf numFmtId="0" fontId="4" fillId="0" borderId="32" xfId="2" applyFont="1" applyFill="1" applyBorder="1" applyAlignment="1">
      <alignment horizontal="center" vertical="center"/>
    </xf>
    <xf numFmtId="0" fontId="4" fillId="0" borderId="2" xfId="2" applyFont="1" applyFill="1" applyBorder="1" applyAlignment="1">
      <alignment horizontal="center" vertical="center"/>
    </xf>
    <xf numFmtId="0" fontId="4" fillId="0" borderId="4" xfId="2" applyFont="1" applyFill="1" applyBorder="1" applyAlignment="1">
      <alignment horizontal="center" vertical="center"/>
    </xf>
    <xf numFmtId="180" fontId="4" fillId="0" borderId="18" xfId="3" applyNumberFormat="1" applyFont="1" applyFill="1" applyBorder="1" applyAlignment="1">
      <alignment horizontal="right" vertical="center"/>
    </xf>
    <xf numFmtId="178" fontId="4" fillId="0" borderId="5" xfId="3" applyNumberFormat="1" applyFont="1" applyFill="1" applyBorder="1" applyAlignment="1">
      <alignment horizontal="right" vertical="center"/>
    </xf>
    <xf numFmtId="178" fontId="4" fillId="0" borderId="18" xfId="3" applyNumberFormat="1" applyFont="1" applyFill="1" applyBorder="1" applyAlignment="1">
      <alignment horizontal="right" vertical="center"/>
    </xf>
    <xf numFmtId="186" fontId="4" fillId="0" borderId="31" xfId="3" applyNumberFormat="1" applyFont="1" applyFill="1" applyBorder="1" applyAlignment="1">
      <alignment horizontal="right" vertical="center"/>
    </xf>
    <xf numFmtId="178" fontId="4" fillId="0" borderId="31" xfId="3" applyNumberFormat="1" applyFont="1" applyFill="1" applyBorder="1" applyAlignment="1">
      <alignment horizontal="right" vertical="center"/>
    </xf>
    <xf numFmtId="0" fontId="4" fillId="0" borderId="14" xfId="2" applyFont="1" applyFill="1" applyBorder="1" applyAlignment="1">
      <alignment horizontal="center" vertical="center"/>
    </xf>
    <xf numFmtId="178" fontId="4" fillId="0" borderId="17" xfId="3" applyNumberFormat="1" applyFont="1" applyFill="1" applyBorder="1" applyAlignment="1">
      <alignment horizontal="right" vertical="center"/>
    </xf>
    <xf numFmtId="178" fontId="4" fillId="0" borderId="21" xfId="3" applyNumberFormat="1" applyFont="1" applyFill="1" applyBorder="1" applyAlignment="1">
      <alignment horizontal="right" vertical="center"/>
    </xf>
    <xf numFmtId="178" fontId="4" fillId="0" borderId="12" xfId="3" applyNumberFormat="1" applyFont="1" applyFill="1" applyBorder="1" applyAlignment="1">
      <alignment horizontal="right" vertical="center"/>
    </xf>
    <xf numFmtId="49" fontId="4" fillId="0" borderId="4" xfId="2" applyNumberFormat="1" applyFont="1" applyFill="1" applyBorder="1" applyAlignment="1">
      <alignment horizontal="center" vertical="center"/>
    </xf>
    <xf numFmtId="49" fontId="4" fillId="0" borderId="10" xfId="2" applyNumberFormat="1" applyFont="1" applyFill="1" applyBorder="1" applyAlignment="1">
      <alignment horizontal="center" vertical="center"/>
    </xf>
    <xf numFmtId="178" fontId="4" fillId="0" borderId="7" xfId="3" applyNumberFormat="1" applyFont="1" applyFill="1" applyBorder="1" applyAlignment="1">
      <alignment horizontal="right" vertical="center"/>
    </xf>
    <xf numFmtId="0" fontId="4" fillId="0" borderId="1" xfId="2" applyFont="1" applyFill="1" applyBorder="1" applyAlignment="1">
      <alignment vertical="center"/>
    </xf>
    <xf numFmtId="0" fontId="4" fillId="0" borderId="9" xfId="2" applyFont="1" applyFill="1" applyBorder="1" applyAlignment="1">
      <alignment horizontal="center" vertical="center"/>
    </xf>
    <xf numFmtId="186" fontId="4" fillId="0" borderId="18" xfId="3" applyNumberFormat="1" applyFont="1" applyFill="1" applyBorder="1" applyAlignment="1">
      <alignment horizontal="right" vertical="center"/>
    </xf>
    <xf numFmtId="186" fontId="4" fillId="0" borderId="5" xfId="3" applyNumberFormat="1" applyFont="1" applyFill="1" applyBorder="1" applyAlignment="1">
      <alignment horizontal="right" vertical="center"/>
    </xf>
    <xf numFmtId="186" fontId="4" fillId="0" borderId="30" xfId="3" applyNumberFormat="1" applyFont="1" applyFill="1" applyBorder="1" applyAlignment="1">
      <alignment horizontal="right" vertical="center"/>
    </xf>
    <xf numFmtId="178" fontId="4" fillId="0" borderId="15" xfId="3" applyNumberFormat="1" applyFont="1" applyFill="1" applyBorder="1" applyAlignment="1">
      <alignment horizontal="right" vertical="center"/>
    </xf>
    <xf numFmtId="0" fontId="4" fillId="0" borderId="0" xfId="24" applyFont="1" applyFill="1" applyBorder="1" applyAlignment="1">
      <alignment horizontal="right" vertical="center"/>
    </xf>
    <xf numFmtId="0" fontId="4" fillId="0" borderId="0" xfId="24" applyFont="1" applyFill="1" applyAlignment="1">
      <alignment vertical="center"/>
    </xf>
    <xf numFmtId="0" fontId="4" fillId="0" borderId="0" xfId="24" applyFont="1" applyFill="1" applyBorder="1" applyAlignment="1">
      <alignment vertical="center"/>
    </xf>
    <xf numFmtId="0" fontId="4" fillId="0" borderId="42" xfId="0" applyFont="1" applyBorder="1" applyAlignment="1">
      <alignment horizontal="center" vertical="center"/>
    </xf>
    <xf numFmtId="0" fontId="4" fillId="0" borderId="22" xfId="24" applyFont="1" applyFill="1" applyBorder="1" applyAlignment="1">
      <alignment horizontal="center" vertical="center"/>
    </xf>
    <xf numFmtId="0" fontId="4" fillId="0" borderId="42" xfId="24" applyFont="1" applyFill="1" applyBorder="1" applyAlignment="1">
      <alignment horizontal="center" vertical="center"/>
    </xf>
    <xf numFmtId="0" fontId="4" fillId="0" borderId="22"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42" xfId="0" applyFont="1" applyBorder="1" applyAlignment="1">
      <alignment horizontal="center" vertical="center" wrapText="1" shrinkToFit="1"/>
    </xf>
    <xf numFmtId="0" fontId="4" fillId="0" borderId="22" xfId="24" applyFont="1" applyFill="1" applyBorder="1" applyAlignment="1">
      <alignment horizontal="center" vertical="center" shrinkToFit="1"/>
    </xf>
    <xf numFmtId="0" fontId="4" fillId="0" borderId="42" xfId="24" applyFont="1" applyFill="1" applyBorder="1" applyAlignment="1">
      <alignment horizontal="center" vertical="center" shrinkToFit="1"/>
    </xf>
    <xf numFmtId="0" fontId="4" fillId="0" borderId="41" xfId="0" applyFont="1" applyBorder="1" applyAlignment="1">
      <alignment horizontal="distributed" vertical="center"/>
    </xf>
    <xf numFmtId="180" fontId="4" fillId="0" borderId="40" xfId="0" applyNumberFormat="1" applyFont="1" applyBorder="1" applyAlignment="1">
      <alignment vertical="center"/>
    </xf>
    <xf numFmtId="180" fontId="4" fillId="0" borderId="20" xfId="0" applyNumberFormat="1" applyFont="1" applyBorder="1" applyAlignment="1">
      <alignment horizontal="right" vertical="center"/>
    </xf>
    <xf numFmtId="0" fontId="4" fillId="0" borderId="33" xfId="24" applyFont="1" applyFill="1" applyBorder="1" applyAlignment="1">
      <alignment horizontal="center" vertical="center"/>
    </xf>
    <xf numFmtId="0" fontId="4" fillId="0" borderId="41" xfId="24" applyFont="1" applyFill="1" applyBorder="1" applyAlignment="1">
      <alignment horizontal="distributed" vertical="center"/>
    </xf>
    <xf numFmtId="180" fontId="4" fillId="0" borderId="40" xfId="24" applyNumberFormat="1" applyFont="1" applyFill="1" applyBorder="1" applyAlignment="1">
      <alignment vertical="center"/>
    </xf>
    <xf numFmtId="180" fontId="4" fillId="0" borderId="20" xfId="0" applyNumberFormat="1" applyFont="1" applyFill="1" applyBorder="1" applyAlignment="1">
      <alignment vertical="center"/>
    </xf>
    <xf numFmtId="0" fontId="4" fillId="0" borderId="36" xfId="0" applyFont="1" applyBorder="1" applyAlignment="1">
      <alignment horizontal="distributed" vertical="center"/>
    </xf>
    <xf numFmtId="180" fontId="4" fillId="0" borderId="5" xfId="0" applyNumberFormat="1" applyFont="1" applyBorder="1" applyAlignment="1">
      <alignment vertical="center"/>
    </xf>
    <xf numFmtId="180" fontId="4" fillId="0" borderId="5" xfId="0" applyNumberFormat="1" applyFont="1" applyBorder="1" applyAlignment="1">
      <alignment horizontal="right" vertical="center"/>
    </xf>
    <xf numFmtId="180" fontId="4" fillId="0" borderId="6" xfId="0" applyNumberFormat="1" applyFont="1" applyBorder="1" applyAlignment="1">
      <alignment horizontal="right" vertical="center"/>
    </xf>
    <xf numFmtId="0" fontId="4" fillId="0" borderId="25" xfId="24" applyFont="1" applyFill="1" applyBorder="1" applyAlignment="1">
      <alignment horizontal="center" vertical="center"/>
    </xf>
    <xf numFmtId="0" fontId="4" fillId="0" borderId="36" xfId="24" applyFont="1" applyFill="1" applyBorder="1" applyAlignment="1">
      <alignment horizontal="distributed" vertical="center"/>
    </xf>
    <xf numFmtId="180" fontId="4" fillId="0" borderId="5" xfId="24" applyNumberFormat="1" applyFont="1" applyFill="1" applyBorder="1" applyAlignment="1">
      <alignment vertical="center"/>
    </xf>
    <xf numFmtId="180" fontId="4" fillId="0" borderId="6" xfId="0" applyNumberFormat="1" applyFont="1" applyFill="1" applyBorder="1" applyAlignment="1">
      <alignment vertical="center"/>
    </xf>
    <xf numFmtId="180" fontId="4" fillId="0" borderId="6" xfId="0" applyNumberFormat="1" applyFont="1" applyFill="1" applyBorder="1" applyAlignment="1">
      <alignment horizontal="right" vertical="center"/>
    </xf>
    <xf numFmtId="180" fontId="4" fillId="0" borderId="5" xfId="24" applyNumberFormat="1" applyFont="1" applyFill="1" applyBorder="1" applyAlignment="1">
      <alignment horizontal="right" vertical="center"/>
    </xf>
    <xf numFmtId="0" fontId="4" fillId="0" borderId="36" xfId="0" applyFont="1" applyBorder="1" applyAlignment="1">
      <alignment horizontal="center" vertical="center"/>
    </xf>
    <xf numFmtId="0" fontId="4" fillId="0" borderId="36" xfId="24" applyFont="1" applyFill="1" applyBorder="1" applyAlignment="1">
      <alignment horizontal="center" vertical="center"/>
    </xf>
    <xf numFmtId="0" fontId="4" fillId="0" borderId="24" xfId="0" applyFont="1" applyBorder="1" applyAlignment="1">
      <alignment horizontal="center" vertical="center"/>
    </xf>
    <xf numFmtId="0" fontId="4" fillId="0" borderId="34" xfId="0" applyFont="1" applyBorder="1" applyAlignment="1">
      <alignment horizontal="distributed" vertical="center"/>
    </xf>
    <xf numFmtId="180" fontId="4" fillId="0" borderId="7" xfId="0" applyNumberFormat="1" applyFont="1" applyBorder="1" applyAlignment="1">
      <alignment vertical="center"/>
    </xf>
    <xf numFmtId="180" fontId="4" fillId="0" borderId="7" xfId="0" applyNumberFormat="1" applyFont="1" applyBorder="1" applyAlignment="1">
      <alignment horizontal="right" vertical="center"/>
    </xf>
    <xf numFmtId="180" fontId="4" fillId="0" borderId="8" xfId="0" applyNumberFormat="1" applyFont="1" applyFill="1" applyBorder="1" applyAlignment="1">
      <alignment horizontal="right" vertical="center"/>
    </xf>
    <xf numFmtId="0" fontId="4" fillId="0" borderId="24" xfId="24" applyFont="1" applyFill="1" applyBorder="1" applyAlignment="1">
      <alignment horizontal="center" vertical="center"/>
    </xf>
    <xf numFmtId="0" fontId="4" fillId="0" borderId="34" xfId="24" applyFont="1" applyFill="1" applyBorder="1" applyAlignment="1">
      <alignment horizontal="distributed" vertical="center"/>
    </xf>
    <xf numFmtId="180" fontId="4" fillId="0" borderId="7" xfId="24" applyNumberFormat="1" applyFont="1" applyFill="1" applyBorder="1" applyAlignment="1">
      <alignment vertical="center"/>
    </xf>
    <xf numFmtId="0" fontId="4" fillId="0" borderId="0" xfId="0" applyFont="1" applyBorder="1" applyAlignment="1">
      <alignment horizontal="distributed" vertical="center"/>
    </xf>
    <xf numFmtId="180" fontId="4" fillId="0" borderId="0" xfId="0" applyNumberFormat="1" applyFont="1" applyBorder="1" applyAlignment="1">
      <alignment vertical="center"/>
    </xf>
    <xf numFmtId="0" fontId="4" fillId="0" borderId="0" xfId="24" applyFont="1" applyFill="1" applyBorder="1" applyAlignment="1">
      <alignment horizontal="distributed" vertical="center"/>
    </xf>
    <xf numFmtId="180" fontId="4" fillId="0" borderId="0" xfId="24" applyNumberFormat="1" applyFont="1" applyFill="1" applyBorder="1" applyAlignment="1">
      <alignment vertical="center"/>
    </xf>
    <xf numFmtId="180" fontId="4" fillId="0" borderId="40" xfId="0" applyNumberFormat="1" applyFont="1" applyFill="1" applyBorder="1" applyAlignment="1">
      <alignment vertical="center"/>
    </xf>
    <xf numFmtId="176" fontId="4" fillId="0" borderId="6" xfId="0" applyNumberFormat="1" applyFont="1" applyFill="1" applyBorder="1" applyAlignment="1">
      <alignment horizontal="center" vertical="center"/>
    </xf>
    <xf numFmtId="177" fontId="4" fillId="0" borderId="40" xfId="24" applyNumberFormat="1" applyFont="1" applyFill="1" applyBorder="1" applyAlignment="1">
      <alignment horizontal="right" vertical="center"/>
    </xf>
    <xf numFmtId="177" fontId="4" fillId="0" borderId="20" xfId="0" applyNumberFormat="1" applyFont="1" applyFill="1" applyBorder="1" applyAlignment="1">
      <alignment vertical="center"/>
    </xf>
    <xf numFmtId="180" fontId="4" fillId="0" borderId="5" xfId="0" applyNumberFormat="1" applyFont="1" applyFill="1" applyBorder="1" applyAlignment="1">
      <alignment vertical="center"/>
    </xf>
    <xf numFmtId="177" fontId="4" fillId="0" borderId="5" xfId="24" applyNumberFormat="1" applyFont="1" applyFill="1" applyBorder="1" applyAlignment="1">
      <alignment horizontal="right" vertical="center"/>
    </xf>
    <xf numFmtId="177" fontId="4" fillId="0" borderId="6" xfId="0" applyNumberFormat="1" applyFont="1" applyFill="1" applyBorder="1" applyAlignment="1">
      <alignment vertical="center"/>
    </xf>
    <xf numFmtId="180" fontId="4" fillId="0" borderId="5" xfId="0" applyNumberFormat="1" applyFont="1" applyFill="1" applyBorder="1" applyAlignment="1">
      <alignment horizontal="right" vertical="center"/>
    </xf>
    <xf numFmtId="177" fontId="4" fillId="0" borderId="6" xfId="0" applyNumberFormat="1" applyFont="1" applyFill="1" applyBorder="1" applyAlignment="1">
      <alignment horizontal="right" vertical="center"/>
    </xf>
    <xf numFmtId="177" fontId="4" fillId="0" borderId="5" xfId="24" applyNumberFormat="1" applyFont="1" applyFill="1" applyBorder="1" applyAlignment="1">
      <alignment vertical="center"/>
    </xf>
    <xf numFmtId="176" fontId="4" fillId="0" borderId="5" xfId="0" applyNumberFormat="1" applyFont="1" applyFill="1" applyBorder="1" applyAlignment="1">
      <alignment horizontal="right" vertical="center"/>
    </xf>
    <xf numFmtId="180" fontId="4" fillId="0" borderId="7" xfId="0" applyNumberFormat="1" applyFont="1" applyFill="1" applyBorder="1" applyAlignment="1">
      <alignment vertical="center"/>
    </xf>
    <xf numFmtId="176" fontId="4" fillId="0" borderId="8" xfId="0" applyNumberFormat="1" applyFont="1" applyFill="1" applyBorder="1" applyAlignment="1">
      <alignment horizontal="center" vertical="center"/>
    </xf>
    <xf numFmtId="177" fontId="4" fillId="0" borderId="7" xfId="24" applyNumberFormat="1" applyFont="1" applyFill="1" applyBorder="1" applyAlignment="1">
      <alignment horizontal="right" vertical="center"/>
    </xf>
    <xf numFmtId="0" fontId="4" fillId="0" borderId="39" xfId="0" applyFont="1" applyBorder="1" applyAlignment="1">
      <alignment vertical="center"/>
    </xf>
    <xf numFmtId="0" fontId="4" fillId="0" borderId="39" xfId="24" applyFont="1" applyFill="1" applyBorder="1" applyAlignment="1">
      <alignment vertical="center"/>
    </xf>
    <xf numFmtId="0" fontId="4" fillId="0" borderId="1" xfId="0" applyFont="1" applyBorder="1" applyAlignment="1">
      <alignment vertical="center"/>
    </xf>
    <xf numFmtId="185" fontId="4" fillId="0" borderId="2" xfId="0" applyNumberFormat="1"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49" fontId="4" fillId="0" borderId="26" xfId="0" applyNumberFormat="1" applyFont="1" applyBorder="1" applyAlignment="1">
      <alignment horizontal="center" vertical="center"/>
    </xf>
    <xf numFmtId="187" fontId="4" fillId="0" borderId="5" xfId="0" applyNumberFormat="1" applyFont="1" applyBorder="1" applyAlignment="1">
      <alignment vertical="center"/>
    </xf>
    <xf numFmtId="187" fontId="4" fillId="0" borderId="5" xfId="0" applyNumberFormat="1" applyFont="1" applyBorder="1" applyAlignment="1">
      <alignment horizontal="right" vertical="center"/>
    </xf>
    <xf numFmtId="186" fontId="4" fillId="0" borderId="5" xfId="0" applyNumberFormat="1" applyFont="1" applyBorder="1" applyAlignment="1">
      <alignment vertical="center"/>
    </xf>
    <xf numFmtId="186" fontId="4" fillId="0" borderId="5" xfId="0" applyNumberFormat="1" applyFont="1" applyBorder="1" applyAlignment="1">
      <alignment horizontal="right" vertical="center"/>
    </xf>
    <xf numFmtId="186" fontId="4" fillId="0" borderId="6" xfId="0" applyNumberFormat="1" applyFont="1" applyBorder="1" applyAlignment="1">
      <alignment vertical="center"/>
    </xf>
    <xf numFmtId="49" fontId="4" fillId="0" borderId="11" xfId="0" applyNumberFormat="1" applyFont="1" applyBorder="1" applyAlignment="1">
      <alignment horizontal="center" vertical="center"/>
    </xf>
    <xf numFmtId="187" fontId="4" fillId="0" borderId="6" xfId="0" applyNumberFormat="1" applyFont="1" applyBorder="1" applyAlignment="1">
      <alignment vertical="center"/>
    </xf>
    <xf numFmtId="49" fontId="4" fillId="0" borderId="14" xfId="0" applyNumberFormat="1" applyFont="1" applyBorder="1" applyAlignment="1">
      <alignment horizontal="center" vertical="center"/>
    </xf>
    <xf numFmtId="187" fontId="4" fillId="0" borderId="15" xfId="0" applyNumberFormat="1" applyFont="1" applyBorder="1" applyAlignment="1">
      <alignment vertical="center"/>
    </xf>
    <xf numFmtId="186" fontId="4" fillId="0" borderId="15" xfId="0" applyNumberFormat="1" applyFont="1" applyBorder="1" applyAlignment="1">
      <alignment horizontal="right" vertical="center"/>
    </xf>
    <xf numFmtId="187" fontId="4" fillId="0" borderId="21" xfId="0" applyNumberFormat="1" applyFont="1" applyBorder="1" applyAlignment="1">
      <alignment vertical="center"/>
    </xf>
    <xf numFmtId="0" fontId="4" fillId="0" borderId="11" xfId="0" applyFont="1" applyBorder="1" applyAlignment="1">
      <alignment horizontal="center" vertical="center"/>
    </xf>
    <xf numFmtId="187" fontId="4" fillId="0" borderId="12" xfId="0" applyNumberFormat="1" applyFont="1" applyBorder="1" applyAlignment="1">
      <alignment vertical="center"/>
    </xf>
    <xf numFmtId="186" fontId="4" fillId="0" borderId="12" xfId="0" applyNumberFormat="1" applyFont="1" applyBorder="1" applyAlignment="1">
      <alignment horizontal="right" vertical="center"/>
    </xf>
    <xf numFmtId="186" fontId="4" fillId="0" borderId="20" xfId="0" applyNumberFormat="1" applyFont="1" applyBorder="1" applyAlignment="1">
      <alignment horizontal="right" vertical="center"/>
    </xf>
    <xf numFmtId="186" fontId="4" fillId="0" borderId="6" xfId="0" applyNumberFormat="1" applyFont="1" applyBorder="1" applyAlignment="1">
      <alignment horizontal="right" vertical="center"/>
    </xf>
    <xf numFmtId="0" fontId="4" fillId="0" borderId="4" xfId="0" applyFont="1" applyBorder="1" applyAlignment="1">
      <alignment horizontal="center" vertical="center"/>
    </xf>
    <xf numFmtId="187" fontId="4" fillId="0" borderId="18" xfId="0" applyNumberFormat="1" applyFont="1" applyBorder="1" applyAlignment="1">
      <alignment vertical="center"/>
    </xf>
    <xf numFmtId="186" fontId="4" fillId="0" borderId="18" xfId="0" applyNumberFormat="1" applyFont="1" applyBorder="1" applyAlignment="1">
      <alignment horizontal="right" vertical="center"/>
    </xf>
    <xf numFmtId="49" fontId="4" fillId="0" borderId="10" xfId="0" applyNumberFormat="1" applyFont="1" applyBorder="1" applyAlignment="1">
      <alignment horizontal="center" vertical="center"/>
    </xf>
    <xf numFmtId="187" fontId="4" fillId="0" borderId="7" xfId="0" applyNumberFormat="1" applyFont="1" applyBorder="1" applyAlignment="1">
      <alignment vertical="center"/>
    </xf>
    <xf numFmtId="186" fontId="4" fillId="0" borderId="7" xfId="0" applyNumberFormat="1" applyFont="1" applyBorder="1" applyAlignment="1">
      <alignment horizontal="right" vertical="center"/>
    </xf>
    <xf numFmtId="186" fontId="4" fillId="0" borderId="8" xfId="0" applyNumberFormat="1" applyFont="1" applyBorder="1" applyAlignment="1">
      <alignment horizontal="right" vertical="center"/>
    </xf>
    <xf numFmtId="185" fontId="4" fillId="0" borderId="0" xfId="0" applyNumberFormat="1" applyFont="1" applyFill="1" applyBorder="1" applyAlignment="1">
      <alignment vertical="center"/>
    </xf>
    <xf numFmtId="0" fontId="4" fillId="0" borderId="0" xfId="0" applyFont="1" applyAlignment="1">
      <alignment vertical="center"/>
    </xf>
    <xf numFmtId="0" fontId="4" fillId="0" borderId="10" xfId="0" applyFont="1" applyBorder="1" applyAlignment="1">
      <alignment horizontal="center" vertical="center"/>
    </xf>
    <xf numFmtId="0" fontId="0" fillId="0" borderId="0" xfId="0" applyFont="1"/>
    <xf numFmtId="0" fontId="4" fillId="0" borderId="0" xfId="0" applyFont="1" applyAlignment="1">
      <alignment horizontal="left" vertical="center"/>
    </xf>
    <xf numFmtId="180" fontId="4" fillId="0" borderId="6" xfId="0" applyNumberFormat="1" applyFont="1" applyBorder="1" applyAlignment="1">
      <alignment vertical="center"/>
    </xf>
    <xf numFmtId="186" fontId="4" fillId="0" borderId="31" xfId="0" applyNumberFormat="1" applyFont="1" applyBorder="1" applyAlignment="1">
      <alignment horizontal="right" vertical="center"/>
    </xf>
    <xf numFmtId="180" fontId="4" fillId="0" borderId="21" xfId="0" applyNumberFormat="1" applyFont="1" applyBorder="1" applyAlignment="1">
      <alignment vertical="center"/>
    </xf>
    <xf numFmtId="186" fontId="4" fillId="0" borderId="13" xfId="0" applyNumberFormat="1" applyFont="1" applyBorder="1" applyAlignment="1">
      <alignment vertical="center"/>
    </xf>
    <xf numFmtId="186" fontId="4" fillId="0" borderId="21" xfId="0" applyNumberFormat="1" applyFont="1" applyBorder="1" applyAlignment="1">
      <alignment vertical="center"/>
    </xf>
    <xf numFmtId="186" fontId="4" fillId="0" borderId="8" xfId="0" applyNumberFormat="1" applyFont="1" applyBorder="1" applyAlignment="1">
      <alignment vertical="center"/>
    </xf>
    <xf numFmtId="186" fontId="4" fillId="0" borderId="7" xfId="0" applyNumberFormat="1" applyFont="1" applyBorder="1" applyAlignment="1">
      <alignment vertical="center"/>
    </xf>
    <xf numFmtId="187" fontId="4" fillId="0" borderId="0" xfId="0" applyNumberFormat="1" applyFont="1" applyBorder="1" applyAlignment="1">
      <alignment vertical="center"/>
    </xf>
    <xf numFmtId="0" fontId="4" fillId="0" borderId="0" xfId="24" applyFont="1" applyAlignment="1">
      <alignment vertical="center"/>
    </xf>
    <xf numFmtId="0" fontId="4" fillId="0" borderId="9" xfId="24" applyFont="1" applyBorder="1" applyAlignment="1">
      <alignment horizontal="center" vertical="center"/>
    </xf>
    <xf numFmtId="0" fontId="4" fillId="0" borderId="2" xfId="24" applyFont="1" applyBorder="1" applyAlignment="1">
      <alignment horizontal="distributed" vertical="center" justifyLastLine="1"/>
    </xf>
    <xf numFmtId="0" fontId="4" fillId="0" borderId="3" xfId="24" applyFont="1" applyBorder="1" applyAlignment="1">
      <alignment horizontal="center" vertical="center"/>
    </xf>
    <xf numFmtId="0" fontId="4" fillId="0" borderId="2" xfId="24" applyFont="1" applyBorder="1" applyAlignment="1">
      <alignment horizontal="center" vertical="center"/>
    </xf>
    <xf numFmtId="0" fontId="4" fillId="0" borderId="3" xfId="24" applyFont="1" applyBorder="1" applyAlignment="1">
      <alignment horizontal="center" vertical="center" shrinkToFit="1"/>
    </xf>
    <xf numFmtId="49" fontId="4" fillId="0" borderId="26" xfId="24" applyNumberFormat="1" applyFont="1" applyBorder="1" applyAlignment="1">
      <alignment horizontal="center" vertical="center"/>
    </xf>
    <xf numFmtId="187" fontId="4" fillId="0" borderId="5" xfId="24" applyNumberFormat="1" applyFont="1" applyBorder="1" applyAlignment="1">
      <alignment vertical="center"/>
    </xf>
    <xf numFmtId="186" fontId="4" fillId="0" borderId="6" xfId="24" applyNumberFormat="1" applyFont="1" applyBorder="1" applyAlignment="1">
      <alignment vertical="center"/>
    </xf>
    <xf numFmtId="49" fontId="4" fillId="0" borderId="4" xfId="24" applyNumberFormat="1" applyFont="1" applyBorder="1" applyAlignment="1">
      <alignment horizontal="center" vertical="center"/>
    </xf>
    <xf numFmtId="187" fontId="4" fillId="0" borderId="6" xfId="24" applyNumberFormat="1" applyFont="1" applyBorder="1" applyAlignment="1">
      <alignment vertical="center"/>
    </xf>
    <xf numFmtId="49" fontId="4" fillId="0" borderId="14" xfId="24" applyNumberFormat="1" applyFont="1" applyBorder="1" applyAlignment="1">
      <alignment horizontal="center" vertical="center"/>
    </xf>
    <xf numFmtId="187" fontId="4" fillId="0" borderId="21" xfId="24" applyNumberFormat="1" applyFont="1" applyBorder="1" applyAlignment="1">
      <alignment vertical="center"/>
    </xf>
    <xf numFmtId="0" fontId="4" fillId="0" borderId="11" xfId="24" applyFont="1" applyBorder="1" applyAlignment="1">
      <alignment horizontal="center" vertical="center" wrapText="1"/>
    </xf>
    <xf numFmtId="186" fontId="4" fillId="0" borderId="13" xfId="24" applyNumberFormat="1" applyFont="1" applyBorder="1" applyAlignment="1">
      <alignment vertical="center"/>
    </xf>
    <xf numFmtId="188" fontId="4" fillId="0" borderId="16" xfId="24" applyNumberFormat="1" applyFont="1" applyBorder="1" applyAlignment="1">
      <alignment horizontal="center" vertical="center" wrapText="1"/>
    </xf>
    <xf numFmtId="49" fontId="4" fillId="0" borderId="16" xfId="24" applyNumberFormat="1" applyFont="1" applyBorder="1" applyAlignment="1">
      <alignment horizontal="center" vertical="center" wrapText="1"/>
    </xf>
    <xf numFmtId="186" fontId="4" fillId="0" borderId="5" xfId="24" applyNumberFormat="1" applyFont="1" applyBorder="1" applyAlignment="1">
      <alignment vertical="center"/>
    </xf>
    <xf numFmtId="49" fontId="4" fillId="0" borderId="10" xfId="24" applyNumberFormat="1" applyFont="1" applyBorder="1" applyAlignment="1">
      <alignment horizontal="center" vertical="center" wrapText="1"/>
    </xf>
    <xf numFmtId="187" fontId="4" fillId="0" borderId="7" xfId="24" applyNumberFormat="1" applyFont="1" applyBorder="1" applyAlignment="1">
      <alignment vertical="center"/>
    </xf>
    <xf numFmtId="185" fontId="4" fillId="0" borderId="0" xfId="24" applyNumberFormat="1" applyFont="1" applyFill="1" applyBorder="1" applyAlignment="1">
      <alignment vertical="center"/>
    </xf>
    <xf numFmtId="187" fontId="4" fillId="0" borderId="31" xfId="24" applyNumberFormat="1" applyFont="1" applyBorder="1" applyAlignment="1">
      <alignment vertical="center"/>
    </xf>
    <xf numFmtId="187" fontId="4" fillId="0" borderId="19" xfId="24" applyNumberFormat="1" applyFont="1" applyBorder="1" applyAlignment="1">
      <alignment vertical="center"/>
    </xf>
    <xf numFmtId="187" fontId="4" fillId="0" borderId="15" xfId="24" applyNumberFormat="1" applyFont="1" applyBorder="1" applyAlignment="1">
      <alignment vertical="center"/>
    </xf>
    <xf numFmtId="186" fontId="4" fillId="0" borderId="19" xfId="24" applyNumberFormat="1" applyFont="1" applyBorder="1" applyAlignment="1">
      <alignment vertical="center"/>
    </xf>
    <xf numFmtId="186" fontId="4" fillId="0" borderId="7" xfId="24" applyNumberFormat="1" applyFont="1" applyBorder="1" applyAlignment="1">
      <alignment vertical="center"/>
    </xf>
    <xf numFmtId="49" fontId="4" fillId="0" borderId="11" xfId="24" applyNumberFormat="1" applyFont="1" applyBorder="1" applyAlignment="1">
      <alignment horizontal="center" vertical="center"/>
    </xf>
    <xf numFmtId="187" fontId="4" fillId="0" borderId="8" xfId="24" applyNumberFormat="1" applyFont="1" applyBorder="1" applyAlignment="1">
      <alignment vertical="center"/>
    </xf>
    <xf numFmtId="0" fontId="4" fillId="0" borderId="0" xfId="24" applyFont="1"/>
    <xf numFmtId="0" fontId="3" fillId="0" borderId="0" xfId="24" applyFont="1"/>
    <xf numFmtId="0" fontId="4" fillId="0" borderId="2" xfId="26" applyFont="1" applyBorder="1" applyAlignment="1">
      <alignment horizontal="center" vertical="center"/>
    </xf>
    <xf numFmtId="0" fontId="4" fillId="0" borderId="3" xfId="26" applyFont="1" applyBorder="1" applyAlignment="1">
      <alignment horizontal="center" vertical="center"/>
    </xf>
    <xf numFmtId="0" fontId="4" fillId="0" borderId="11" xfId="26" applyFont="1" applyBorder="1" applyAlignment="1">
      <alignment horizontal="center" vertical="center"/>
    </xf>
    <xf numFmtId="189" fontId="4" fillId="0" borderId="5" xfId="26" applyNumberFormat="1" applyFont="1" applyBorder="1" applyAlignment="1">
      <alignment vertical="center"/>
    </xf>
    <xf numFmtId="186" fontId="4" fillId="0" borderId="6" xfId="26" applyNumberFormat="1" applyFont="1" applyBorder="1" applyAlignment="1">
      <alignment vertical="center"/>
    </xf>
    <xf numFmtId="0" fontId="4" fillId="0" borderId="4" xfId="26" applyFont="1" applyBorder="1" applyAlignment="1">
      <alignment horizontal="center" vertical="center"/>
    </xf>
    <xf numFmtId="0" fontId="4" fillId="0" borderId="16" xfId="26" applyFont="1" applyBorder="1" applyAlignment="1">
      <alignment horizontal="center" vertical="center"/>
    </xf>
    <xf numFmtId="0" fontId="4" fillId="0" borderId="49" xfId="26" applyFont="1" applyBorder="1" applyAlignment="1">
      <alignment horizontal="center" vertical="center"/>
    </xf>
    <xf numFmtId="189" fontId="4" fillId="0" borderId="48" xfId="26" applyNumberFormat="1" applyFont="1" applyBorder="1" applyAlignment="1">
      <alignment vertical="center"/>
    </xf>
    <xf numFmtId="186" fontId="4" fillId="0" borderId="47" xfId="26" applyNumberFormat="1" applyFont="1" applyBorder="1" applyAlignment="1">
      <alignment vertical="center"/>
    </xf>
    <xf numFmtId="0" fontId="4" fillId="0" borderId="0" xfId="26" applyFont="1" applyAlignment="1">
      <alignment vertical="center"/>
    </xf>
    <xf numFmtId="0" fontId="4" fillId="0" borderId="0" xfId="26" applyFont="1"/>
    <xf numFmtId="0" fontId="11" fillId="0" borderId="1" xfId="0" applyFont="1" applyBorder="1" applyAlignment="1">
      <alignment horizontal="left" vertical="center"/>
    </xf>
    <xf numFmtId="0" fontId="11" fillId="0" borderId="1" xfId="0" applyFont="1" applyBorder="1" applyAlignment="1">
      <alignment vertical="center"/>
    </xf>
    <xf numFmtId="0" fontId="11" fillId="0" borderId="9" xfId="0" applyFont="1" applyBorder="1" applyAlignment="1">
      <alignment horizontal="center" vertical="center"/>
    </xf>
    <xf numFmtId="0" fontId="11" fillId="0" borderId="2" xfId="0" applyFont="1" applyBorder="1" applyAlignment="1">
      <alignment horizontal="centerContinuous" vertical="center"/>
    </xf>
    <xf numFmtId="0" fontId="11" fillId="0" borderId="2" xfId="0" applyFont="1" applyBorder="1" applyAlignment="1">
      <alignment horizontal="left" vertical="center"/>
    </xf>
    <xf numFmtId="0" fontId="11" fillId="0" borderId="3" xfId="0" applyFont="1" applyBorder="1" applyAlignment="1">
      <alignment horizontal="centerContinuous" vertical="center"/>
    </xf>
    <xf numFmtId="49" fontId="11" fillId="0" borderId="4" xfId="0" applyNumberFormat="1" applyFont="1" applyBorder="1" applyAlignment="1">
      <alignment horizontal="center" vertical="center"/>
    </xf>
    <xf numFmtId="176" fontId="11" fillId="0" borderId="5" xfId="1" applyNumberFormat="1" applyFont="1" applyBorder="1" applyAlignment="1">
      <alignment horizontal="right" vertical="center"/>
    </xf>
    <xf numFmtId="176" fontId="11" fillId="0" borderId="6" xfId="1" applyNumberFormat="1" applyFont="1" applyBorder="1" applyAlignment="1">
      <alignment horizontal="right" vertical="center"/>
    </xf>
    <xf numFmtId="49" fontId="11" fillId="0" borderId="16" xfId="0" applyNumberFormat="1" applyFont="1" applyBorder="1" applyAlignment="1">
      <alignment horizontal="center" vertical="center"/>
    </xf>
    <xf numFmtId="49" fontId="11" fillId="0" borderId="60" xfId="0" applyNumberFormat="1" applyFont="1" applyBorder="1" applyAlignment="1">
      <alignment horizontal="center" vertical="center"/>
    </xf>
    <xf numFmtId="176" fontId="11" fillId="0" borderId="17" xfId="1" applyNumberFormat="1" applyFont="1" applyFill="1" applyBorder="1" applyAlignment="1">
      <alignment horizontal="right" vertical="center"/>
    </xf>
    <xf numFmtId="176" fontId="11" fillId="0" borderId="19" xfId="1" applyNumberFormat="1" applyFont="1" applyFill="1" applyBorder="1" applyAlignment="1">
      <alignment horizontal="right" vertical="center"/>
    </xf>
    <xf numFmtId="0" fontId="11" fillId="0" borderId="33" xfId="0" applyFont="1" applyBorder="1" applyAlignment="1">
      <alignment horizontal="center" vertical="center"/>
    </xf>
    <xf numFmtId="176" fontId="11" fillId="0" borderId="12" xfId="1" applyNumberFormat="1" applyFont="1" applyFill="1" applyBorder="1" applyAlignment="1">
      <alignment horizontal="right" vertical="center"/>
    </xf>
    <xf numFmtId="176" fontId="11" fillId="0" borderId="13" xfId="1" applyNumberFormat="1" applyFont="1" applyFill="1" applyBorder="1" applyAlignment="1">
      <alignment horizontal="right" vertical="center"/>
    </xf>
    <xf numFmtId="49" fontId="11" fillId="0" borderId="25" xfId="0" applyNumberFormat="1" applyFont="1" applyBorder="1" applyAlignment="1">
      <alignment horizontal="center" vertical="center"/>
    </xf>
    <xf numFmtId="176" fontId="11" fillId="0" borderId="5" xfId="1" applyNumberFormat="1" applyFont="1" applyFill="1" applyBorder="1" applyAlignment="1">
      <alignment horizontal="right" vertical="center"/>
    </xf>
    <xf numFmtId="176" fontId="11" fillId="0" borderId="6" xfId="1" applyNumberFormat="1" applyFont="1" applyFill="1" applyBorder="1" applyAlignment="1">
      <alignment horizontal="right" vertical="center"/>
    </xf>
    <xf numFmtId="0" fontId="11" fillId="0" borderId="25" xfId="0" applyFont="1" applyBorder="1" applyAlignment="1">
      <alignment horizontal="center" vertical="center"/>
    </xf>
    <xf numFmtId="49" fontId="11" fillId="0" borderId="24" xfId="0" applyNumberFormat="1" applyFont="1" applyBorder="1" applyAlignment="1">
      <alignment horizontal="center" vertical="center"/>
    </xf>
    <xf numFmtId="176" fontId="11" fillId="0" borderId="7" xfId="1" applyNumberFormat="1" applyFont="1" applyFill="1" applyBorder="1" applyAlignment="1">
      <alignment horizontal="right" vertical="center"/>
    </xf>
    <xf numFmtId="176" fontId="11" fillId="0" borderId="8" xfId="1" applyNumberFormat="1" applyFont="1" applyFill="1" applyBorder="1" applyAlignment="1">
      <alignment horizontal="right" vertical="center"/>
    </xf>
    <xf numFmtId="0" fontId="11" fillId="0" borderId="0" xfId="0" applyFont="1" applyAlignment="1">
      <alignment vertical="center"/>
    </xf>
    <xf numFmtId="0" fontId="11" fillId="0" borderId="0" xfId="0" applyFont="1" applyBorder="1" applyAlignment="1">
      <alignment vertical="center"/>
    </xf>
    <xf numFmtId="0" fontId="11" fillId="0" borderId="0" xfId="0" applyFont="1"/>
    <xf numFmtId="0" fontId="11" fillId="0" borderId="0" xfId="0" applyFont="1" applyBorder="1" applyAlignment="1">
      <alignment horizontal="left" vertical="center"/>
    </xf>
    <xf numFmtId="0" fontId="4" fillId="0" borderId="23" xfId="0" applyFont="1" applyBorder="1" applyAlignment="1">
      <alignment horizontal="center" vertical="center"/>
    </xf>
    <xf numFmtId="176" fontId="4" fillId="0" borderId="3" xfId="1"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xf>
    <xf numFmtId="177" fontId="4" fillId="0" borderId="5" xfId="1" applyNumberFormat="1" applyFont="1" applyFill="1" applyBorder="1" applyAlignment="1">
      <alignment horizontal="right" vertical="center"/>
    </xf>
    <xf numFmtId="176" fontId="4" fillId="0" borderId="20" xfId="1" applyNumberFormat="1" applyFont="1" applyFill="1" applyBorder="1" applyAlignment="1">
      <alignment vertical="center"/>
    </xf>
    <xf numFmtId="176" fontId="4" fillId="0" borderId="6" xfId="1" applyNumberFormat="1" applyFont="1" applyFill="1" applyBorder="1" applyAlignment="1">
      <alignment vertical="center"/>
    </xf>
    <xf numFmtId="49" fontId="4" fillId="0" borderId="60" xfId="0" applyNumberFormat="1" applyFont="1" applyFill="1" applyBorder="1" applyAlignment="1">
      <alignment horizontal="center" vertical="center"/>
    </xf>
    <xf numFmtId="177" fontId="4" fillId="0" borderId="17" xfId="1" applyNumberFormat="1" applyFont="1" applyFill="1" applyBorder="1" applyAlignment="1">
      <alignment horizontal="right" vertical="center"/>
    </xf>
    <xf numFmtId="176" fontId="4" fillId="0" borderId="19" xfId="1" applyNumberFormat="1" applyFont="1" applyFill="1" applyBorder="1" applyAlignment="1">
      <alignment vertical="center"/>
    </xf>
    <xf numFmtId="177" fontId="4" fillId="0" borderId="12" xfId="1" applyNumberFormat="1" applyFont="1" applyFill="1" applyBorder="1" applyAlignment="1">
      <alignment horizontal="right" vertical="center"/>
    </xf>
    <xf numFmtId="177" fontId="4" fillId="0" borderId="7" xfId="1" applyNumberFormat="1" applyFont="1" applyFill="1" applyBorder="1" applyAlignment="1">
      <alignment horizontal="right" vertical="center"/>
    </xf>
    <xf numFmtId="176" fontId="4" fillId="0" borderId="8" xfId="1" applyNumberFormat="1" applyFont="1" applyFill="1" applyBorder="1" applyAlignment="1">
      <alignment vertical="center"/>
    </xf>
    <xf numFmtId="176" fontId="38" fillId="0" borderId="3" xfId="1" applyNumberFormat="1" applyFont="1" applyFill="1" applyBorder="1" applyAlignment="1">
      <alignment horizontal="center" vertical="center" wrapText="1" shrinkToFit="1"/>
    </xf>
    <xf numFmtId="0" fontId="4" fillId="0" borderId="2" xfId="0" applyFont="1" applyBorder="1" applyAlignment="1">
      <alignment horizontal="center" vertical="center" justifyLastLine="1" shrinkToFit="1"/>
    </xf>
    <xf numFmtId="0" fontId="4" fillId="0" borderId="2" xfId="24" applyFont="1" applyBorder="1" applyAlignment="1">
      <alignment horizontal="center" vertical="center" justifyLastLine="1"/>
    </xf>
    <xf numFmtId="0" fontId="4" fillId="0" borderId="9" xfId="26" applyFont="1" applyBorder="1" applyAlignment="1">
      <alignment horizontal="center" vertical="center" justifyLastLine="1"/>
    </xf>
    <xf numFmtId="0" fontId="4" fillId="0" borderId="4" xfId="24" applyNumberFormat="1" applyFont="1" applyBorder="1" applyAlignment="1">
      <alignment horizontal="center" vertical="center"/>
    </xf>
    <xf numFmtId="0" fontId="4" fillId="0" borderId="16" xfId="24" applyNumberFormat="1" applyFont="1" applyBorder="1" applyAlignment="1">
      <alignment horizontal="center" vertical="center"/>
    </xf>
    <xf numFmtId="178" fontId="4" fillId="0" borderId="6" xfId="3" applyNumberFormat="1" applyFont="1" applyFill="1" applyBorder="1" applyAlignment="1">
      <alignment horizontal="right" vertical="center"/>
    </xf>
    <xf numFmtId="178" fontId="4" fillId="0" borderId="8" xfId="3" applyNumberFormat="1" applyFont="1" applyFill="1" applyBorder="1" applyAlignment="1">
      <alignment horizontal="right" vertical="center"/>
    </xf>
    <xf numFmtId="186" fontId="4" fillId="0" borderId="6" xfId="3" applyNumberFormat="1" applyFont="1" applyFill="1" applyBorder="1" applyAlignment="1">
      <alignment horizontal="right" vertical="center"/>
    </xf>
    <xf numFmtId="178" fontId="4" fillId="0" borderId="19" xfId="3" applyNumberFormat="1" applyFont="1" applyFill="1" applyBorder="1" applyAlignment="1">
      <alignment horizontal="right" vertical="center"/>
    </xf>
    <xf numFmtId="178" fontId="4" fillId="0" borderId="13" xfId="3" applyNumberFormat="1" applyFont="1" applyFill="1" applyBorder="1" applyAlignment="1">
      <alignment horizontal="right" vertical="center"/>
    </xf>
    <xf numFmtId="0" fontId="4" fillId="0" borderId="1" xfId="0" applyFont="1" applyBorder="1" applyAlignment="1">
      <alignment vertical="center"/>
    </xf>
    <xf numFmtId="0" fontId="4" fillId="0" borderId="0" xfId="0" applyFont="1" applyAlignment="1">
      <alignment vertical="center"/>
    </xf>
    <xf numFmtId="0" fontId="34" fillId="0" borderId="0" xfId="24" applyFont="1" applyAlignment="1">
      <alignment horizontal="center" vertical="center"/>
    </xf>
    <xf numFmtId="0" fontId="4" fillId="0" borderId="1" xfId="24" applyFont="1" applyBorder="1" applyAlignment="1">
      <alignment vertical="center"/>
    </xf>
    <xf numFmtId="0" fontId="6" fillId="0" borderId="0" xfId="0" applyFont="1" applyFill="1" applyAlignment="1">
      <alignment vertical="center"/>
    </xf>
    <xf numFmtId="0" fontId="6" fillId="0" borderId="0" xfId="0" applyFont="1" applyFill="1" applyAlignment="1">
      <alignment horizontal="centerContinuous" vertical="center"/>
    </xf>
    <xf numFmtId="0" fontId="4" fillId="0" borderId="1" xfId="0" applyFont="1" applyFill="1" applyBorder="1" applyAlignment="1">
      <alignment vertical="center"/>
    </xf>
    <xf numFmtId="0" fontId="4" fillId="0" borderId="2" xfId="0" applyFont="1" applyFill="1" applyBorder="1" applyAlignment="1">
      <alignment horizontal="center" vertical="center" shrinkToFit="1"/>
    </xf>
    <xf numFmtId="186" fontId="4" fillId="0" borderId="5" xfId="0" applyNumberFormat="1" applyFont="1" applyFill="1" applyBorder="1" applyAlignment="1">
      <alignment vertical="center"/>
    </xf>
    <xf numFmtId="186" fontId="4" fillId="0" borderId="15" xfId="0" applyNumberFormat="1" applyFont="1" applyFill="1" applyBorder="1" applyAlignment="1">
      <alignment horizontal="right" vertical="center"/>
    </xf>
    <xf numFmtId="186" fontId="4" fillId="0" borderId="12" xfId="0" applyNumberFormat="1" applyFont="1" applyFill="1" applyBorder="1" applyAlignment="1">
      <alignment horizontal="right" vertical="center"/>
    </xf>
    <xf numFmtId="186" fontId="4" fillId="0" borderId="5" xfId="0" applyNumberFormat="1" applyFont="1" applyFill="1" applyBorder="1" applyAlignment="1">
      <alignment horizontal="right" vertical="center"/>
    </xf>
    <xf numFmtId="186" fontId="4" fillId="0" borderId="7" xfId="0" applyNumberFormat="1" applyFont="1" applyFill="1" applyBorder="1" applyAlignment="1">
      <alignment horizontal="right" vertical="center"/>
    </xf>
    <xf numFmtId="0" fontId="4" fillId="0" borderId="0" xfId="0" applyFont="1" applyFill="1" applyAlignment="1">
      <alignment vertical="center"/>
    </xf>
    <xf numFmtId="0" fontId="12" fillId="0" borderId="0" xfId="0" applyFont="1" applyFill="1" applyAlignment="1">
      <alignment vertical="center"/>
    </xf>
    <xf numFmtId="0" fontId="7" fillId="0" borderId="0" xfId="0" applyFont="1" applyFill="1" applyAlignment="1">
      <alignment horizontal="center" vertical="center"/>
    </xf>
    <xf numFmtId="0" fontId="0" fillId="0" borderId="0" xfId="0" applyFill="1"/>
    <xf numFmtId="186" fontId="4" fillId="0" borderId="20" xfId="0" applyNumberFormat="1" applyFont="1" applyFill="1" applyBorder="1" applyAlignment="1">
      <alignment horizontal="right" vertical="center"/>
    </xf>
    <xf numFmtId="186" fontId="4" fillId="0" borderId="6" xfId="0" applyNumberFormat="1" applyFont="1" applyFill="1" applyBorder="1" applyAlignment="1">
      <alignment horizontal="right" vertical="center"/>
    </xf>
    <xf numFmtId="186" fontId="4" fillId="0" borderId="31" xfId="0" applyNumberFormat="1" applyFont="1" applyFill="1" applyBorder="1" applyAlignment="1">
      <alignment horizontal="right" vertical="center"/>
    </xf>
    <xf numFmtId="186" fontId="4" fillId="0" borderId="40" xfId="0" applyNumberFormat="1" applyFont="1" applyFill="1" applyBorder="1" applyAlignment="1">
      <alignment horizontal="right" vertical="center"/>
    </xf>
    <xf numFmtId="0" fontId="4" fillId="0" borderId="0" xfId="0" applyFont="1" applyFill="1" applyBorder="1" applyAlignment="1">
      <alignment vertical="center"/>
    </xf>
    <xf numFmtId="186" fontId="4" fillId="0" borderId="13" xfId="0" applyNumberFormat="1" applyFont="1" applyFill="1" applyBorder="1" applyAlignment="1">
      <alignment vertical="center"/>
    </xf>
    <xf numFmtId="186" fontId="4" fillId="0" borderId="6" xfId="0" applyNumberFormat="1" applyFont="1" applyFill="1" applyBorder="1" applyAlignment="1">
      <alignment vertical="center"/>
    </xf>
    <xf numFmtId="186" fontId="4" fillId="0" borderId="21" xfId="0" applyNumberFormat="1" applyFont="1" applyFill="1" applyBorder="1" applyAlignment="1">
      <alignment vertical="center"/>
    </xf>
    <xf numFmtId="186" fontId="4" fillId="0" borderId="7" xfId="0" applyNumberFormat="1" applyFont="1" applyFill="1" applyBorder="1" applyAlignment="1">
      <alignment vertical="center"/>
    </xf>
    <xf numFmtId="187" fontId="4" fillId="0" borderId="0" xfId="0" applyNumberFormat="1" applyFont="1" applyFill="1" applyBorder="1" applyAlignment="1">
      <alignment vertical="center"/>
    </xf>
    <xf numFmtId="0" fontId="8" fillId="0" borderId="0" xfId="24" applyFont="1" applyBorder="1"/>
    <xf numFmtId="177" fontId="4" fillId="0" borderId="8" xfId="24" applyNumberFormat="1" applyFont="1" applyBorder="1" applyAlignment="1">
      <alignment vertical="center"/>
    </xf>
    <xf numFmtId="0" fontId="0" fillId="0" borderId="0" xfId="24" applyFont="1"/>
    <xf numFmtId="186" fontId="4" fillId="0" borderId="21" xfId="24" applyNumberFormat="1" applyFont="1" applyBorder="1" applyAlignment="1">
      <alignment vertical="center"/>
    </xf>
    <xf numFmtId="0" fontId="3" fillId="0" borderId="0" xfId="24" applyBorder="1"/>
    <xf numFmtId="186" fontId="4" fillId="0" borderId="8" xfId="24" applyNumberFormat="1" applyFont="1" applyBorder="1" applyAlignment="1">
      <alignment vertical="center"/>
    </xf>
    <xf numFmtId="0" fontId="4" fillId="0" borderId="0" xfId="0" applyFont="1" applyAlignment="1">
      <alignment vertical="center"/>
    </xf>
    <xf numFmtId="0" fontId="4" fillId="0" borderId="16" xfId="24" applyNumberFormat="1" applyFont="1" applyBorder="1" applyAlignment="1">
      <alignment horizontal="center" vertical="center" wrapText="1"/>
    </xf>
    <xf numFmtId="0" fontId="41" fillId="5" borderId="37" xfId="28" applyFont="1" applyFill="1" applyBorder="1" applyAlignment="1" applyProtection="1">
      <alignment horizontal="center" vertical="center"/>
    </xf>
    <xf numFmtId="0" fontId="26" fillId="0" borderId="0" xfId="27" applyFont="1" applyAlignment="1">
      <alignment horizontal="center" vertical="center"/>
    </xf>
    <xf numFmtId="0" fontId="29" fillId="4" borderId="50" xfId="27" applyFont="1" applyFill="1" applyBorder="1" applyAlignment="1">
      <alignment horizontal="center" vertical="center"/>
    </xf>
    <xf numFmtId="0" fontId="29" fillId="4" borderId="51" xfId="27" applyFont="1" applyFill="1" applyBorder="1" applyAlignment="1">
      <alignment horizontal="center" vertical="center"/>
    </xf>
    <xf numFmtId="0" fontId="11" fillId="0" borderId="0" xfId="0" applyFont="1" applyAlignment="1">
      <alignment horizontal="justify" vertical="center" wrapText="1"/>
    </xf>
    <xf numFmtId="0" fontId="37" fillId="0" borderId="0" xfId="0" applyFont="1" applyAlignment="1">
      <alignment horizontal="justify" vertical="center"/>
    </xf>
    <xf numFmtId="0" fontId="34" fillId="0" borderId="0" xfId="0" applyFont="1" applyAlignment="1">
      <alignment horizontal="center" vertical="center"/>
    </xf>
    <xf numFmtId="0" fontId="40" fillId="0" borderId="0" xfId="0" applyFont="1" applyAlignment="1">
      <alignment horizontal="center" vertical="center"/>
    </xf>
    <xf numFmtId="0" fontId="4" fillId="0" borderId="0" xfId="0" applyFont="1" applyAlignment="1">
      <alignment horizontal="justify" vertical="top" wrapText="1"/>
    </xf>
    <xf numFmtId="178" fontId="4" fillId="0" borderId="6" xfId="3" applyNumberFormat="1" applyFont="1" applyFill="1" applyBorder="1" applyAlignment="1">
      <alignment horizontal="right" vertical="center"/>
    </xf>
    <xf numFmtId="178" fontId="4" fillId="0" borderId="4" xfId="3" applyNumberFormat="1" applyFont="1" applyFill="1" applyBorder="1" applyAlignment="1">
      <alignment horizontal="right" vertical="center"/>
    </xf>
    <xf numFmtId="178" fontId="4" fillId="0" borderId="8" xfId="3" applyNumberFormat="1" applyFont="1" applyFill="1" applyBorder="1" applyAlignment="1">
      <alignment horizontal="right" vertical="center"/>
    </xf>
    <xf numFmtId="178" fontId="4" fillId="0" borderId="10" xfId="3" applyNumberFormat="1" applyFont="1" applyFill="1" applyBorder="1" applyAlignment="1">
      <alignment horizontal="right" vertical="center"/>
    </xf>
    <xf numFmtId="178" fontId="4" fillId="0" borderId="5" xfId="3" applyNumberFormat="1" applyFont="1" applyBorder="1" applyAlignment="1" applyProtection="1">
      <alignment horizontal="right" vertical="center"/>
    </xf>
    <xf numFmtId="0" fontId="4" fillId="0" borderId="3" xfId="2" applyFont="1" applyFill="1" applyBorder="1" applyAlignment="1">
      <alignment horizontal="center" vertical="center"/>
    </xf>
    <xf numFmtId="0" fontId="3" fillId="0" borderId="9" xfId="0" applyFont="1" applyFill="1" applyBorder="1" applyAlignment="1">
      <alignment horizontal="center" vertical="center"/>
    </xf>
    <xf numFmtId="186" fontId="4" fillId="0" borderId="20" xfId="3" applyNumberFormat="1" applyFont="1" applyFill="1" applyBorder="1" applyAlignment="1">
      <alignment horizontal="right" vertical="center"/>
    </xf>
    <xf numFmtId="186" fontId="4" fillId="0" borderId="26" xfId="3" applyNumberFormat="1" applyFont="1" applyFill="1" applyBorder="1" applyAlignment="1">
      <alignment horizontal="right" vertical="center"/>
    </xf>
    <xf numFmtId="186" fontId="4" fillId="0" borderId="6" xfId="3" applyNumberFormat="1" applyFont="1" applyFill="1" applyBorder="1" applyAlignment="1">
      <alignment horizontal="right" vertical="center"/>
    </xf>
    <xf numFmtId="186" fontId="4" fillId="0" borderId="4" xfId="3" applyNumberFormat="1" applyFont="1" applyFill="1" applyBorder="1" applyAlignment="1">
      <alignment horizontal="right" vertical="center"/>
    </xf>
    <xf numFmtId="178" fontId="4" fillId="0" borderId="21" xfId="3" applyNumberFormat="1" applyFont="1" applyFill="1" applyBorder="1" applyAlignment="1">
      <alignment horizontal="right" vertical="center"/>
    </xf>
    <xf numFmtId="178" fontId="4" fillId="0" borderId="14" xfId="3" applyNumberFormat="1" applyFont="1" applyFill="1" applyBorder="1" applyAlignment="1">
      <alignment horizontal="right" vertical="center"/>
    </xf>
    <xf numFmtId="178" fontId="4" fillId="0" borderId="20" xfId="3" applyNumberFormat="1" applyFont="1" applyFill="1" applyBorder="1" applyAlignment="1">
      <alignment horizontal="right" vertical="center"/>
    </xf>
    <xf numFmtId="178" fontId="4" fillId="0" borderId="26" xfId="3" applyNumberFormat="1" applyFont="1" applyFill="1" applyBorder="1" applyAlignment="1">
      <alignment horizontal="right" vertical="center"/>
    </xf>
    <xf numFmtId="178" fontId="12" fillId="0" borderId="39" xfId="2" applyNumberFormat="1" applyFont="1" applyFill="1" applyBorder="1" applyAlignment="1">
      <alignment horizontal="center"/>
    </xf>
    <xf numFmtId="0" fontId="12" fillId="0" borderId="39" xfId="2" applyFont="1" applyFill="1" applyBorder="1" applyAlignment="1">
      <alignment horizontal="center"/>
    </xf>
    <xf numFmtId="0" fontId="4" fillId="0" borderId="25" xfId="2" applyFont="1" applyFill="1" applyBorder="1" applyAlignment="1">
      <alignment horizontal="center" vertical="center"/>
    </xf>
    <xf numFmtId="0" fontId="34" fillId="0" borderId="0" xfId="2" applyFont="1" applyFill="1" applyAlignment="1">
      <alignment horizontal="center" vertical="center"/>
    </xf>
    <xf numFmtId="0" fontId="4" fillId="0" borderId="9" xfId="2" applyFont="1" applyFill="1" applyBorder="1" applyAlignment="1">
      <alignment horizontal="center" vertical="center"/>
    </xf>
    <xf numFmtId="0" fontId="4" fillId="0" borderId="2" xfId="2" applyFont="1" applyFill="1" applyBorder="1" applyAlignment="1">
      <alignment horizontal="center" vertical="center"/>
    </xf>
    <xf numFmtId="0" fontId="4" fillId="0" borderId="27" xfId="2" applyFont="1" applyFill="1" applyBorder="1" applyAlignment="1">
      <alignment horizontal="center" vertical="center"/>
    </xf>
    <xf numFmtId="0" fontId="4" fillId="0" borderId="24" xfId="2" applyFont="1" applyFill="1" applyBorder="1" applyAlignment="1">
      <alignment horizontal="center" vertical="center"/>
    </xf>
    <xf numFmtId="190" fontId="4" fillId="0" borderId="40" xfId="3" applyNumberFormat="1" applyFont="1" applyBorder="1" applyAlignment="1" applyProtection="1">
      <alignment vertical="center"/>
    </xf>
    <xf numFmtId="178" fontId="4" fillId="0" borderId="17" xfId="3" applyNumberFormat="1" applyFont="1" applyBorder="1" applyAlignment="1" applyProtection="1">
      <alignment horizontal="right" vertical="center"/>
    </xf>
    <xf numFmtId="178" fontId="4" fillId="0" borderId="40" xfId="3" applyNumberFormat="1" applyFont="1" applyBorder="1" applyAlignment="1" applyProtection="1">
      <alignment horizontal="right" vertical="center"/>
    </xf>
    <xf numFmtId="0" fontId="4" fillId="0" borderId="39" xfId="0" applyFont="1" applyBorder="1" applyAlignment="1">
      <alignment horizontal="center" vertical="center"/>
    </xf>
    <xf numFmtId="0" fontId="4" fillId="0" borderId="45" xfId="0" applyFont="1" applyBorder="1" applyAlignment="1">
      <alignment horizontal="center" vertical="center"/>
    </xf>
    <xf numFmtId="0" fontId="4" fillId="0" borderId="0" xfId="0" applyFont="1" applyBorder="1" applyAlignment="1">
      <alignment horizontal="center" vertical="center"/>
    </xf>
    <xf numFmtId="0" fontId="4" fillId="0" borderId="44"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vertical="center"/>
    </xf>
    <xf numFmtId="0" fontId="4" fillId="0" borderId="3" xfId="0" applyFont="1" applyBorder="1" applyAlignment="1">
      <alignment horizontal="center" vertical="center"/>
    </xf>
    <xf numFmtId="0" fontId="4" fillId="0" borderId="32" xfId="0" applyFont="1" applyBorder="1" applyAlignment="1">
      <alignment horizontal="center" vertical="center"/>
    </xf>
    <xf numFmtId="0" fontId="4" fillId="0" borderId="39" xfId="24" applyFont="1" applyFill="1" applyBorder="1" applyAlignment="1">
      <alignment horizontal="center" vertical="center"/>
    </xf>
    <xf numFmtId="0" fontId="4" fillId="0" borderId="45" xfId="24" applyFont="1" applyFill="1" applyBorder="1" applyAlignment="1">
      <alignment horizontal="center" vertical="center"/>
    </xf>
    <xf numFmtId="0" fontId="4" fillId="0" borderId="0" xfId="24" applyFont="1" applyFill="1" applyBorder="1" applyAlignment="1">
      <alignment horizontal="center" vertical="center"/>
    </xf>
    <xf numFmtId="0" fontId="4" fillId="0" borderId="44" xfId="24" applyFont="1" applyFill="1" applyBorder="1" applyAlignment="1">
      <alignment horizontal="center" vertical="center"/>
    </xf>
    <xf numFmtId="0" fontId="4" fillId="0" borderId="29" xfId="24" applyFont="1" applyFill="1" applyBorder="1" applyAlignment="1">
      <alignment horizontal="center" vertical="center"/>
    </xf>
    <xf numFmtId="0" fontId="4" fillId="0" borderId="28" xfId="24" applyFont="1" applyFill="1" applyBorder="1" applyAlignment="1">
      <alignment horizontal="center" vertical="center"/>
    </xf>
    <xf numFmtId="0" fontId="4" fillId="0" borderId="2" xfId="24" applyFont="1" applyFill="1" applyBorder="1" applyAlignment="1">
      <alignment horizontal="center" vertical="center"/>
    </xf>
    <xf numFmtId="0" fontId="4" fillId="0" borderId="3" xfId="24" applyFont="1" applyFill="1" applyBorder="1" applyAlignment="1">
      <alignment horizontal="center" vertical="center"/>
    </xf>
    <xf numFmtId="0" fontId="35" fillId="0" borderId="0" xfId="0" applyFont="1" applyAlignment="1">
      <alignment horizontal="center" vertical="center"/>
    </xf>
    <xf numFmtId="0" fontId="35" fillId="0" borderId="0" xfId="0" applyFont="1" applyFill="1" applyAlignment="1">
      <alignment horizontal="center" vertical="center"/>
    </xf>
    <xf numFmtId="0" fontId="4" fillId="0" borderId="1"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34" fillId="0" borderId="0" xfId="24" applyFont="1" applyAlignment="1">
      <alignment horizontal="center" vertical="center"/>
    </xf>
    <xf numFmtId="0" fontId="4" fillId="0" borderId="1" xfId="24" applyFont="1" applyBorder="1" applyAlignment="1">
      <alignment vertical="center"/>
    </xf>
    <xf numFmtId="0" fontId="3" fillId="0" borderId="1" xfId="24" applyFont="1" applyBorder="1" applyAlignment="1">
      <alignment vertical="center"/>
    </xf>
    <xf numFmtId="0" fontId="39" fillId="0" borderId="0" xfId="26" applyFont="1" applyAlignment="1">
      <alignment horizontal="center" vertical="center"/>
    </xf>
    <xf numFmtId="0" fontId="39" fillId="0" borderId="0" xfId="26" applyFont="1" applyAlignment="1"/>
  </cellXfs>
  <cellStyles count="32">
    <cellStyle name="Calc Currency (0)" xfId="5"/>
    <cellStyle name="Comma [0]_Full Year FY96" xfId="6"/>
    <cellStyle name="Comma_Full Year FY96" xfId="7"/>
    <cellStyle name="Currency [0]_CCOCPX" xfId="8"/>
    <cellStyle name="Currency_CCOCPX" xfId="9"/>
    <cellStyle name="entry" xfId="10"/>
    <cellStyle name="Grey" xfId="11"/>
    <cellStyle name="Header1" xfId="12"/>
    <cellStyle name="Header2" xfId="13"/>
    <cellStyle name="Input [yellow]" xfId="14"/>
    <cellStyle name="Normal - Style1" xfId="15"/>
    <cellStyle name="Normal_#18-Internet" xfId="16"/>
    <cellStyle name="Percent [2]" xfId="17"/>
    <cellStyle name="price" xfId="18"/>
    <cellStyle name="revised" xfId="19"/>
    <cellStyle name="section" xfId="20"/>
    <cellStyle name="subhead" xfId="21"/>
    <cellStyle name="title" xfId="22"/>
    <cellStyle name="センター" xfId="23"/>
    <cellStyle name="ハイパーリンク" xfId="28" builtinId="8"/>
    <cellStyle name="桁区切り" xfId="1" builtinId="6"/>
    <cellStyle name="桁区切り 2" xfId="3"/>
    <cellStyle name="標準" xfId="0" builtinId="0"/>
    <cellStyle name="標準 2" xfId="4"/>
    <cellStyle name="標準 2 2" xfId="27"/>
    <cellStyle name="標準 3" xfId="25"/>
    <cellStyle name="標準 4" xfId="30"/>
    <cellStyle name="標準 4 2" xfId="31"/>
    <cellStyle name="標準_101水道の需要状況" xfId="24"/>
    <cellStyle name="標準_Sheet1" xfId="26"/>
    <cellStyle name="標準_調定戸数及び販売量1" xfId="2"/>
    <cellStyle name="未定義" xfId="2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xdr:rowOff>
    </xdr:from>
    <xdr:to>
      <xdr:col>0</xdr:col>
      <xdr:colOff>714375</xdr:colOff>
      <xdr:row>0</xdr:row>
      <xdr:rowOff>281941</xdr:rowOff>
    </xdr:to>
    <xdr:sp macro="" textlink="">
      <xdr:nvSpPr>
        <xdr:cNvPr id="3" name="額縁 2">
          <a:hlinkClick xmlns:r="http://schemas.openxmlformats.org/officeDocument/2006/relationships" r:id="rId1"/>
        </xdr:cNvPr>
        <xdr:cNvSpPr/>
      </xdr:nvSpPr>
      <xdr:spPr>
        <a:xfrm>
          <a:off x="1" y="1"/>
          <a:ext cx="714374" cy="28194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714374</xdr:colOff>
      <xdr:row>0</xdr:row>
      <xdr:rowOff>289560</xdr:rowOff>
    </xdr:to>
    <xdr:sp macro="" textlink="">
      <xdr:nvSpPr>
        <xdr:cNvPr id="2" name="額縁 1">
          <a:hlinkClick xmlns:r="http://schemas.openxmlformats.org/officeDocument/2006/relationships" r:id="rId1"/>
        </xdr:cNvPr>
        <xdr:cNvSpPr/>
      </xdr:nvSpPr>
      <xdr:spPr>
        <a:xfrm>
          <a:off x="0" y="0"/>
          <a:ext cx="714374" cy="28956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714374</xdr:colOff>
      <xdr:row>0</xdr:row>
      <xdr:rowOff>289560</xdr:rowOff>
    </xdr:to>
    <xdr:sp macro="" textlink="">
      <xdr:nvSpPr>
        <xdr:cNvPr id="2" name="額縁 1">
          <a:hlinkClick xmlns:r="http://schemas.openxmlformats.org/officeDocument/2006/relationships" r:id="rId1"/>
        </xdr:cNvPr>
        <xdr:cNvSpPr/>
      </xdr:nvSpPr>
      <xdr:spPr>
        <a:xfrm>
          <a:off x="0" y="0"/>
          <a:ext cx="714374" cy="28956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714374</xdr:colOff>
      <xdr:row>0</xdr:row>
      <xdr:rowOff>243841</xdr:rowOff>
    </xdr:to>
    <xdr:sp macro="" textlink="">
      <xdr:nvSpPr>
        <xdr:cNvPr id="2" name="額縁 1">
          <a:hlinkClick xmlns:r="http://schemas.openxmlformats.org/officeDocument/2006/relationships" r:id="rId1"/>
        </xdr:cNvPr>
        <xdr:cNvSpPr/>
      </xdr:nvSpPr>
      <xdr:spPr>
        <a:xfrm>
          <a:off x="0" y="1"/>
          <a:ext cx="714374" cy="24384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714374</xdr:colOff>
      <xdr:row>0</xdr:row>
      <xdr:rowOff>297181</xdr:rowOff>
    </xdr:to>
    <xdr:sp macro="" textlink="">
      <xdr:nvSpPr>
        <xdr:cNvPr id="3" name="額縁 2">
          <a:hlinkClick xmlns:r="http://schemas.openxmlformats.org/officeDocument/2006/relationships" r:id="rId1"/>
        </xdr:cNvPr>
        <xdr:cNvSpPr/>
      </xdr:nvSpPr>
      <xdr:spPr>
        <a:xfrm>
          <a:off x="0" y="1"/>
          <a:ext cx="714374" cy="29718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714374</xdr:colOff>
      <xdr:row>0</xdr:row>
      <xdr:rowOff>236221</xdr:rowOff>
    </xdr:to>
    <xdr:sp macro="" textlink="">
      <xdr:nvSpPr>
        <xdr:cNvPr id="2" name="額縁 1">
          <a:hlinkClick xmlns:r="http://schemas.openxmlformats.org/officeDocument/2006/relationships" r:id="rId1"/>
        </xdr:cNvPr>
        <xdr:cNvSpPr/>
      </xdr:nvSpPr>
      <xdr:spPr>
        <a:xfrm>
          <a:off x="0" y="1"/>
          <a:ext cx="714374" cy="23622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714374</xdr:colOff>
      <xdr:row>0</xdr:row>
      <xdr:rowOff>259081</xdr:rowOff>
    </xdr:to>
    <xdr:sp macro="" textlink="">
      <xdr:nvSpPr>
        <xdr:cNvPr id="2" name="額縁 1">
          <a:hlinkClick xmlns:r="http://schemas.openxmlformats.org/officeDocument/2006/relationships" r:id="rId1"/>
        </xdr:cNvPr>
        <xdr:cNvSpPr/>
      </xdr:nvSpPr>
      <xdr:spPr>
        <a:xfrm>
          <a:off x="0" y="1"/>
          <a:ext cx="714374" cy="25908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714374</xdr:colOff>
      <xdr:row>0</xdr:row>
      <xdr:rowOff>243839</xdr:rowOff>
    </xdr:to>
    <xdr:sp macro="" textlink="">
      <xdr:nvSpPr>
        <xdr:cNvPr id="2" name="額縁 1">
          <a:hlinkClick xmlns:r="http://schemas.openxmlformats.org/officeDocument/2006/relationships" r:id="rId1"/>
        </xdr:cNvPr>
        <xdr:cNvSpPr/>
      </xdr:nvSpPr>
      <xdr:spPr>
        <a:xfrm>
          <a:off x="0" y="0"/>
          <a:ext cx="714374" cy="243839"/>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714374</xdr:colOff>
      <xdr:row>0</xdr:row>
      <xdr:rowOff>236220</xdr:rowOff>
    </xdr:to>
    <xdr:sp macro="" textlink="">
      <xdr:nvSpPr>
        <xdr:cNvPr id="3" name="額縁 2">
          <a:hlinkClick xmlns:r="http://schemas.openxmlformats.org/officeDocument/2006/relationships" r:id="rId1"/>
        </xdr:cNvPr>
        <xdr:cNvSpPr/>
      </xdr:nvSpPr>
      <xdr:spPr>
        <a:xfrm>
          <a:off x="0" y="0"/>
          <a:ext cx="714374" cy="23622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714374</xdr:colOff>
      <xdr:row>0</xdr:row>
      <xdr:rowOff>266700</xdr:rowOff>
    </xdr:to>
    <xdr:sp macro="" textlink="">
      <xdr:nvSpPr>
        <xdr:cNvPr id="2" name="額縁 1">
          <a:hlinkClick xmlns:r="http://schemas.openxmlformats.org/officeDocument/2006/relationships" r:id="rId1"/>
        </xdr:cNvPr>
        <xdr:cNvSpPr/>
      </xdr:nvSpPr>
      <xdr:spPr>
        <a:xfrm>
          <a:off x="0" y="0"/>
          <a:ext cx="714374" cy="26670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714374</xdr:colOff>
      <xdr:row>0</xdr:row>
      <xdr:rowOff>259080</xdr:rowOff>
    </xdr:to>
    <xdr:sp macro="" textlink="">
      <xdr:nvSpPr>
        <xdr:cNvPr id="2" name="額縁 1">
          <a:hlinkClick xmlns:r="http://schemas.openxmlformats.org/officeDocument/2006/relationships" r:id="rId1"/>
        </xdr:cNvPr>
        <xdr:cNvSpPr/>
      </xdr:nvSpPr>
      <xdr:spPr>
        <a:xfrm>
          <a:off x="0" y="0"/>
          <a:ext cx="714374" cy="25908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714374</xdr:colOff>
      <xdr:row>0</xdr:row>
      <xdr:rowOff>274320</xdr:rowOff>
    </xdr:to>
    <xdr:sp macro="" textlink="">
      <xdr:nvSpPr>
        <xdr:cNvPr id="2" name="額縁 1">
          <a:hlinkClick xmlns:r="http://schemas.openxmlformats.org/officeDocument/2006/relationships" r:id="rId1"/>
        </xdr:cNvPr>
        <xdr:cNvSpPr/>
      </xdr:nvSpPr>
      <xdr:spPr>
        <a:xfrm>
          <a:off x="0" y="0"/>
          <a:ext cx="714374" cy="27432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tabSelected="1" workbookViewId="0"/>
  </sheetViews>
  <sheetFormatPr defaultColWidth="9" defaultRowHeight="13.5"/>
  <cols>
    <col min="1" max="1" width="5.625" style="22" customWidth="1"/>
    <col min="2" max="2" width="7.625" style="22" customWidth="1"/>
    <col min="3" max="3" width="64.625" style="22" customWidth="1"/>
    <col min="4" max="4" width="25.625" style="29" customWidth="1"/>
    <col min="5" max="16384" width="9" style="22"/>
  </cols>
  <sheetData>
    <row r="1" spans="1:4" ht="30" customHeight="1">
      <c r="B1" s="335" t="s">
        <v>179</v>
      </c>
      <c r="C1" s="335"/>
      <c r="D1" s="335"/>
    </row>
    <row r="2" spans="1:4" ht="30" customHeight="1">
      <c r="B2" s="335" t="s">
        <v>81</v>
      </c>
      <c r="C2" s="335"/>
      <c r="D2" s="335"/>
    </row>
    <row r="3" spans="1:4" ht="30" customHeight="1" thickBot="1">
      <c r="B3" s="23" t="s">
        <v>78</v>
      </c>
      <c r="C3" s="24"/>
      <c r="D3" s="24"/>
    </row>
    <row r="4" spans="1:4" ht="35.1" customHeight="1">
      <c r="A4" s="25"/>
      <c r="B4" s="336" t="s">
        <v>79</v>
      </c>
      <c r="C4" s="337"/>
      <c r="D4" s="26" t="s">
        <v>80</v>
      </c>
    </row>
    <row r="5" spans="1:4" ht="35.1" customHeight="1">
      <c r="A5" s="25"/>
      <c r="B5" s="35" t="str">
        <f>HYPERLINK("#"&amp;"124"&amp;"!A1","124")</f>
        <v>124</v>
      </c>
      <c r="C5" s="31" t="str">
        <f>HYPERLINK("#"&amp;"124"&amp;"!A1","電灯需要")</f>
        <v>電灯需要</v>
      </c>
      <c r="D5" s="27" t="s">
        <v>141</v>
      </c>
    </row>
    <row r="6" spans="1:4" ht="35.1" customHeight="1">
      <c r="A6" s="25"/>
      <c r="B6" s="36" t="str">
        <f>HYPERLINK("#"&amp;"125"&amp;"!A1","125")</f>
        <v>125</v>
      </c>
      <c r="C6" s="32" t="str">
        <f>HYPERLINK("#"&amp;"125"&amp;"!A1","電力需要")</f>
        <v>電力需要</v>
      </c>
      <c r="D6" s="27" t="s">
        <v>141</v>
      </c>
    </row>
    <row r="7" spans="1:4" ht="35.1" customHeight="1">
      <c r="A7" s="25"/>
      <c r="B7" s="36" t="str">
        <f>HYPERLINK("#"&amp;"126"&amp;"!A1","126")</f>
        <v>126</v>
      </c>
      <c r="C7" s="32" t="str">
        <f>HYPERLINK("#"&amp;"126"&amp;"!A1","ガス需要")</f>
        <v>ガス需要</v>
      </c>
      <c r="D7" s="27" t="s">
        <v>202</v>
      </c>
    </row>
    <row r="8" spans="1:4" ht="35.1" customHeight="1">
      <c r="A8" s="25"/>
      <c r="B8" s="36" t="str">
        <f>HYPERLINK("#"&amp;"127"&amp;"!A1","127")</f>
        <v>127</v>
      </c>
      <c r="C8" s="32" t="str">
        <f>HYPERLINK("#"&amp;"127"&amp;"!A1","水道需要")</f>
        <v>水道需要</v>
      </c>
      <c r="D8" s="28" t="s">
        <v>203</v>
      </c>
    </row>
    <row r="9" spans="1:4" ht="35.1" customHeight="1">
      <c r="A9" s="25"/>
      <c r="B9" s="36" t="str">
        <f>HYPERLINK("#"&amp;"128①"&amp;"!A1","128-1")</f>
        <v>128-1</v>
      </c>
      <c r="C9" s="32" t="str">
        <f>HYPERLINK("#"&amp;"128①"&amp;"!A1","用途別使用（年間有収）水量（旧佐賀市）")</f>
        <v>用途別使用（年間有収）水量（旧佐賀市）</v>
      </c>
      <c r="D9" s="27" t="s">
        <v>202</v>
      </c>
    </row>
    <row r="10" spans="1:4" ht="35.1" customHeight="1">
      <c r="A10" s="25"/>
      <c r="B10" s="36" t="str">
        <f>HYPERLINK("#"&amp;"128②"&amp;"!A1","128-2")</f>
        <v>128-2</v>
      </c>
      <c r="C10" s="32" t="str">
        <f>HYPERLINK("#"&amp;"128②"&amp;"!A1","用途別使用（年間有収）水量（諸富町）")</f>
        <v>用途別使用（年間有収）水量（諸富町）</v>
      </c>
      <c r="D10" s="27" t="s">
        <v>202</v>
      </c>
    </row>
    <row r="11" spans="1:4" ht="35.1" customHeight="1">
      <c r="A11" s="25"/>
      <c r="B11" s="334" t="str">
        <f>HYPERLINK("#"&amp;"128③"&amp;"!A1","128-3")</f>
        <v>128-3</v>
      </c>
      <c r="C11" s="33" t="str">
        <f>HYPERLINK("#"&amp;"128③"&amp;"!A1","用途別使用（年間有収）水量（大和町）")</f>
        <v>用途別使用（年間有収）水量（大和町）</v>
      </c>
      <c r="D11" s="27" t="s">
        <v>202</v>
      </c>
    </row>
    <row r="12" spans="1:4" ht="35.1" customHeight="1">
      <c r="A12" s="25"/>
      <c r="B12" s="36" t="str">
        <f>HYPERLINK("#"&amp;"128④"&amp;"!A1","128-4")</f>
        <v>128-4</v>
      </c>
      <c r="C12" s="32" t="str">
        <f>HYPERLINK("#"&amp;"128④"&amp;"!A1","用途別使用（年間有収）水量（富士町）")</f>
        <v>用途別使用（年間有収）水量（富士町）</v>
      </c>
      <c r="D12" s="27" t="s">
        <v>202</v>
      </c>
    </row>
    <row r="13" spans="1:4" ht="35.1" customHeight="1">
      <c r="A13" s="25"/>
      <c r="B13" s="36" t="str">
        <f>HYPERLINK("#"&amp;"128⑤"&amp;"!A1","128-5")</f>
        <v>128-5</v>
      </c>
      <c r="C13" s="33" t="str">
        <f>HYPERLINK("#"&amp;"128⑤"&amp;"!A1","用途別使用（年間有収）水量（川副町）")</f>
        <v>用途別使用（年間有収）水量（川副町）</v>
      </c>
      <c r="D13" s="27" t="s">
        <v>202</v>
      </c>
    </row>
    <row r="14" spans="1:4" ht="35.1" customHeight="1">
      <c r="A14" s="25"/>
      <c r="B14" s="36" t="str">
        <f>HYPERLINK("#"&amp;"128⑥"&amp;"!A1","128-6")</f>
        <v>128-6</v>
      </c>
      <c r="C14" s="33" t="str">
        <f>HYPERLINK("#"&amp;"128⑥"&amp;"!A1","用途別使用（年間有収）水量（東与賀町）")</f>
        <v>用途別使用（年間有収）水量（東与賀町）</v>
      </c>
      <c r="D14" s="27" t="s">
        <v>202</v>
      </c>
    </row>
    <row r="15" spans="1:4" ht="35.1" customHeight="1">
      <c r="A15" s="25"/>
      <c r="B15" s="36" t="str">
        <f>HYPERLINK("#"&amp;"128⑦"&amp;"!A1","128-7")</f>
        <v>128-7</v>
      </c>
      <c r="C15" s="33" t="str">
        <f>HYPERLINK("#"&amp;"128⑦"&amp;"!A1","用途別使用（年間有収）水量（久保田町）")</f>
        <v>用途別使用（年間有収）水量（久保田町）</v>
      </c>
      <c r="D15" s="27" t="s">
        <v>202</v>
      </c>
    </row>
    <row r="16" spans="1:4" ht="35.1" customHeight="1" thickBot="1">
      <c r="A16" s="25"/>
      <c r="B16" s="37" t="str">
        <f>HYPERLINK("#"&amp;"129"&amp;"!A1","129")</f>
        <v>129</v>
      </c>
      <c r="C16" s="34" t="str">
        <f>HYPERLINK("#"&amp;"129"&amp;"!A1","工業用水道需要")</f>
        <v>工業用水道需要</v>
      </c>
      <c r="D16" s="38" t="s">
        <v>202</v>
      </c>
    </row>
  </sheetData>
  <mergeCells count="3">
    <mergeCell ref="B1:D1"/>
    <mergeCell ref="B2:D2"/>
    <mergeCell ref="B4:C4"/>
  </mergeCells>
  <phoneticPr fontId="9"/>
  <hyperlinks>
    <hyperlink ref="C11:C12" location="'131③'!A1" display="'131③'!A1"/>
    <hyperlink ref="C12" location="'128④'!A1" display="'128④'!A1"/>
    <hyperlink ref="B11:B15" location="'131③'!A1" display="'131③'!A1"/>
    <hyperlink ref="B11" location="'128③'!A1" display="'128③'!A1"/>
    <hyperlink ref="B12" location="'128④'!A1" display="'128④'!A1"/>
    <hyperlink ref="B13" location="'128⑤'!A1" display="'128⑤'!A1"/>
    <hyperlink ref="B14" location="'128⑥'!A1" display="'128⑥'!A1"/>
    <hyperlink ref="B15" location="'128⑦'!A1" display="'128⑦'!A1"/>
    <hyperlink ref="C13:C15" location="'131⑤'!A1" display="'131⑤'!A1"/>
    <hyperlink ref="C14" location="'128⑥'!A1" display="'128⑥'!A1"/>
    <hyperlink ref="C15" location="'128⑦'!A1" display="'128⑦'!A1"/>
    <hyperlink ref="C11" location="'128③'!A1" display="'128③'!A1"/>
    <hyperlink ref="C13" location="'128⑤'!A1" display="'128⑤'!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zoomScaleNormal="100" workbookViewId="0"/>
  </sheetViews>
  <sheetFormatPr defaultRowHeight="13.5"/>
  <cols>
    <col min="1" max="1" width="20" style="20" customWidth="1"/>
    <col min="2" max="3" width="13.125" style="20" customWidth="1"/>
    <col min="4" max="5" width="10" style="20" customWidth="1"/>
    <col min="6" max="6" width="10.625" style="20" customWidth="1"/>
    <col min="7" max="7" width="10" style="20" customWidth="1"/>
    <col min="8" max="8" width="11.25" style="20" customWidth="1"/>
    <col min="9" max="16384" width="9" style="20"/>
  </cols>
  <sheetData>
    <row r="1" spans="1:9" s="21" customFormat="1" ht="25.35" customHeight="1"/>
    <row r="2" spans="1:9" ht="22.5" customHeight="1">
      <c r="A2" s="390" t="s">
        <v>207</v>
      </c>
      <c r="B2" s="390"/>
      <c r="C2" s="390"/>
      <c r="D2" s="390"/>
      <c r="E2" s="390"/>
      <c r="F2" s="390"/>
      <c r="G2" s="390"/>
      <c r="H2" s="390"/>
    </row>
    <row r="3" spans="1:9" ht="12.75" customHeight="1">
      <c r="A3" s="301"/>
      <c r="B3" s="301"/>
      <c r="C3" s="301"/>
      <c r="D3" s="301"/>
      <c r="E3" s="301"/>
      <c r="F3" s="301"/>
      <c r="G3" s="301"/>
      <c r="H3" s="301"/>
    </row>
    <row r="4" spans="1:9" s="51" customFormat="1" ht="13.5" customHeight="1" thickBot="1">
      <c r="A4" s="391" t="s">
        <v>63</v>
      </c>
      <c r="B4" s="391"/>
      <c r="C4" s="302"/>
      <c r="D4" s="207"/>
      <c r="E4" s="302"/>
      <c r="F4" s="302"/>
      <c r="G4" s="302"/>
      <c r="H4" s="302"/>
    </row>
    <row r="5" spans="1:9" s="51" customFormat="1" ht="18.75" customHeight="1">
      <c r="A5" s="208" t="s">
        <v>67</v>
      </c>
      <c r="B5" s="290" t="s">
        <v>146</v>
      </c>
      <c r="C5" s="210" t="s">
        <v>61</v>
      </c>
      <c r="D5" s="210" t="s">
        <v>69</v>
      </c>
      <c r="E5" s="211" t="s">
        <v>70</v>
      </c>
      <c r="F5" s="211" t="s">
        <v>71</v>
      </c>
      <c r="G5" s="211" t="s">
        <v>60</v>
      </c>
      <c r="H5" s="212" t="s">
        <v>66</v>
      </c>
      <c r="I5" s="326"/>
    </row>
    <row r="6" spans="1:9" s="51" customFormat="1" ht="18.75" customHeight="1">
      <c r="A6" s="213" t="s">
        <v>185</v>
      </c>
      <c r="B6" s="214">
        <v>1816206</v>
      </c>
      <c r="C6" s="214">
        <v>1191412</v>
      </c>
      <c r="D6" s="217">
        <v>54724</v>
      </c>
      <c r="E6" s="214">
        <v>6170</v>
      </c>
      <c r="F6" s="214">
        <v>557748</v>
      </c>
      <c r="G6" s="214">
        <v>5853</v>
      </c>
      <c r="H6" s="217">
        <v>299</v>
      </c>
      <c r="I6" s="326"/>
    </row>
    <row r="7" spans="1:9" s="51" customFormat="1" ht="18.75" customHeight="1">
      <c r="A7" s="292" t="s">
        <v>186</v>
      </c>
      <c r="B7" s="214">
        <v>1919497</v>
      </c>
      <c r="C7" s="214">
        <v>1188499</v>
      </c>
      <c r="D7" s="217">
        <v>55047</v>
      </c>
      <c r="E7" s="214">
        <v>4948</v>
      </c>
      <c r="F7" s="214">
        <v>665436</v>
      </c>
      <c r="G7" s="214">
        <v>5336</v>
      </c>
      <c r="H7" s="217">
        <v>231</v>
      </c>
      <c r="I7" s="326"/>
    </row>
    <row r="8" spans="1:9" s="51" customFormat="1" ht="18.75" customHeight="1">
      <c r="A8" s="292" t="s">
        <v>187</v>
      </c>
      <c r="B8" s="214">
        <v>1876301</v>
      </c>
      <c r="C8" s="214">
        <v>1164898</v>
      </c>
      <c r="D8" s="217">
        <v>56149</v>
      </c>
      <c r="E8" s="214">
        <v>5223</v>
      </c>
      <c r="F8" s="214">
        <v>644779</v>
      </c>
      <c r="G8" s="214">
        <v>5052</v>
      </c>
      <c r="H8" s="217">
        <v>200</v>
      </c>
      <c r="I8" s="326"/>
    </row>
    <row r="9" spans="1:9" s="51" customFormat="1" ht="18.75" customHeight="1">
      <c r="A9" s="292" t="s">
        <v>155</v>
      </c>
      <c r="B9" s="217">
        <v>1782887</v>
      </c>
      <c r="C9" s="217">
        <v>1148348</v>
      </c>
      <c r="D9" s="217">
        <v>52238</v>
      </c>
      <c r="E9" s="217">
        <v>5183</v>
      </c>
      <c r="F9" s="217">
        <v>572123</v>
      </c>
      <c r="G9" s="217">
        <v>4782</v>
      </c>
      <c r="H9" s="217">
        <v>213</v>
      </c>
      <c r="I9" s="326"/>
    </row>
    <row r="10" spans="1:9" s="51" customFormat="1" ht="18.75" customHeight="1">
      <c r="A10" s="218" t="s">
        <v>188</v>
      </c>
      <c r="B10" s="219">
        <v>1823350</v>
      </c>
      <c r="C10" s="219">
        <v>1173800</v>
      </c>
      <c r="D10" s="219">
        <v>47176</v>
      </c>
      <c r="E10" s="219">
        <v>1873</v>
      </c>
      <c r="F10" s="219">
        <v>596648</v>
      </c>
      <c r="G10" s="219">
        <v>3643</v>
      </c>
      <c r="H10" s="219">
        <v>210</v>
      </c>
      <c r="I10" s="326"/>
    </row>
    <row r="11" spans="1:9" s="51" customFormat="1" ht="18.75" customHeight="1">
      <c r="A11" s="220" t="s">
        <v>196</v>
      </c>
      <c r="B11" s="221">
        <v>280</v>
      </c>
      <c r="C11" s="221">
        <v>277</v>
      </c>
      <c r="D11" s="221">
        <v>0</v>
      </c>
      <c r="E11" s="221">
        <v>0</v>
      </c>
      <c r="F11" s="221">
        <v>0</v>
      </c>
      <c r="G11" s="221">
        <v>0</v>
      </c>
      <c r="H11" s="221">
        <v>3</v>
      </c>
      <c r="I11" s="326"/>
    </row>
    <row r="12" spans="1:9" s="51" customFormat="1" ht="18.75" customHeight="1">
      <c r="A12" s="216" t="s">
        <v>190</v>
      </c>
      <c r="B12" s="214">
        <v>232279</v>
      </c>
      <c r="C12" s="214">
        <v>193214</v>
      </c>
      <c r="D12" s="217">
        <v>6350</v>
      </c>
      <c r="E12" s="214">
        <v>294</v>
      </c>
      <c r="F12" s="214">
        <v>31868</v>
      </c>
      <c r="G12" s="214">
        <v>530</v>
      </c>
      <c r="H12" s="217">
        <v>23</v>
      </c>
      <c r="I12" s="326"/>
    </row>
    <row r="13" spans="1:9" s="51" customFormat="1" ht="18.75" customHeight="1">
      <c r="A13" s="216" t="s">
        <v>131</v>
      </c>
      <c r="B13" s="215">
        <v>279</v>
      </c>
      <c r="C13" s="215">
        <v>278</v>
      </c>
      <c r="D13" s="215">
        <v>0</v>
      </c>
      <c r="E13" s="215">
        <v>0</v>
      </c>
      <c r="F13" s="215">
        <v>1</v>
      </c>
      <c r="G13" s="215">
        <v>0</v>
      </c>
      <c r="H13" s="215">
        <v>0</v>
      </c>
      <c r="I13" s="326"/>
    </row>
    <row r="14" spans="1:9" s="51" customFormat="1" ht="18.75" customHeight="1">
      <c r="A14" s="216" t="s">
        <v>75</v>
      </c>
      <c r="B14" s="214">
        <v>235483</v>
      </c>
      <c r="C14" s="214">
        <v>195166</v>
      </c>
      <c r="D14" s="217">
        <v>9059</v>
      </c>
      <c r="E14" s="214">
        <v>267</v>
      </c>
      <c r="F14" s="214">
        <v>30309</v>
      </c>
      <c r="G14" s="214">
        <v>637</v>
      </c>
      <c r="H14" s="217">
        <v>45</v>
      </c>
      <c r="I14" s="326"/>
    </row>
    <row r="15" spans="1:9" s="51" customFormat="1" ht="18.75" customHeight="1">
      <c r="A15" s="216" t="s">
        <v>132</v>
      </c>
      <c r="B15" s="215">
        <v>384</v>
      </c>
      <c r="C15" s="215">
        <v>341</v>
      </c>
      <c r="D15" s="215">
        <v>0</v>
      </c>
      <c r="E15" s="215">
        <v>0</v>
      </c>
      <c r="F15" s="215">
        <v>43</v>
      </c>
      <c r="G15" s="215">
        <v>0</v>
      </c>
      <c r="H15" s="215">
        <v>0</v>
      </c>
      <c r="I15" s="326"/>
    </row>
    <row r="16" spans="1:9" s="51" customFormat="1" ht="18.75" customHeight="1">
      <c r="A16" s="216" t="s">
        <v>74</v>
      </c>
      <c r="B16" s="214">
        <v>236043</v>
      </c>
      <c r="C16" s="214">
        <v>196069</v>
      </c>
      <c r="D16" s="217">
        <v>8513</v>
      </c>
      <c r="E16" s="214">
        <v>249</v>
      </c>
      <c r="F16" s="214">
        <v>30445</v>
      </c>
      <c r="G16" s="214">
        <v>714</v>
      </c>
      <c r="H16" s="217">
        <v>53</v>
      </c>
      <c r="I16" s="326"/>
    </row>
    <row r="17" spans="1:9" s="51" customFormat="1" ht="18.75" customHeight="1">
      <c r="A17" s="216">
        <v>10</v>
      </c>
      <c r="B17" s="215">
        <v>333</v>
      </c>
      <c r="C17" s="215">
        <v>329</v>
      </c>
      <c r="D17" s="215">
        <v>0</v>
      </c>
      <c r="E17" s="215">
        <v>0</v>
      </c>
      <c r="F17" s="215">
        <v>0</v>
      </c>
      <c r="G17" s="215">
        <v>0</v>
      </c>
      <c r="H17" s="215">
        <v>4</v>
      </c>
      <c r="I17" s="326"/>
    </row>
    <row r="18" spans="1:9" s="51" customFormat="1" ht="18.75" customHeight="1">
      <c r="A18" s="216">
        <v>11</v>
      </c>
      <c r="B18" s="214">
        <v>259361</v>
      </c>
      <c r="C18" s="214">
        <v>190930</v>
      </c>
      <c r="D18" s="217">
        <v>8842</v>
      </c>
      <c r="E18" s="214">
        <v>255</v>
      </c>
      <c r="F18" s="214">
        <v>58751</v>
      </c>
      <c r="G18" s="214">
        <v>547</v>
      </c>
      <c r="H18" s="217">
        <v>36</v>
      </c>
      <c r="I18" s="326"/>
    </row>
    <row r="19" spans="1:9" s="51" customFormat="1" ht="18.75" customHeight="1">
      <c r="A19" s="216">
        <v>12</v>
      </c>
      <c r="B19" s="215">
        <v>177</v>
      </c>
      <c r="C19" s="215">
        <v>170</v>
      </c>
      <c r="D19" s="215">
        <v>0</v>
      </c>
      <c r="E19" s="215">
        <v>0</v>
      </c>
      <c r="F19" s="215">
        <v>0</v>
      </c>
      <c r="G19" s="215">
        <v>0</v>
      </c>
      <c r="H19" s="215">
        <v>7</v>
      </c>
      <c r="I19" s="326"/>
    </row>
    <row r="20" spans="1:9" s="51" customFormat="1" ht="18.75" customHeight="1">
      <c r="A20" s="222" t="s">
        <v>197</v>
      </c>
      <c r="B20" s="214">
        <v>400529</v>
      </c>
      <c r="C20" s="214">
        <v>201866</v>
      </c>
      <c r="D20" s="217">
        <v>7369</v>
      </c>
      <c r="E20" s="214">
        <v>329</v>
      </c>
      <c r="F20" s="214">
        <v>190308</v>
      </c>
      <c r="G20" s="214">
        <v>637</v>
      </c>
      <c r="H20" s="217">
        <v>20</v>
      </c>
      <c r="I20" s="326"/>
    </row>
    <row r="21" spans="1:9" s="51" customFormat="1" ht="18.75" customHeight="1">
      <c r="A21" s="223" t="s">
        <v>133</v>
      </c>
      <c r="B21" s="224">
        <v>267</v>
      </c>
      <c r="C21" s="224">
        <v>267</v>
      </c>
      <c r="D21" s="215">
        <v>0</v>
      </c>
      <c r="E21" s="224">
        <v>0</v>
      </c>
      <c r="F21" s="224">
        <v>0</v>
      </c>
      <c r="G21" s="224">
        <v>0</v>
      </c>
      <c r="H21" s="215">
        <v>0</v>
      </c>
      <c r="I21" s="326"/>
    </row>
    <row r="22" spans="1:9" s="51" customFormat="1" ht="18.75" customHeight="1" thickBot="1">
      <c r="A22" s="225" t="s">
        <v>73</v>
      </c>
      <c r="B22" s="226">
        <v>457935</v>
      </c>
      <c r="C22" s="226">
        <v>194893</v>
      </c>
      <c r="D22" s="234">
        <v>7043</v>
      </c>
      <c r="E22" s="226">
        <v>479</v>
      </c>
      <c r="F22" s="226">
        <v>254923</v>
      </c>
      <c r="G22" s="226">
        <v>578</v>
      </c>
      <c r="H22" s="327">
        <v>19</v>
      </c>
      <c r="I22" s="326"/>
    </row>
    <row r="23" spans="1:9" s="51" customFormat="1" ht="13.5" customHeight="1">
      <c r="A23" s="207" t="s">
        <v>68</v>
      </c>
      <c r="B23" s="227"/>
      <c r="C23" s="207"/>
      <c r="D23" s="207"/>
      <c r="E23" s="207"/>
      <c r="F23" s="207"/>
      <c r="G23" s="207"/>
      <c r="H23" s="207"/>
    </row>
    <row r="24" spans="1:9" s="51" customFormat="1" ht="13.5" customHeight="1">
      <c r="A24" s="207" t="s">
        <v>166</v>
      </c>
      <c r="B24" s="227"/>
      <c r="C24" s="207"/>
      <c r="D24" s="207"/>
      <c r="E24" s="207"/>
      <c r="F24" s="207"/>
      <c r="G24" s="207"/>
      <c r="H24" s="207"/>
    </row>
    <row r="25" spans="1:9">
      <c r="A25" s="207" t="s">
        <v>167</v>
      </c>
    </row>
  </sheetData>
  <mergeCells count="2">
    <mergeCell ref="A2:H2"/>
    <mergeCell ref="A4:B4"/>
  </mergeCells>
  <phoneticPr fontId="9"/>
  <printOptions horizontalCentered="1"/>
  <pageMargins left="0.59055118110236227" right="0.59055118110236227" top="0.78740157480314965" bottom="0.78740157480314965" header="0.51181102362204722" footer="0.51181102362204722"/>
  <pageSetup paperSize="9" orientation="portrait" r:id="rId1"/>
  <headerFooter alignWithMargins="0"/>
  <ignoredErrors>
    <ignoredError sqref="A7:A22"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zoomScaleNormal="100" workbookViewId="0"/>
  </sheetViews>
  <sheetFormatPr defaultRowHeight="13.5"/>
  <cols>
    <col min="1" max="1" width="20" style="20" customWidth="1"/>
    <col min="2" max="3" width="13.125" style="20" customWidth="1"/>
    <col min="4" max="5" width="10" style="20" customWidth="1"/>
    <col min="6" max="6" width="10.625" style="20" customWidth="1"/>
    <col min="7" max="7" width="10" style="20" customWidth="1"/>
    <col min="8" max="8" width="11.25" style="20" customWidth="1"/>
    <col min="9" max="16384" width="9" style="20"/>
  </cols>
  <sheetData>
    <row r="1" spans="1:9" s="51" customFormat="1" ht="25.35" customHeight="1"/>
    <row r="2" spans="1:9" s="51" customFormat="1" ht="22.5" customHeight="1">
      <c r="A2" s="390" t="s">
        <v>206</v>
      </c>
      <c r="B2" s="390"/>
      <c r="C2" s="390"/>
      <c r="D2" s="390"/>
      <c r="E2" s="390"/>
      <c r="F2" s="390"/>
      <c r="G2" s="390"/>
      <c r="H2" s="390"/>
    </row>
    <row r="3" spans="1:9" s="51" customFormat="1" ht="12.75" customHeight="1">
      <c r="A3" s="58"/>
      <c r="B3" s="58"/>
      <c r="C3" s="58"/>
      <c r="D3" s="58"/>
      <c r="E3" s="58"/>
      <c r="F3" s="58"/>
      <c r="G3" s="58"/>
      <c r="H3" s="58"/>
    </row>
    <row r="4" spans="1:9" s="51" customFormat="1" ht="13.5" customHeight="1" thickBot="1">
      <c r="A4" s="391" t="s">
        <v>142</v>
      </c>
      <c r="B4" s="392"/>
      <c r="C4" s="302"/>
      <c r="D4" s="207"/>
      <c r="E4" s="302"/>
      <c r="F4" s="302"/>
      <c r="G4" s="302"/>
      <c r="H4" s="302"/>
    </row>
    <row r="5" spans="1:9" s="51" customFormat="1" ht="18.75" customHeight="1">
      <c r="A5" s="208" t="s">
        <v>67</v>
      </c>
      <c r="B5" s="209" t="s">
        <v>128</v>
      </c>
      <c r="C5" s="210" t="s">
        <v>61</v>
      </c>
      <c r="D5" s="210" t="s">
        <v>69</v>
      </c>
      <c r="E5" s="211" t="s">
        <v>70</v>
      </c>
      <c r="F5" s="211" t="s">
        <v>71</v>
      </c>
      <c r="G5" s="211" t="s">
        <v>60</v>
      </c>
      <c r="H5" s="210" t="s">
        <v>66</v>
      </c>
      <c r="I5" s="326"/>
    </row>
    <row r="6" spans="1:9" s="51" customFormat="1" ht="18.75" customHeight="1">
      <c r="A6" s="213" t="s">
        <v>185</v>
      </c>
      <c r="B6" s="214">
        <v>828709</v>
      </c>
      <c r="C6" s="214">
        <v>587480</v>
      </c>
      <c r="D6" s="217">
        <v>16355</v>
      </c>
      <c r="E6" s="214">
        <v>5683</v>
      </c>
      <c r="F6" s="214">
        <v>219185</v>
      </c>
      <c r="G6" s="215">
        <v>0</v>
      </c>
      <c r="H6" s="217">
        <v>6</v>
      </c>
      <c r="I6" s="326"/>
    </row>
    <row r="7" spans="1:9" s="51" customFormat="1" ht="18.75" customHeight="1">
      <c r="A7" s="292" t="s">
        <v>186</v>
      </c>
      <c r="B7" s="214">
        <v>859979</v>
      </c>
      <c r="C7" s="214">
        <v>583452</v>
      </c>
      <c r="D7" s="217">
        <v>17050</v>
      </c>
      <c r="E7" s="214">
        <v>3793</v>
      </c>
      <c r="F7" s="214">
        <v>255461</v>
      </c>
      <c r="G7" s="215">
        <v>223</v>
      </c>
      <c r="H7" s="217">
        <v>0</v>
      </c>
      <c r="I7" s="326"/>
    </row>
    <row r="8" spans="1:9" s="51" customFormat="1" ht="18.75" customHeight="1">
      <c r="A8" s="292" t="s">
        <v>187</v>
      </c>
      <c r="B8" s="214">
        <v>842469</v>
      </c>
      <c r="C8" s="214">
        <v>576634</v>
      </c>
      <c r="D8" s="217">
        <v>15084</v>
      </c>
      <c r="E8" s="214">
        <v>2936</v>
      </c>
      <c r="F8" s="214">
        <v>244991</v>
      </c>
      <c r="G8" s="224">
        <v>2824</v>
      </c>
      <c r="H8" s="215">
        <v>0</v>
      </c>
      <c r="I8" s="326"/>
    </row>
    <row r="9" spans="1:9" s="51" customFormat="1" ht="18.75" customHeight="1">
      <c r="A9" s="293" t="s">
        <v>155</v>
      </c>
      <c r="B9" s="214">
        <v>800304</v>
      </c>
      <c r="C9" s="214">
        <v>567503</v>
      </c>
      <c r="D9" s="217">
        <v>14340</v>
      </c>
      <c r="E9" s="228">
        <v>2000</v>
      </c>
      <c r="F9" s="214">
        <v>216254</v>
      </c>
      <c r="G9" s="224">
        <v>207</v>
      </c>
      <c r="H9" s="215">
        <v>0</v>
      </c>
      <c r="I9" s="326"/>
    </row>
    <row r="10" spans="1:9" s="51" customFormat="1" ht="18.75" customHeight="1">
      <c r="A10" s="218" t="s">
        <v>188</v>
      </c>
      <c r="B10" s="229">
        <v>824134</v>
      </c>
      <c r="C10" s="229">
        <v>583187</v>
      </c>
      <c r="D10" s="229">
        <v>13198</v>
      </c>
      <c r="E10" s="230">
        <v>284</v>
      </c>
      <c r="F10" s="229">
        <v>227451</v>
      </c>
      <c r="G10" s="231">
        <v>14</v>
      </c>
      <c r="H10" s="329">
        <v>0</v>
      </c>
      <c r="I10" s="326"/>
    </row>
    <row r="11" spans="1:9" s="51" customFormat="1" ht="18.75" customHeight="1">
      <c r="A11" s="220" t="s">
        <v>198</v>
      </c>
      <c r="B11" s="221">
        <v>176010</v>
      </c>
      <c r="C11" s="221">
        <v>94530</v>
      </c>
      <c r="D11" s="221">
        <v>1865</v>
      </c>
      <c r="E11" s="221">
        <v>0</v>
      </c>
      <c r="F11" s="221">
        <v>79615</v>
      </c>
      <c r="G11" s="221">
        <v>0</v>
      </c>
      <c r="H11" s="221">
        <v>0</v>
      </c>
      <c r="I11" s="326"/>
    </row>
    <row r="12" spans="1:9" s="51" customFormat="1" ht="18.75" customHeight="1">
      <c r="A12" s="216" t="s">
        <v>190</v>
      </c>
      <c r="B12" s="214">
        <v>70</v>
      </c>
      <c r="C12" s="214">
        <v>70</v>
      </c>
      <c r="D12" s="215">
        <v>0</v>
      </c>
      <c r="E12" s="215">
        <v>0</v>
      </c>
      <c r="F12" s="215">
        <v>0</v>
      </c>
      <c r="G12" s="224">
        <v>0</v>
      </c>
      <c r="H12" s="215">
        <v>0</v>
      </c>
      <c r="I12" s="326"/>
    </row>
    <row r="13" spans="1:9" s="51" customFormat="1" ht="18.75" customHeight="1">
      <c r="A13" s="216" t="s">
        <v>131</v>
      </c>
      <c r="B13" s="215">
        <v>113070</v>
      </c>
      <c r="C13" s="215">
        <v>99005</v>
      </c>
      <c r="D13" s="215">
        <v>1695</v>
      </c>
      <c r="E13" s="215">
        <v>284</v>
      </c>
      <c r="F13" s="215">
        <v>12086</v>
      </c>
      <c r="G13" s="224">
        <v>0</v>
      </c>
      <c r="H13" s="215">
        <v>0</v>
      </c>
      <c r="I13" s="326"/>
    </row>
    <row r="14" spans="1:9" ht="18.75" customHeight="1">
      <c r="A14" s="216" t="s">
        <v>75</v>
      </c>
      <c r="B14" s="214">
        <v>180</v>
      </c>
      <c r="C14" s="214">
        <v>180</v>
      </c>
      <c r="D14" s="215">
        <v>0</v>
      </c>
      <c r="E14" s="215">
        <v>0</v>
      </c>
      <c r="F14" s="215">
        <v>0</v>
      </c>
      <c r="G14" s="224">
        <v>0</v>
      </c>
      <c r="H14" s="215">
        <v>0</v>
      </c>
      <c r="I14" s="330"/>
    </row>
    <row r="15" spans="1:9" ht="18.75" customHeight="1">
      <c r="A15" s="216" t="s">
        <v>132</v>
      </c>
      <c r="B15" s="215">
        <v>109738</v>
      </c>
      <c r="C15" s="215">
        <v>95711</v>
      </c>
      <c r="D15" s="215">
        <v>2712</v>
      </c>
      <c r="E15" s="215">
        <v>0</v>
      </c>
      <c r="F15" s="215">
        <v>11301</v>
      </c>
      <c r="G15" s="224">
        <v>14</v>
      </c>
      <c r="H15" s="215">
        <v>0</v>
      </c>
      <c r="I15" s="330"/>
    </row>
    <row r="16" spans="1:9" ht="18.75" customHeight="1">
      <c r="A16" s="216" t="s">
        <v>74</v>
      </c>
      <c r="B16" s="214">
        <v>112</v>
      </c>
      <c r="C16" s="214">
        <v>112</v>
      </c>
      <c r="D16" s="215">
        <v>0</v>
      </c>
      <c r="E16" s="215">
        <v>0</v>
      </c>
      <c r="F16" s="215">
        <v>0</v>
      </c>
      <c r="G16" s="224">
        <v>0</v>
      </c>
      <c r="H16" s="215">
        <v>0</v>
      </c>
      <c r="I16" s="330"/>
    </row>
    <row r="17" spans="1:9" ht="18.75" customHeight="1">
      <c r="A17" s="216">
        <v>10</v>
      </c>
      <c r="B17" s="215">
        <v>111544</v>
      </c>
      <c r="C17" s="215">
        <v>97456</v>
      </c>
      <c r="D17" s="215">
        <v>2221</v>
      </c>
      <c r="E17" s="215">
        <v>0</v>
      </c>
      <c r="F17" s="215">
        <v>11867</v>
      </c>
      <c r="G17" s="224">
        <v>0</v>
      </c>
      <c r="H17" s="215">
        <v>0</v>
      </c>
      <c r="I17" s="330"/>
    </row>
    <row r="18" spans="1:9" ht="18.75" customHeight="1">
      <c r="A18" s="216">
        <v>11</v>
      </c>
      <c r="B18" s="214">
        <v>338</v>
      </c>
      <c r="C18" s="214">
        <v>147</v>
      </c>
      <c r="D18" s="215">
        <v>0</v>
      </c>
      <c r="E18" s="215">
        <v>0</v>
      </c>
      <c r="F18" s="215">
        <v>191</v>
      </c>
      <c r="G18" s="224">
        <v>0</v>
      </c>
      <c r="H18" s="215">
        <v>0</v>
      </c>
      <c r="I18" s="330"/>
    </row>
    <row r="19" spans="1:9" ht="18.75" customHeight="1">
      <c r="A19" s="216">
        <v>12</v>
      </c>
      <c r="B19" s="215">
        <v>129032</v>
      </c>
      <c r="C19" s="215">
        <v>96203</v>
      </c>
      <c r="D19" s="215">
        <v>2523</v>
      </c>
      <c r="E19" s="215">
        <v>0</v>
      </c>
      <c r="F19" s="215">
        <v>30306</v>
      </c>
      <c r="G19" s="224">
        <v>0</v>
      </c>
      <c r="H19" s="215">
        <v>0</v>
      </c>
      <c r="I19" s="330"/>
    </row>
    <row r="20" spans="1:9" ht="18.75" customHeight="1">
      <c r="A20" s="222" t="s">
        <v>199</v>
      </c>
      <c r="B20" s="214">
        <v>50</v>
      </c>
      <c r="C20" s="214">
        <v>50</v>
      </c>
      <c r="D20" s="215">
        <v>0</v>
      </c>
      <c r="E20" s="215">
        <v>0</v>
      </c>
      <c r="F20" s="215">
        <v>0</v>
      </c>
      <c r="G20" s="224">
        <v>0</v>
      </c>
      <c r="H20" s="215">
        <v>0</v>
      </c>
      <c r="I20" s="330"/>
    </row>
    <row r="21" spans="1:9" ht="18.75" customHeight="1">
      <c r="A21" s="223" t="s">
        <v>133</v>
      </c>
      <c r="B21" s="224">
        <v>183779</v>
      </c>
      <c r="C21" s="224">
        <v>99512</v>
      </c>
      <c r="D21" s="215">
        <v>2182</v>
      </c>
      <c r="E21" s="224">
        <v>0</v>
      </c>
      <c r="F21" s="224">
        <v>82085</v>
      </c>
      <c r="G21" s="224">
        <v>0</v>
      </c>
      <c r="H21" s="215">
        <v>0</v>
      </c>
      <c r="I21" s="330"/>
    </row>
    <row r="22" spans="1:9" ht="18.75" customHeight="1" thickBot="1">
      <c r="A22" s="225" t="s">
        <v>73</v>
      </c>
      <c r="B22" s="226">
        <v>211</v>
      </c>
      <c r="C22" s="226">
        <v>211</v>
      </c>
      <c r="D22" s="331">
        <v>0</v>
      </c>
      <c r="E22" s="232">
        <v>0</v>
      </c>
      <c r="F22" s="232">
        <v>0</v>
      </c>
      <c r="G22" s="232">
        <v>0</v>
      </c>
      <c r="H22" s="331">
        <v>0</v>
      </c>
      <c r="I22" s="330"/>
    </row>
    <row r="23" spans="1:9">
      <c r="A23" s="207" t="s">
        <v>68</v>
      </c>
      <c r="B23" s="227"/>
      <c r="C23" s="207"/>
      <c r="D23" s="207"/>
      <c r="E23" s="207"/>
      <c r="F23" s="207"/>
      <c r="G23" s="207"/>
      <c r="H23" s="207"/>
      <c r="I23" s="330"/>
    </row>
    <row r="24" spans="1:9">
      <c r="A24" s="328" t="s">
        <v>168</v>
      </c>
    </row>
  </sheetData>
  <mergeCells count="2">
    <mergeCell ref="A2:H2"/>
    <mergeCell ref="A4:B4"/>
  </mergeCells>
  <phoneticPr fontId="9"/>
  <printOptions horizontalCentered="1"/>
  <pageMargins left="0.59055118110236227" right="0.59055118110236227" top="0.78740157480314965" bottom="0.78740157480314965" header="0.51181102362204722" footer="0.51181102362204722"/>
  <pageSetup paperSize="9" orientation="portrait" r:id="rId1"/>
  <headerFooter alignWithMargins="0"/>
  <ignoredErrors>
    <ignoredError sqref="A7:A22"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zoomScaleNormal="100" workbookViewId="0"/>
  </sheetViews>
  <sheetFormatPr defaultRowHeight="13.5"/>
  <cols>
    <col min="1" max="1" width="20" style="20" customWidth="1"/>
    <col min="2" max="3" width="13.125" style="20" customWidth="1"/>
    <col min="4" max="5" width="10" style="20" customWidth="1"/>
    <col min="6" max="6" width="10.625" style="20" customWidth="1"/>
    <col min="7" max="8" width="10" style="20" customWidth="1"/>
    <col min="9" max="9" width="11.25" style="20" customWidth="1"/>
    <col min="10" max="16384" width="9" style="20"/>
  </cols>
  <sheetData>
    <row r="1" spans="1:10" ht="25.35" customHeight="1"/>
    <row r="2" spans="1:10" ht="22.5" customHeight="1">
      <c r="A2" s="390" t="s">
        <v>205</v>
      </c>
      <c r="B2" s="390"/>
      <c r="C2" s="390"/>
      <c r="D2" s="390"/>
      <c r="E2" s="390"/>
      <c r="F2" s="390"/>
      <c r="G2" s="390"/>
      <c r="H2" s="390"/>
      <c r="I2" s="390"/>
    </row>
    <row r="3" spans="1:10" ht="13.15" customHeight="1">
      <c r="A3" s="301"/>
      <c r="B3" s="301"/>
      <c r="C3" s="301"/>
      <c r="D3" s="301"/>
      <c r="E3" s="301"/>
      <c r="F3" s="301"/>
      <c r="G3" s="301"/>
      <c r="H3" s="301"/>
      <c r="I3" s="301"/>
    </row>
    <row r="4" spans="1:10" s="51" customFormat="1" ht="13.5" customHeight="1" thickBot="1">
      <c r="A4" s="391" t="s">
        <v>63</v>
      </c>
      <c r="B4" s="391"/>
      <c r="C4" s="302"/>
      <c r="D4" s="207"/>
      <c r="E4" s="302"/>
      <c r="F4" s="302"/>
      <c r="G4" s="50"/>
      <c r="H4" s="302"/>
      <c r="I4" s="302"/>
    </row>
    <row r="5" spans="1:10" s="51" customFormat="1" ht="18.75" customHeight="1">
      <c r="A5" s="208" t="s">
        <v>72</v>
      </c>
      <c r="B5" s="290" t="s">
        <v>147</v>
      </c>
      <c r="C5" s="210" t="s">
        <v>61</v>
      </c>
      <c r="D5" s="210" t="s">
        <v>69</v>
      </c>
      <c r="E5" s="211" t="s">
        <v>70</v>
      </c>
      <c r="F5" s="211" t="s">
        <v>71</v>
      </c>
      <c r="G5" s="210" t="s">
        <v>65</v>
      </c>
      <c r="H5" s="211" t="s">
        <v>60</v>
      </c>
      <c r="I5" s="210" t="s">
        <v>66</v>
      </c>
      <c r="J5" s="326"/>
    </row>
    <row r="6" spans="1:10" s="51" customFormat="1" ht="18.75" customHeight="1">
      <c r="A6" s="213" t="s">
        <v>185</v>
      </c>
      <c r="B6" s="214">
        <v>711426</v>
      </c>
      <c r="C6" s="217">
        <v>566363</v>
      </c>
      <c r="D6" s="224">
        <v>19188</v>
      </c>
      <c r="E6" s="215">
        <v>5380</v>
      </c>
      <c r="F6" s="215">
        <v>77599</v>
      </c>
      <c r="G6" s="217">
        <v>11329</v>
      </c>
      <c r="H6" s="215">
        <v>31553</v>
      </c>
      <c r="I6" s="217">
        <v>14</v>
      </c>
      <c r="J6" s="326"/>
    </row>
    <row r="7" spans="1:10" s="51" customFormat="1" ht="18.75" customHeight="1">
      <c r="A7" s="233" t="s">
        <v>186</v>
      </c>
      <c r="B7" s="214">
        <v>716957</v>
      </c>
      <c r="C7" s="214">
        <v>567753</v>
      </c>
      <c r="D7" s="214">
        <v>16489</v>
      </c>
      <c r="E7" s="214">
        <v>3992</v>
      </c>
      <c r="F7" s="214">
        <v>82960</v>
      </c>
      <c r="G7" s="217">
        <v>11045</v>
      </c>
      <c r="H7" s="214">
        <v>34711</v>
      </c>
      <c r="I7" s="217">
        <v>7</v>
      </c>
      <c r="J7" s="326"/>
    </row>
    <row r="8" spans="1:10" s="51" customFormat="1" ht="18.75" customHeight="1">
      <c r="A8" s="216" t="s">
        <v>187</v>
      </c>
      <c r="B8" s="214">
        <v>707362</v>
      </c>
      <c r="C8" s="214">
        <v>560714</v>
      </c>
      <c r="D8" s="214">
        <v>17367</v>
      </c>
      <c r="E8" s="214">
        <v>3748</v>
      </c>
      <c r="F8" s="214">
        <v>78485</v>
      </c>
      <c r="G8" s="217">
        <v>10250</v>
      </c>
      <c r="H8" s="214">
        <v>36794</v>
      </c>
      <c r="I8" s="217">
        <v>4</v>
      </c>
      <c r="J8" s="326"/>
    </row>
    <row r="9" spans="1:10" s="51" customFormat="1" ht="18.75" customHeight="1">
      <c r="A9" s="216" t="s">
        <v>155</v>
      </c>
      <c r="B9" s="214">
        <v>639869</v>
      </c>
      <c r="C9" s="214">
        <v>515381</v>
      </c>
      <c r="D9" s="214">
        <v>16602</v>
      </c>
      <c r="E9" s="214">
        <v>3265</v>
      </c>
      <c r="F9" s="214">
        <v>70281</v>
      </c>
      <c r="G9" s="217">
        <v>9048</v>
      </c>
      <c r="H9" s="214">
        <v>25287</v>
      </c>
      <c r="I9" s="215">
        <v>5</v>
      </c>
      <c r="J9" s="326"/>
    </row>
    <row r="10" spans="1:10" s="51" customFormat="1" ht="18.75" customHeight="1">
      <c r="A10" s="218" t="s">
        <v>188</v>
      </c>
      <c r="B10" s="219">
        <v>739474</v>
      </c>
      <c r="C10" s="219">
        <v>729037</v>
      </c>
      <c r="D10" s="329">
        <v>0</v>
      </c>
      <c r="E10" s="329">
        <v>0</v>
      </c>
      <c r="F10" s="329">
        <v>0</v>
      </c>
      <c r="G10" s="219">
        <v>10437</v>
      </c>
      <c r="H10" s="329">
        <v>0</v>
      </c>
      <c r="I10" s="329">
        <v>0</v>
      </c>
      <c r="J10" s="326"/>
    </row>
    <row r="11" spans="1:10" s="51" customFormat="1" ht="18.75" customHeight="1">
      <c r="A11" s="220" t="s">
        <v>200</v>
      </c>
      <c r="B11" s="215">
        <v>117167</v>
      </c>
      <c r="C11" s="214">
        <v>115293</v>
      </c>
      <c r="D11" s="215">
        <v>0</v>
      </c>
      <c r="E11" s="215">
        <v>0</v>
      </c>
      <c r="F11" s="215">
        <v>0</v>
      </c>
      <c r="G11" s="217">
        <v>1874</v>
      </c>
      <c r="H11" s="215">
        <v>0</v>
      </c>
      <c r="I11" s="221">
        <v>0</v>
      </c>
      <c r="J11" s="326"/>
    </row>
    <row r="12" spans="1:10" s="51" customFormat="1" ht="18.75" customHeight="1">
      <c r="A12" s="216" t="s">
        <v>75</v>
      </c>
      <c r="B12" s="215">
        <v>117453</v>
      </c>
      <c r="C12" s="214">
        <v>115779</v>
      </c>
      <c r="D12" s="215">
        <v>0</v>
      </c>
      <c r="E12" s="215">
        <v>0</v>
      </c>
      <c r="F12" s="215">
        <v>0</v>
      </c>
      <c r="G12" s="217">
        <v>1674</v>
      </c>
      <c r="H12" s="215">
        <v>0</v>
      </c>
      <c r="I12" s="215">
        <v>0</v>
      </c>
      <c r="J12" s="326"/>
    </row>
    <row r="13" spans="1:10" s="51" customFormat="1" ht="18.75" customHeight="1">
      <c r="A13" s="216" t="s">
        <v>74</v>
      </c>
      <c r="B13" s="215">
        <v>117300</v>
      </c>
      <c r="C13" s="214">
        <v>115671</v>
      </c>
      <c r="D13" s="215">
        <v>0</v>
      </c>
      <c r="E13" s="215">
        <v>0</v>
      </c>
      <c r="F13" s="215">
        <v>0</v>
      </c>
      <c r="G13" s="217">
        <v>1629</v>
      </c>
      <c r="H13" s="215">
        <v>0</v>
      </c>
      <c r="I13" s="215">
        <v>0</v>
      </c>
      <c r="J13" s="326"/>
    </row>
    <row r="14" spans="1:10" s="51" customFormat="1" ht="18.75" customHeight="1">
      <c r="A14" s="216">
        <v>11</v>
      </c>
      <c r="B14" s="215">
        <v>120621</v>
      </c>
      <c r="C14" s="214">
        <v>118949</v>
      </c>
      <c r="D14" s="215">
        <v>0</v>
      </c>
      <c r="E14" s="215">
        <v>0</v>
      </c>
      <c r="F14" s="215">
        <v>0</v>
      </c>
      <c r="G14" s="217">
        <v>1672</v>
      </c>
      <c r="H14" s="215">
        <v>0</v>
      </c>
      <c r="I14" s="215">
        <v>0</v>
      </c>
      <c r="J14" s="326"/>
    </row>
    <row r="15" spans="1:10" s="51" customFormat="1" ht="18.75" customHeight="1">
      <c r="A15" s="333" t="s">
        <v>201</v>
      </c>
      <c r="B15" s="215">
        <v>122636</v>
      </c>
      <c r="C15" s="214">
        <v>120912</v>
      </c>
      <c r="D15" s="215">
        <v>0</v>
      </c>
      <c r="E15" s="215">
        <v>0</v>
      </c>
      <c r="F15" s="215">
        <v>0</v>
      </c>
      <c r="G15" s="217">
        <v>1724</v>
      </c>
      <c r="H15" s="215">
        <v>0</v>
      </c>
      <c r="I15" s="215">
        <v>0</v>
      </c>
      <c r="J15" s="326"/>
    </row>
    <row r="16" spans="1:10" s="51" customFormat="1" ht="18.75" customHeight="1" thickBot="1">
      <c r="A16" s="225" t="s">
        <v>73</v>
      </c>
      <c r="B16" s="232">
        <v>144297</v>
      </c>
      <c r="C16" s="226">
        <v>142433</v>
      </c>
      <c r="D16" s="232">
        <v>0</v>
      </c>
      <c r="E16" s="232">
        <v>0</v>
      </c>
      <c r="F16" s="232">
        <v>0</v>
      </c>
      <c r="G16" s="234">
        <v>1864</v>
      </c>
      <c r="H16" s="232">
        <v>0</v>
      </c>
      <c r="I16" s="331">
        <v>0</v>
      </c>
      <c r="J16" s="326"/>
    </row>
    <row r="17" spans="1:9" s="51" customFormat="1" ht="13.5" customHeight="1">
      <c r="A17" s="207" t="s">
        <v>169</v>
      </c>
      <c r="B17" s="227"/>
      <c r="C17" s="207"/>
      <c r="D17" s="207"/>
      <c r="E17" s="207"/>
      <c r="F17" s="207"/>
      <c r="G17" s="50"/>
      <c r="H17" s="207"/>
      <c r="I17" s="207"/>
    </row>
    <row r="18" spans="1:9" s="51" customFormat="1" ht="13.5" customHeight="1">
      <c r="A18" s="235" t="s">
        <v>171</v>
      </c>
      <c r="B18" s="236"/>
      <c r="C18" s="236"/>
      <c r="D18" s="236"/>
      <c r="E18" s="236"/>
      <c r="F18" s="236"/>
      <c r="G18" s="236"/>
      <c r="H18" s="236"/>
      <c r="I18" s="236"/>
    </row>
    <row r="19" spans="1:9">
      <c r="A19" s="235" t="s">
        <v>172</v>
      </c>
    </row>
    <row r="20" spans="1:9">
      <c r="A20" s="235" t="s">
        <v>170</v>
      </c>
    </row>
    <row r="21" spans="1:9">
      <c r="A21" s="235" t="s">
        <v>218</v>
      </c>
    </row>
    <row r="22" spans="1:9">
      <c r="A22" s="235" t="s">
        <v>219</v>
      </c>
    </row>
  </sheetData>
  <mergeCells count="2">
    <mergeCell ref="A2:I2"/>
    <mergeCell ref="A4:B4"/>
  </mergeCells>
  <phoneticPr fontId="9"/>
  <printOptions horizontalCentered="1"/>
  <pageMargins left="0.59055118110236227" right="0.59055118110236227" top="0.78740157480314965" bottom="0.78740157480314965" header="0.51181102362204722" footer="0.51181102362204722"/>
  <pageSetup paperSize="9" orientation="portrait" r:id="rId1"/>
  <headerFooter alignWithMargins="0"/>
  <ignoredErrors>
    <ignoredError sqref="A7:A16"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2"/>
  <cols>
    <col min="1" max="1" width="22.625" style="39" customWidth="1"/>
    <col min="2" max="3" width="25.625" style="39" customWidth="1"/>
    <col min="4" max="16384" width="9" style="39"/>
  </cols>
  <sheetData>
    <row r="1" spans="1:3" ht="28.15" customHeight="1"/>
    <row r="2" spans="1:3" ht="22.5" customHeight="1">
      <c r="A2" s="393" t="s">
        <v>204</v>
      </c>
      <c r="B2" s="394"/>
      <c r="C2" s="394"/>
    </row>
    <row r="3" spans="1:3" ht="13.5" customHeight="1" thickBot="1">
      <c r="A3" s="55"/>
      <c r="B3" s="55"/>
      <c r="C3" s="55"/>
    </row>
    <row r="4" spans="1:3" ht="21.95" customHeight="1">
      <c r="A4" s="291" t="s">
        <v>148</v>
      </c>
      <c r="B4" s="237" t="s">
        <v>77</v>
      </c>
      <c r="C4" s="238" t="s">
        <v>76</v>
      </c>
    </row>
    <row r="5" spans="1:3" ht="21.95" customHeight="1">
      <c r="A5" s="239" t="s">
        <v>185</v>
      </c>
      <c r="B5" s="240">
        <v>320.8</v>
      </c>
      <c r="C5" s="241">
        <v>40814</v>
      </c>
    </row>
    <row r="6" spans="1:3" ht="21.95" customHeight="1">
      <c r="A6" s="242" t="s">
        <v>186</v>
      </c>
      <c r="B6" s="240">
        <v>320.8</v>
      </c>
      <c r="C6" s="241">
        <v>45193</v>
      </c>
    </row>
    <row r="7" spans="1:3" ht="21.95" customHeight="1">
      <c r="A7" s="243" t="s">
        <v>187</v>
      </c>
      <c r="B7" s="240">
        <v>320.8</v>
      </c>
      <c r="C7" s="241">
        <v>50447</v>
      </c>
    </row>
    <row r="8" spans="1:3" ht="21.95" customHeight="1">
      <c r="A8" s="242" t="s">
        <v>155</v>
      </c>
      <c r="B8" s="240">
        <v>320.8</v>
      </c>
      <c r="C8" s="241">
        <v>44236</v>
      </c>
    </row>
    <row r="9" spans="1:3" ht="21.95" customHeight="1" thickBot="1">
      <c r="A9" s="244" t="s">
        <v>188</v>
      </c>
      <c r="B9" s="245">
        <v>320.8</v>
      </c>
      <c r="C9" s="246">
        <v>44979</v>
      </c>
    </row>
    <row r="10" spans="1:3" ht="13.5" customHeight="1">
      <c r="A10" s="247" t="s">
        <v>140</v>
      </c>
      <c r="B10" s="248"/>
      <c r="C10" s="248"/>
    </row>
  </sheetData>
  <mergeCells count="1">
    <mergeCell ref="A2:C2"/>
  </mergeCells>
  <phoneticPr fontId="9"/>
  <pageMargins left="0.78740157480314965" right="0.78740157480314965" top="0.78740157480314965" bottom="0.78740157480314965" header="0.51181102362204722" footer="0.51181102362204722"/>
  <pageSetup paperSize="9" orientation="portrait" r:id="rId1"/>
  <headerFooter alignWithMargins="0"/>
  <ignoredErrors>
    <ignoredError sqref="A6:A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3.5"/>
  <cols>
    <col min="1" max="1" width="13.125" style="1" customWidth="1"/>
    <col min="2" max="8" width="12.25" style="1" customWidth="1"/>
    <col min="9" max="16384" width="9" style="1"/>
  </cols>
  <sheetData>
    <row r="1" spans="1:8" s="2" customFormat="1" ht="26.45" customHeight="1"/>
    <row r="2" spans="1:8" s="2" customFormat="1" ht="22.5" customHeight="1">
      <c r="A2" s="340" t="s">
        <v>214</v>
      </c>
      <c r="B2" s="340"/>
      <c r="C2" s="340"/>
      <c r="D2" s="340"/>
      <c r="E2" s="341"/>
      <c r="F2" s="341"/>
      <c r="G2" s="341"/>
      <c r="H2" s="341"/>
    </row>
    <row r="3" spans="1:8" s="39" customFormat="1" ht="13.5" customHeight="1">
      <c r="A3" s="4"/>
      <c r="B3" s="4"/>
      <c r="C3" s="4"/>
      <c r="D3" s="4"/>
      <c r="E3" s="5"/>
      <c r="F3" s="5"/>
      <c r="G3" s="5"/>
      <c r="H3" s="40"/>
    </row>
    <row r="4" spans="1:8" s="39" customFormat="1" ht="13.5" customHeight="1" thickBot="1">
      <c r="A4" s="249" t="s">
        <v>82</v>
      </c>
      <c r="B4" s="250"/>
      <c r="C4" s="250"/>
      <c r="D4" s="250"/>
      <c r="E4" s="250"/>
      <c r="F4" s="250"/>
      <c r="G4" s="250"/>
      <c r="H4" s="250"/>
    </row>
    <row r="5" spans="1:8" s="39" customFormat="1" ht="37.5" customHeight="1">
      <c r="A5" s="251" t="s">
        <v>0</v>
      </c>
      <c r="B5" s="252" t="s">
        <v>105</v>
      </c>
      <c r="C5" s="252" t="s">
        <v>106</v>
      </c>
      <c r="D5" s="253" t="s">
        <v>135</v>
      </c>
      <c r="E5" s="252" t="s">
        <v>107</v>
      </c>
      <c r="F5" s="252" t="s">
        <v>83</v>
      </c>
      <c r="G5" s="252" t="s">
        <v>108</v>
      </c>
      <c r="H5" s="254" t="s">
        <v>84</v>
      </c>
    </row>
    <row r="6" spans="1:8" s="39" customFormat="1" ht="33.75" customHeight="1">
      <c r="A6" s="255" t="s">
        <v>19</v>
      </c>
      <c r="B6" s="256">
        <v>821749</v>
      </c>
      <c r="C6" s="256">
        <v>2461</v>
      </c>
      <c r="D6" s="257">
        <v>424061</v>
      </c>
      <c r="E6" s="256">
        <v>378552</v>
      </c>
      <c r="F6" s="256">
        <v>1828</v>
      </c>
      <c r="G6" s="256">
        <v>8</v>
      </c>
      <c r="H6" s="257">
        <v>14841</v>
      </c>
    </row>
    <row r="7" spans="1:8" s="39" customFormat="1" ht="33.75" customHeight="1">
      <c r="A7" s="255" t="s">
        <v>109</v>
      </c>
      <c r="B7" s="256">
        <v>811873</v>
      </c>
      <c r="C7" s="256">
        <v>2343</v>
      </c>
      <c r="D7" s="257">
        <v>403414</v>
      </c>
      <c r="E7" s="256">
        <v>389660</v>
      </c>
      <c r="F7" s="256">
        <v>1938</v>
      </c>
      <c r="G7" s="256">
        <v>8</v>
      </c>
      <c r="H7" s="257">
        <v>14511</v>
      </c>
    </row>
    <row r="8" spans="1:8" s="39" customFormat="1" ht="33.75" customHeight="1">
      <c r="A8" s="255" t="s">
        <v>91</v>
      </c>
      <c r="B8" s="256">
        <v>819899</v>
      </c>
      <c r="C8" s="256">
        <v>2405</v>
      </c>
      <c r="D8" s="257">
        <v>398402</v>
      </c>
      <c r="E8" s="256">
        <v>402541</v>
      </c>
      <c r="F8" s="256">
        <v>2271</v>
      </c>
      <c r="G8" s="256">
        <v>7</v>
      </c>
      <c r="H8" s="257">
        <v>14274</v>
      </c>
    </row>
    <row r="9" spans="1:8" s="39" customFormat="1" ht="33.75" customHeight="1">
      <c r="A9" s="258" t="s">
        <v>110</v>
      </c>
      <c r="B9" s="256">
        <v>784413</v>
      </c>
      <c r="C9" s="256">
        <v>2399</v>
      </c>
      <c r="D9" s="256">
        <v>363831</v>
      </c>
      <c r="E9" s="256">
        <v>403009</v>
      </c>
      <c r="F9" s="256">
        <v>2001</v>
      </c>
      <c r="G9" s="256">
        <v>7</v>
      </c>
      <c r="H9" s="257">
        <v>13165</v>
      </c>
    </row>
    <row r="10" spans="1:8" s="39" customFormat="1" ht="33.75" customHeight="1">
      <c r="A10" s="259" t="s">
        <v>92</v>
      </c>
      <c r="B10" s="260">
        <v>773793</v>
      </c>
      <c r="C10" s="260">
        <v>2354</v>
      </c>
      <c r="D10" s="261">
        <v>352567</v>
      </c>
      <c r="E10" s="260">
        <v>404849</v>
      </c>
      <c r="F10" s="260">
        <v>1949</v>
      </c>
      <c r="G10" s="260">
        <v>7</v>
      </c>
      <c r="H10" s="261">
        <v>12068</v>
      </c>
    </row>
    <row r="11" spans="1:8" s="39" customFormat="1" ht="33.75" customHeight="1">
      <c r="A11" s="262" t="s">
        <v>93</v>
      </c>
      <c r="B11" s="263">
        <v>64700</v>
      </c>
      <c r="C11" s="263">
        <v>203</v>
      </c>
      <c r="D11" s="264">
        <v>28195</v>
      </c>
      <c r="E11" s="263">
        <v>35037</v>
      </c>
      <c r="F11" s="263">
        <v>180</v>
      </c>
      <c r="G11" s="263">
        <v>0</v>
      </c>
      <c r="H11" s="264">
        <v>1085</v>
      </c>
    </row>
    <row r="12" spans="1:8" s="39" customFormat="1" ht="33.75" customHeight="1">
      <c r="A12" s="265" t="s">
        <v>85</v>
      </c>
      <c r="B12" s="266">
        <v>56749</v>
      </c>
      <c r="C12" s="266">
        <v>190</v>
      </c>
      <c r="D12" s="267">
        <v>25140</v>
      </c>
      <c r="E12" s="266">
        <v>30320</v>
      </c>
      <c r="F12" s="266">
        <v>122</v>
      </c>
      <c r="G12" s="266">
        <v>0</v>
      </c>
      <c r="H12" s="267">
        <v>977</v>
      </c>
    </row>
    <row r="13" spans="1:8" s="39" customFormat="1" ht="33.75" customHeight="1">
      <c r="A13" s="265" t="s">
        <v>96</v>
      </c>
      <c r="B13" s="266">
        <v>50357</v>
      </c>
      <c r="C13" s="266">
        <v>185</v>
      </c>
      <c r="D13" s="267">
        <v>23164</v>
      </c>
      <c r="E13" s="266">
        <v>25967</v>
      </c>
      <c r="F13" s="266">
        <v>125</v>
      </c>
      <c r="G13" s="266">
        <v>0</v>
      </c>
      <c r="H13" s="267">
        <v>915</v>
      </c>
    </row>
    <row r="14" spans="1:8" s="39" customFormat="1" ht="33.75" customHeight="1">
      <c r="A14" s="265" t="s">
        <v>97</v>
      </c>
      <c r="B14" s="266">
        <v>54535</v>
      </c>
      <c r="C14" s="266">
        <v>177</v>
      </c>
      <c r="D14" s="267">
        <v>26152</v>
      </c>
      <c r="E14" s="266">
        <v>27213</v>
      </c>
      <c r="F14" s="266">
        <v>138</v>
      </c>
      <c r="G14" s="266">
        <v>4</v>
      </c>
      <c r="H14" s="267">
        <v>849</v>
      </c>
    </row>
    <row r="15" spans="1:8" s="39" customFormat="1" ht="33.75" customHeight="1">
      <c r="A15" s="265" t="s">
        <v>111</v>
      </c>
      <c r="B15" s="266">
        <v>69030</v>
      </c>
      <c r="C15" s="266">
        <v>181</v>
      </c>
      <c r="D15" s="267">
        <v>36079</v>
      </c>
      <c r="E15" s="266">
        <v>31717</v>
      </c>
      <c r="F15" s="266">
        <v>172</v>
      </c>
      <c r="G15" s="266">
        <v>2</v>
      </c>
      <c r="H15" s="267">
        <v>879</v>
      </c>
    </row>
    <row r="16" spans="1:8" s="39" customFormat="1" ht="33.75" customHeight="1">
      <c r="A16" s="265" t="s">
        <v>112</v>
      </c>
      <c r="B16" s="266">
        <v>56656</v>
      </c>
      <c r="C16" s="266">
        <v>186</v>
      </c>
      <c r="D16" s="267">
        <v>27936</v>
      </c>
      <c r="E16" s="266">
        <v>27480</v>
      </c>
      <c r="F16" s="266">
        <v>136</v>
      </c>
      <c r="G16" s="266">
        <v>0</v>
      </c>
      <c r="H16" s="267">
        <v>918</v>
      </c>
    </row>
    <row r="17" spans="1:8" s="39" customFormat="1" ht="33.75" customHeight="1">
      <c r="A17" s="265" t="s">
        <v>100</v>
      </c>
      <c r="B17" s="266">
        <v>49940</v>
      </c>
      <c r="C17" s="266">
        <v>191</v>
      </c>
      <c r="D17" s="267">
        <v>22863</v>
      </c>
      <c r="E17" s="266">
        <v>25818</v>
      </c>
      <c r="F17" s="266">
        <v>117</v>
      </c>
      <c r="G17" s="266">
        <v>0</v>
      </c>
      <c r="H17" s="267">
        <v>950</v>
      </c>
    </row>
    <row r="18" spans="1:8" s="39" customFormat="1" ht="33.75" customHeight="1">
      <c r="A18" s="265" t="s">
        <v>113</v>
      </c>
      <c r="B18" s="266">
        <v>55238</v>
      </c>
      <c r="C18" s="266">
        <v>203</v>
      </c>
      <c r="D18" s="267">
        <v>24196</v>
      </c>
      <c r="E18" s="266">
        <v>29650</v>
      </c>
      <c r="F18" s="266">
        <v>132</v>
      </c>
      <c r="G18" s="266">
        <v>0</v>
      </c>
      <c r="H18" s="267">
        <v>1057</v>
      </c>
    </row>
    <row r="19" spans="1:8" s="39" customFormat="1" ht="33.75" customHeight="1">
      <c r="A19" s="265" t="s">
        <v>102</v>
      </c>
      <c r="B19" s="266">
        <v>61046</v>
      </c>
      <c r="C19" s="266">
        <v>207</v>
      </c>
      <c r="D19" s="267">
        <v>26728</v>
      </c>
      <c r="E19" s="266">
        <v>32858</v>
      </c>
      <c r="F19" s="266">
        <v>174</v>
      </c>
      <c r="G19" s="266">
        <v>0</v>
      </c>
      <c r="H19" s="267">
        <v>1079</v>
      </c>
    </row>
    <row r="20" spans="1:8" s="39" customFormat="1" ht="33.75" customHeight="1">
      <c r="A20" s="268" t="s">
        <v>94</v>
      </c>
      <c r="B20" s="266">
        <v>93713</v>
      </c>
      <c r="C20" s="266">
        <v>215</v>
      </c>
      <c r="D20" s="267">
        <v>41305</v>
      </c>
      <c r="E20" s="266">
        <v>50784</v>
      </c>
      <c r="F20" s="266">
        <v>227</v>
      </c>
      <c r="G20" s="266">
        <v>0</v>
      </c>
      <c r="H20" s="267">
        <v>1181</v>
      </c>
    </row>
    <row r="21" spans="1:8" s="39" customFormat="1" ht="33.75" customHeight="1">
      <c r="A21" s="265" t="s">
        <v>103</v>
      </c>
      <c r="B21" s="266">
        <v>86243</v>
      </c>
      <c r="C21" s="266">
        <v>214</v>
      </c>
      <c r="D21" s="267">
        <v>37884</v>
      </c>
      <c r="E21" s="266">
        <v>46771</v>
      </c>
      <c r="F21" s="266">
        <v>231</v>
      </c>
      <c r="G21" s="266">
        <v>0</v>
      </c>
      <c r="H21" s="267">
        <v>1143</v>
      </c>
    </row>
    <row r="22" spans="1:8" s="39" customFormat="1" ht="33.75" customHeight="1" thickBot="1">
      <c r="A22" s="269" t="s">
        <v>104</v>
      </c>
      <c r="B22" s="270">
        <v>75588</v>
      </c>
      <c r="C22" s="270">
        <v>201</v>
      </c>
      <c r="D22" s="271">
        <v>32923</v>
      </c>
      <c r="E22" s="270">
        <v>41233</v>
      </c>
      <c r="F22" s="270">
        <v>195</v>
      </c>
      <c r="G22" s="270">
        <v>0</v>
      </c>
      <c r="H22" s="271">
        <v>1036</v>
      </c>
    </row>
    <row r="23" spans="1:8" s="39" customFormat="1" ht="13.5" customHeight="1">
      <c r="A23" s="272" t="s">
        <v>86</v>
      </c>
      <c r="B23" s="272"/>
      <c r="C23" s="272"/>
      <c r="D23" s="272"/>
      <c r="E23" s="272"/>
      <c r="F23" s="273"/>
      <c r="G23" s="273"/>
      <c r="H23" s="273"/>
    </row>
    <row r="24" spans="1:8" s="39" customFormat="1" ht="13.5" customHeight="1">
      <c r="A24" s="272" t="s">
        <v>173</v>
      </c>
      <c r="B24" s="272"/>
      <c r="C24" s="272"/>
      <c r="D24" s="272"/>
      <c r="E24" s="272"/>
      <c r="F24" s="273"/>
      <c r="G24" s="273"/>
      <c r="H24" s="273"/>
    </row>
    <row r="25" spans="1:8" s="39" customFormat="1" ht="40.5" customHeight="1">
      <c r="A25" s="338" t="s">
        <v>174</v>
      </c>
      <c r="B25" s="338"/>
      <c r="C25" s="338"/>
      <c r="D25" s="338"/>
      <c r="E25" s="339"/>
      <c r="F25" s="339"/>
      <c r="G25" s="339"/>
      <c r="H25" s="339"/>
    </row>
    <row r="26" spans="1:8" s="3" customFormat="1" ht="13.5" customHeight="1">
      <c r="A26" s="273" t="s">
        <v>1</v>
      </c>
      <c r="B26" s="274"/>
      <c r="C26" s="274"/>
      <c r="D26" s="274"/>
      <c r="E26" s="274"/>
      <c r="F26" s="274"/>
      <c r="G26" s="274"/>
      <c r="H26" s="274"/>
    </row>
    <row r="27" spans="1:8" s="3" customFormat="1" ht="13.5" customHeight="1">
      <c r="A27" s="275" t="s">
        <v>136</v>
      </c>
      <c r="B27" s="274"/>
      <c r="C27" s="274"/>
      <c r="D27" s="274"/>
      <c r="E27" s="274"/>
      <c r="F27" s="274"/>
      <c r="G27" s="274"/>
      <c r="H27" s="274"/>
    </row>
    <row r="28" spans="1:8" ht="13.5" customHeight="1">
      <c r="A28" s="275" t="s">
        <v>143</v>
      </c>
      <c r="B28" s="274"/>
      <c r="C28" s="274"/>
      <c r="D28" s="274"/>
      <c r="E28" s="274"/>
      <c r="F28" s="274"/>
      <c r="G28" s="274"/>
      <c r="H28" s="274"/>
    </row>
  </sheetData>
  <mergeCells count="2">
    <mergeCell ref="A25:H25"/>
    <mergeCell ref="A2:H2"/>
  </mergeCells>
  <phoneticPr fontId="5"/>
  <printOptions horizontalCentered="1" gridLinesSet="0"/>
  <pageMargins left="0.59055118110236227" right="0.59055118110236227" top="0.78740157480314965" bottom="0.78740157480314965" header="0.59055118110236227" footer="0.59055118110236227"/>
  <pageSetup paperSize="9" orientation="portrait" horizontalDpi="300" verticalDpi="300" r:id="rId1"/>
  <headerFooter alignWithMargins="0"/>
  <ignoredErrors>
    <ignoredError sqref="A7:A10 A12:A19 A21:A22"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zoomScaleNormal="100" workbookViewId="0"/>
  </sheetViews>
  <sheetFormatPr defaultRowHeight="13.5"/>
  <cols>
    <col min="1" max="1" width="13" style="2" customWidth="1"/>
    <col min="2" max="2" width="11.625" style="2" bestFit="1" customWidth="1"/>
    <col min="3" max="4" width="9.625" style="2" customWidth="1"/>
    <col min="5" max="5" width="21.25" style="2" customWidth="1"/>
    <col min="6" max="6" width="30" style="2" customWidth="1"/>
    <col min="7" max="16384" width="9" style="2"/>
  </cols>
  <sheetData>
    <row r="1" spans="1:6" s="39" customFormat="1" ht="31.15" customHeight="1"/>
    <row r="2" spans="1:6" ht="22.5" customHeight="1">
      <c r="A2" s="340" t="s">
        <v>213</v>
      </c>
      <c r="B2" s="340"/>
      <c r="C2" s="340"/>
      <c r="D2" s="340"/>
      <c r="E2" s="340"/>
      <c r="F2" s="340"/>
    </row>
    <row r="3" spans="1:6" ht="14.1" customHeight="1">
      <c r="A3" s="8"/>
      <c r="B3" s="9"/>
      <c r="C3" s="9"/>
      <c r="D3" s="8"/>
      <c r="E3" s="8"/>
    </row>
    <row r="4" spans="1:6" s="6" customFormat="1" ht="13.5" customHeight="1" thickBot="1">
      <c r="A4" s="166" t="s">
        <v>114</v>
      </c>
      <c r="B4" s="59"/>
      <c r="C4" s="59"/>
      <c r="D4" s="59"/>
      <c r="E4" s="59"/>
      <c r="F4" s="59"/>
    </row>
    <row r="5" spans="1:6" s="6" customFormat="1" ht="37.5" customHeight="1">
      <c r="A5" s="276" t="s">
        <v>0</v>
      </c>
      <c r="B5" s="73" t="s">
        <v>144</v>
      </c>
      <c r="C5" s="73" t="s">
        <v>115</v>
      </c>
      <c r="D5" s="73" t="s">
        <v>145</v>
      </c>
      <c r="E5" s="277" t="s">
        <v>5</v>
      </c>
      <c r="F5" s="288" t="s">
        <v>4</v>
      </c>
    </row>
    <row r="6" spans="1:6" s="6" customFormat="1" ht="33" customHeight="1">
      <c r="A6" s="278" t="s">
        <v>19</v>
      </c>
      <c r="B6" s="279">
        <v>1320997</v>
      </c>
      <c r="C6" s="67">
        <v>578735</v>
      </c>
      <c r="D6" s="67">
        <v>123346</v>
      </c>
      <c r="E6" s="280">
        <v>579748</v>
      </c>
      <c r="F6" s="280">
        <v>39169</v>
      </c>
    </row>
    <row r="7" spans="1:6" s="6" customFormat="1" ht="33" customHeight="1">
      <c r="A7" s="278" t="s">
        <v>90</v>
      </c>
      <c r="B7" s="279">
        <v>1303136</v>
      </c>
      <c r="C7" s="67">
        <v>572392</v>
      </c>
      <c r="D7" s="67">
        <v>118234</v>
      </c>
      <c r="E7" s="281">
        <v>576731</v>
      </c>
      <c r="F7" s="281">
        <v>35778</v>
      </c>
    </row>
    <row r="8" spans="1:6" s="6" customFormat="1" ht="33" customHeight="1">
      <c r="A8" s="278" t="s">
        <v>91</v>
      </c>
      <c r="B8" s="279">
        <v>1296834</v>
      </c>
      <c r="C8" s="67">
        <v>574056</v>
      </c>
      <c r="D8" s="67">
        <v>120342</v>
      </c>
      <c r="E8" s="281">
        <v>568954</v>
      </c>
      <c r="F8" s="281">
        <v>33483</v>
      </c>
    </row>
    <row r="9" spans="1:6" s="6" customFormat="1" ht="33" customHeight="1">
      <c r="A9" s="278" t="s">
        <v>89</v>
      </c>
      <c r="B9" s="279">
        <v>1212454</v>
      </c>
      <c r="C9" s="67">
        <v>526820</v>
      </c>
      <c r="D9" s="67">
        <v>109838</v>
      </c>
      <c r="E9" s="281">
        <v>545122</v>
      </c>
      <c r="F9" s="281">
        <v>30675</v>
      </c>
    </row>
    <row r="10" spans="1:6" s="6" customFormat="1" ht="33" customHeight="1">
      <c r="A10" s="282" t="s">
        <v>92</v>
      </c>
      <c r="B10" s="283">
        <v>1162475</v>
      </c>
      <c r="C10" s="63">
        <v>490234</v>
      </c>
      <c r="D10" s="63">
        <v>107469</v>
      </c>
      <c r="E10" s="284">
        <v>533844</v>
      </c>
      <c r="F10" s="284">
        <v>30928</v>
      </c>
    </row>
    <row r="11" spans="1:6" s="6" customFormat="1" ht="33" customHeight="1">
      <c r="A11" s="64" t="s">
        <v>93</v>
      </c>
      <c r="B11" s="285">
        <v>90356</v>
      </c>
      <c r="C11" s="65">
        <v>39727</v>
      </c>
      <c r="D11" s="65">
        <v>7631</v>
      </c>
      <c r="E11" s="280">
        <v>41445</v>
      </c>
      <c r="F11" s="280">
        <v>1552</v>
      </c>
    </row>
    <row r="12" spans="1:6" s="6" customFormat="1" ht="33" customHeight="1">
      <c r="A12" s="66" t="s">
        <v>95</v>
      </c>
      <c r="B12" s="279">
        <v>86196</v>
      </c>
      <c r="C12" s="67">
        <v>35842</v>
      </c>
      <c r="D12" s="67">
        <v>6630</v>
      </c>
      <c r="E12" s="281">
        <v>41990</v>
      </c>
      <c r="F12" s="281">
        <v>1734</v>
      </c>
    </row>
    <row r="13" spans="1:6" s="6" customFormat="1" ht="33" customHeight="1">
      <c r="A13" s="66" t="s">
        <v>96</v>
      </c>
      <c r="B13" s="279">
        <v>94962</v>
      </c>
      <c r="C13" s="67">
        <v>38553</v>
      </c>
      <c r="D13" s="67">
        <v>7223</v>
      </c>
      <c r="E13" s="281">
        <v>45992</v>
      </c>
      <c r="F13" s="281">
        <v>3194</v>
      </c>
    </row>
    <row r="14" spans="1:6" s="6" customFormat="1" ht="33" customHeight="1">
      <c r="A14" s="66" t="s">
        <v>97</v>
      </c>
      <c r="B14" s="279">
        <v>102657</v>
      </c>
      <c r="C14" s="67">
        <v>41451</v>
      </c>
      <c r="D14" s="67">
        <v>8778</v>
      </c>
      <c r="E14" s="281">
        <v>48597</v>
      </c>
      <c r="F14" s="281">
        <v>3831</v>
      </c>
    </row>
    <row r="15" spans="1:6" s="6" customFormat="1" ht="33" customHeight="1">
      <c r="A15" s="66" t="s">
        <v>98</v>
      </c>
      <c r="B15" s="279">
        <v>113920</v>
      </c>
      <c r="C15" s="67">
        <v>49438</v>
      </c>
      <c r="D15" s="67">
        <v>13050</v>
      </c>
      <c r="E15" s="281">
        <v>47896</v>
      </c>
      <c r="F15" s="281">
        <v>3536</v>
      </c>
    </row>
    <row r="16" spans="1:6" s="6" customFormat="1" ht="33" customHeight="1">
      <c r="A16" s="66" t="s">
        <v>99</v>
      </c>
      <c r="B16" s="279">
        <v>107264</v>
      </c>
      <c r="C16" s="67">
        <v>47735</v>
      </c>
      <c r="D16" s="67">
        <v>9310</v>
      </c>
      <c r="E16" s="281">
        <v>47490</v>
      </c>
      <c r="F16" s="281">
        <v>2729</v>
      </c>
    </row>
    <row r="17" spans="1:6" s="6" customFormat="1" ht="33" customHeight="1">
      <c r="A17" s="66" t="s">
        <v>100</v>
      </c>
      <c r="B17" s="279">
        <v>94199</v>
      </c>
      <c r="C17" s="67">
        <v>39478</v>
      </c>
      <c r="D17" s="67">
        <v>6900</v>
      </c>
      <c r="E17" s="281">
        <v>44995</v>
      </c>
      <c r="F17" s="281">
        <v>2826</v>
      </c>
    </row>
    <row r="18" spans="1:6" s="6" customFormat="1" ht="33" customHeight="1">
      <c r="A18" s="66" t="s">
        <v>101</v>
      </c>
      <c r="B18" s="279">
        <v>90925</v>
      </c>
      <c r="C18" s="67">
        <v>36756</v>
      </c>
      <c r="D18" s="67">
        <v>6517</v>
      </c>
      <c r="E18" s="281">
        <v>43578</v>
      </c>
      <c r="F18" s="281">
        <v>4075</v>
      </c>
    </row>
    <row r="19" spans="1:6" s="6" customFormat="1" ht="33" customHeight="1">
      <c r="A19" s="66" t="s">
        <v>102</v>
      </c>
      <c r="B19" s="279">
        <v>89759</v>
      </c>
      <c r="C19" s="67">
        <v>36641</v>
      </c>
      <c r="D19" s="67">
        <v>7655</v>
      </c>
      <c r="E19" s="281">
        <v>43141</v>
      </c>
      <c r="F19" s="281">
        <v>2322</v>
      </c>
    </row>
    <row r="20" spans="1:6" s="6" customFormat="1" ht="33" customHeight="1">
      <c r="A20" s="66" t="s">
        <v>94</v>
      </c>
      <c r="B20" s="279">
        <v>96073</v>
      </c>
      <c r="C20" s="67">
        <v>40642</v>
      </c>
      <c r="D20" s="67">
        <v>11631</v>
      </c>
      <c r="E20" s="281">
        <v>41946</v>
      </c>
      <c r="F20" s="281">
        <v>1854</v>
      </c>
    </row>
    <row r="21" spans="1:6" s="6" customFormat="1" ht="33" customHeight="1">
      <c r="A21" s="66" t="s">
        <v>103</v>
      </c>
      <c r="B21" s="279">
        <v>100711</v>
      </c>
      <c r="C21" s="67">
        <v>44013</v>
      </c>
      <c r="D21" s="67">
        <v>11821</v>
      </c>
      <c r="E21" s="281">
        <v>43163</v>
      </c>
      <c r="F21" s="281">
        <v>1714</v>
      </c>
    </row>
    <row r="22" spans="1:6" s="7" customFormat="1" ht="33" customHeight="1" thickBot="1">
      <c r="A22" s="69" t="s">
        <v>104</v>
      </c>
      <c r="B22" s="286">
        <v>95453</v>
      </c>
      <c r="C22" s="70">
        <v>39957</v>
      </c>
      <c r="D22" s="70">
        <v>10323</v>
      </c>
      <c r="E22" s="287">
        <v>43611</v>
      </c>
      <c r="F22" s="287">
        <v>1561</v>
      </c>
    </row>
    <row r="23" spans="1:6" s="6" customFormat="1" ht="13.5" customHeight="1">
      <c r="A23" s="195" t="s">
        <v>86</v>
      </c>
      <c r="B23" s="195"/>
      <c r="C23" s="195"/>
      <c r="D23" s="195"/>
      <c r="E23" s="195"/>
      <c r="F23" s="195"/>
    </row>
    <row r="24" spans="1:6" s="6" customFormat="1" ht="13.5" customHeight="1">
      <c r="A24" s="198" t="s">
        <v>173</v>
      </c>
      <c r="B24" s="195"/>
      <c r="C24" s="195"/>
      <c r="D24" s="195"/>
      <c r="E24" s="195"/>
      <c r="F24" s="195"/>
    </row>
    <row r="25" spans="1:6" s="6" customFormat="1" ht="40.5" customHeight="1">
      <c r="A25" s="342" t="s">
        <v>175</v>
      </c>
      <c r="B25" s="342"/>
      <c r="C25" s="342"/>
      <c r="D25" s="342"/>
      <c r="E25" s="342"/>
      <c r="F25" s="342"/>
    </row>
    <row r="26" spans="1:6" s="6" customFormat="1" ht="13.5" customHeight="1">
      <c r="A26" s="195" t="s">
        <v>1</v>
      </c>
      <c r="B26" s="195"/>
      <c r="C26" s="195"/>
      <c r="D26" s="195"/>
      <c r="E26" s="195"/>
      <c r="F26" s="195"/>
    </row>
    <row r="27" spans="1:6" s="6" customFormat="1" ht="13.5" customHeight="1">
      <c r="A27" s="198" t="s">
        <v>3</v>
      </c>
      <c r="B27" s="195"/>
      <c r="C27" s="195"/>
      <c r="D27" s="195"/>
      <c r="E27" s="195"/>
      <c r="F27" s="195"/>
    </row>
    <row r="28" spans="1:6" s="6" customFormat="1" ht="13.5" customHeight="1">
      <c r="A28" s="195" t="s">
        <v>87</v>
      </c>
      <c r="B28" s="195"/>
      <c r="C28" s="195"/>
      <c r="D28" s="195"/>
      <c r="E28" s="195"/>
      <c r="F28" s="195"/>
    </row>
    <row r="29" spans="1:6" s="6" customFormat="1" ht="13.5" customHeight="1">
      <c r="A29" s="195" t="s">
        <v>88</v>
      </c>
      <c r="B29" s="195"/>
      <c r="C29" s="195"/>
      <c r="D29" s="195"/>
      <c r="E29" s="195"/>
      <c r="F29" s="195"/>
    </row>
    <row r="30" spans="1:6" s="6" customFormat="1" ht="13.5" customHeight="1">
      <c r="A30" s="195" t="s">
        <v>2</v>
      </c>
      <c r="B30" s="195"/>
      <c r="C30" s="195"/>
      <c r="D30" s="195"/>
      <c r="E30" s="195"/>
      <c r="F30" s="195"/>
    </row>
    <row r="31" spans="1:6" s="6" customFormat="1">
      <c r="A31" s="72" t="s">
        <v>143</v>
      </c>
      <c r="B31" s="195"/>
      <c r="C31" s="195"/>
      <c r="D31" s="195"/>
      <c r="E31" s="195"/>
      <c r="F31" s="195"/>
    </row>
  </sheetData>
  <mergeCells count="2">
    <mergeCell ref="A2:F2"/>
    <mergeCell ref="A25:F25"/>
  </mergeCells>
  <phoneticPr fontId="9"/>
  <printOptions horizontalCentered="1" gridLinesSet="0"/>
  <pageMargins left="0.59055118110236227" right="0.59055118110236227" top="0.78740157480314965" bottom="0.78740157480314965" header="0.59055118110236227" footer="0.59055118110236227"/>
  <pageSetup paperSize="9" orientation="portrait" r:id="rId1"/>
  <headerFooter alignWithMargins="0"/>
  <ignoredErrors>
    <ignoredError sqref="A7:A10 A12:A19 A21:A22"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workbookViewId="0"/>
  </sheetViews>
  <sheetFormatPr defaultRowHeight="13.5"/>
  <cols>
    <col min="1" max="1" width="15" style="11" customWidth="1"/>
    <col min="2" max="2" width="6.5" style="11" customWidth="1"/>
    <col min="3" max="3" width="6.75" style="11" customWidth="1"/>
    <col min="4" max="4" width="13.5" style="11" customWidth="1"/>
    <col min="5" max="7" width="12" style="11" customWidth="1"/>
    <col min="8" max="8" width="13" style="11" customWidth="1"/>
    <col min="9" max="16384" width="9" style="10"/>
  </cols>
  <sheetData>
    <row r="1" spans="1:8" s="14" customFormat="1" ht="30" customHeight="1">
      <c r="A1" s="15"/>
      <c r="B1" s="15"/>
      <c r="C1" s="15"/>
      <c r="D1" s="15"/>
      <c r="E1" s="15"/>
      <c r="F1" s="15"/>
      <c r="G1" s="15"/>
      <c r="H1" s="15"/>
    </row>
    <row r="2" spans="1:8" s="12" customFormat="1" ht="22.5" customHeight="1">
      <c r="A2" s="361" t="s">
        <v>212</v>
      </c>
      <c r="B2" s="361"/>
      <c r="C2" s="361"/>
      <c r="D2" s="361"/>
      <c r="E2" s="361"/>
      <c r="F2" s="361"/>
      <c r="G2" s="361"/>
      <c r="H2" s="361"/>
    </row>
    <row r="3" spans="1:8" s="13" customFormat="1" ht="13.5" customHeight="1">
      <c r="A3" s="41"/>
      <c r="B3" s="41"/>
      <c r="C3" s="41"/>
      <c r="D3" s="41"/>
      <c r="E3" s="41"/>
      <c r="F3" s="41"/>
      <c r="G3" s="41"/>
      <c r="H3" s="41"/>
    </row>
    <row r="4" spans="1:8" s="13" customFormat="1" ht="13.5" customHeight="1" thickBot="1">
      <c r="A4" s="74"/>
      <c r="B4" s="74"/>
      <c r="C4" s="74"/>
      <c r="D4" s="74"/>
      <c r="E4" s="74"/>
      <c r="F4" s="74"/>
      <c r="G4" s="75"/>
      <c r="H4" s="75" t="s">
        <v>30</v>
      </c>
    </row>
    <row r="5" spans="1:8" s="13" customFormat="1" ht="17.25" customHeight="1">
      <c r="A5" s="362" t="s">
        <v>29</v>
      </c>
      <c r="B5" s="362"/>
      <c r="C5" s="363"/>
      <c r="D5" s="76" t="s">
        <v>150</v>
      </c>
      <c r="E5" s="76" t="s">
        <v>151</v>
      </c>
      <c r="F5" s="76" t="s">
        <v>152</v>
      </c>
      <c r="G5" s="76" t="s">
        <v>153</v>
      </c>
      <c r="H5" s="76" t="s">
        <v>180</v>
      </c>
    </row>
    <row r="6" spans="1:8" s="13" customFormat="1" ht="17.25" customHeight="1">
      <c r="A6" s="364" t="s">
        <v>28</v>
      </c>
      <c r="B6" s="364"/>
      <c r="C6" s="77" t="s">
        <v>27</v>
      </c>
      <c r="D6" s="78">
        <v>18105</v>
      </c>
      <c r="E6" s="78">
        <v>18023</v>
      </c>
      <c r="F6" s="78">
        <v>18011</v>
      </c>
      <c r="G6" s="78">
        <v>17883</v>
      </c>
      <c r="H6" s="78">
        <v>17743</v>
      </c>
    </row>
    <row r="7" spans="1:8" s="13" customFormat="1" ht="17.25" customHeight="1">
      <c r="A7" s="360" t="s">
        <v>26</v>
      </c>
      <c r="B7" s="360"/>
      <c r="C7" s="79" t="s">
        <v>116</v>
      </c>
      <c r="D7" s="80">
        <v>12494623</v>
      </c>
      <c r="E7" s="80">
        <v>12693261</v>
      </c>
      <c r="F7" s="80">
        <v>12071644</v>
      </c>
      <c r="G7" s="80">
        <v>11971964</v>
      </c>
      <c r="H7" s="80">
        <v>12089672</v>
      </c>
    </row>
    <row r="8" spans="1:8" s="13" customFormat="1" ht="17.25" customHeight="1">
      <c r="A8" s="360" t="s">
        <v>25</v>
      </c>
      <c r="B8" s="360"/>
      <c r="C8" s="79" t="s">
        <v>116</v>
      </c>
      <c r="D8" s="80">
        <v>34232</v>
      </c>
      <c r="E8" s="80">
        <v>34776</v>
      </c>
      <c r="F8" s="80">
        <v>33072.997260273973</v>
      </c>
      <c r="G8" s="80">
        <v>32800</v>
      </c>
      <c r="H8" s="80">
        <v>33122.389041095899</v>
      </c>
    </row>
    <row r="9" spans="1:8" s="13" customFormat="1" ht="17.25" customHeight="1">
      <c r="A9" s="360" t="s">
        <v>24</v>
      </c>
      <c r="B9" s="360"/>
      <c r="C9" s="79" t="s">
        <v>116</v>
      </c>
      <c r="D9" s="80">
        <v>690</v>
      </c>
      <c r="E9" s="80">
        <v>704</v>
      </c>
      <c r="F9" s="80">
        <v>670.23729942812724</v>
      </c>
      <c r="G9" s="80">
        <v>669</v>
      </c>
      <c r="H9" s="80">
        <v>681.376993744012</v>
      </c>
    </row>
    <row r="10" spans="1:8" s="13" customFormat="1" ht="17.25" customHeight="1">
      <c r="A10" s="360" t="s">
        <v>23</v>
      </c>
      <c r="B10" s="360"/>
      <c r="C10" s="79" t="s">
        <v>116</v>
      </c>
      <c r="D10" s="80">
        <v>38488</v>
      </c>
      <c r="E10" s="80">
        <v>43699</v>
      </c>
      <c r="F10" s="80">
        <v>40365</v>
      </c>
      <c r="G10" s="80">
        <v>38702</v>
      </c>
      <c r="H10" s="80">
        <v>38440</v>
      </c>
    </row>
    <row r="11" spans="1:8" s="13" customFormat="1" ht="17.25" customHeight="1" thickBot="1">
      <c r="A11" s="365" t="s">
        <v>22</v>
      </c>
      <c r="B11" s="365"/>
      <c r="C11" s="81" t="s">
        <v>32</v>
      </c>
      <c r="D11" s="82">
        <v>341879</v>
      </c>
      <c r="E11" s="82">
        <v>342493</v>
      </c>
      <c r="F11" s="82">
        <v>343296</v>
      </c>
      <c r="G11" s="82">
        <v>343885</v>
      </c>
      <c r="H11" s="82">
        <v>344673</v>
      </c>
    </row>
    <row r="12" spans="1:8" s="13" customFormat="1" ht="13.5" customHeight="1">
      <c r="A12" s="83" t="s">
        <v>21</v>
      </c>
      <c r="B12" s="83"/>
      <c r="C12" s="83"/>
      <c r="D12" s="84"/>
      <c r="E12" s="84"/>
      <c r="F12" s="84"/>
      <c r="G12" s="84"/>
      <c r="H12" s="84"/>
    </row>
    <row r="13" spans="1:8" s="12" customFormat="1" ht="13.5" customHeight="1">
      <c r="A13" s="85"/>
      <c r="B13" s="85"/>
      <c r="C13" s="42"/>
      <c r="D13" s="43"/>
      <c r="E13" s="43"/>
      <c r="F13" s="43"/>
      <c r="G13" s="43"/>
      <c r="H13" s="43"/>
    </row>
    <row r="14" spans="1:8" ht="13.5" customHeight="1" thickBot="1">
      <c r="A14" s="74" t="s">
        <v>176</v>
      </c>
      <c r="B14" s="74"/>
      <c r="C14" s="74"/>
      <c r="D14" s="74"/>
      <c r="E14" s="74"/>
      <c r="F14" s="74"/>
      <c r="G14" s="75"/>
      <c r="H14" s="86"/>
    </row>
    <row r="15" spans="1:8" ht="17.25" customHeight="1">
      <c r="A15" s="87" t="s">
        <v>0</v>
      </c>
      <c r="B15" s="348" t="s">
        <v>16</v>
      </c>
      <c r="C15" s="349"/>
      <c r="D15" s="88" t="s">
        <v>14</v>
      </c>
      <c r="E15" s="88" t="s">
        <v>12</v>
      </c>
      <c r="F15" s="88" t="s">
        <v>20</v>
      </c>
      <c r="G15" s="88" t="s">
        <v>9</v>
      </c>
      <c r="H15" s="76" t="s">
        <v>7</v>
      </c>
    </row>
    <row r="16" spans="1:8" ht="17.25" customHeight="1">
      <c r="A16" s="89" t="s">
        <v>152</v>
      </c>
      <c r="B16" s="366">
        <v>215920</v>
      </c>
      <c r="C16" s="366"/>
      <c r="D16" s="90">
        <v>197089</v>
      </c>
      <c r="E16" s="91">
        <v>285</v>
      </c>
      <c r="F16" s="92">
        <v>13366</v>
      </c>
      <c r="G16" s="91">
        <v>1833</v>
      </c>
      <c r="H16" s="93">
        <v>3347</v>
      </c>
    </row>
    <row r="17" spans="1:8" ht="17.25" customHeight="1">
      <c r="A17" s="89" t="s">
        <v>154</v>
      </c>
      <c r="B17" s="347">
        <v>215100</v>
      </c>
      <c r="C17" s="347"/>
      <c r="D17" s="91">
        <v>196654</v>
      </c>
      <c r="E17" s="91">
        <v>272</v>
      </c>
      <c r="F17" s="91">
        <v>13086</v>
      </c>
      <c r="G17" s="91">
        <v>1762</v>
      </c>
      <c r="H17" s="94">
        <v>3326</v>
      </c>
    </row>
    <row r="18" spans="1:8" ht="17.25" customHeight="1">
      <c r="A18" s="95" t="s">
        <v>181</v>
      </c>
      <c r="B18" s="367">
        <v>212710</v>
      </c>
      <c r="C18" s="367"/>
      <c r="D18" s="96">
        <v>194936</v>
      </c>
      <c r="E18" s="96">
        <v>264</v>
      </c>
      <c r="F18" s="96">
        <v>12516</v>
      </c>
      <c r="G18" s="96">
        <v>1687</v>
      </c>
      <c r="H18" s="97">
        <v>3307</v>
      </c>
    </row>
    <row r="19" spans="1:8" ht="17.25" customHeight="1">
      <c r="A19" s="99" t="s">
        <v>182</v>
      </c>
      <c r="B19" s="368">
        <v>17899</v>
      </c>
      <c r="C19" s="368"/>
      <c r="D19" s="98">
        <v>16385</v>
      </c>
      <c r="E19" s="98">
        <v>22</v>
      </c>
      <c r="F19" s="98">
        <v>1073</v>
      </c>
      <c r="G19" s="98">
        <v>142</v>
      </c>
      <c r="H19" s="298">
        <v>277</v>
      </c>
    </row>
    <row r="20" spans="1:8" ht="17.25" customHeight="1">
      <c r="A20" s="99" t="s">
        <v>183</v>
      </c>
      <c r="B20" s="347">
        <v>17809</v>
      </c>
      <c r="C20" s="347"/>
      <c r="D20" s="91">
        <v>16316</v>
      </c>
      <c r="E20" s="91">
        <v>22</v>
      </c>
      <c r="F20" s="91">
        <v>1053</v>
      </c>
      <c r="G20" s="91">
        <v>143</v>
      </c>
      <c r="H20" s="294">
        <v>275</v>
      </c>
    </row>
    <row r="21" spans="1:8" ht="17.25" customHeight="1">
      <c r="A21" s="99" t="s">
        <v>117</v>
      </c>
      <c r="B21" s="347">
        <v>17734</v>
      </c>
      <c r="C21" s="347"/>
      <c r="D21" s="91">
        <v>16246</v>
      </c>
      <c r="E21" s="91">
        <v>22</v>
      </c>
      <c r="F21" s="91">
        <v>1050</v>
      </c>
      <c r="G21" s="91">
        <v>142</v>
      </c>
      <c r="H21" s="294">
        <v>274</v>
      </c>
    </row>
    <row r="22" spans="1:8" ht="17.25" customHeight="1">
      <c r="A22" s="99" t="s">
        <v>118</v>
      </c>
      <c r="B22" s="347">
        <v>17706</v>
      </c>
      <c r="C22" s="347"/>
      <c r="D22" s="91">
        <v>16220</v>
      </c>
      <c r="E22" s="91">
        <v>22</v>
      </c>
      <c r="F22" s="91">
        <v>1046</v>
      </c>
      <c r="G22" s="91">
        <v>141</v>
      </c>
      <c r="H22" s="294">
        <v>277</v>
      </c>
    </row>
    <row r="23" spans="1:8" ht="17.25" customHeight="1">
      <c r="A23" s="99" t="s">
        <v>119</v>
      </c>
      <c r="B23" s="347">
        <v>17719</v>
      </c>
      <c r="C23" s="347"/>
      <c r="D23" s="91">
        <v>16237</v>
      </c>
      <c r="E23" s="91">
        <v>22</v>
      </c>
      <c r="F23" s="91">
        <v>1043</v>
      </c>
      <c r="G23" s="91">
        <v>141</v>
      </c>
      <c r="H23" s="294">
        <v>276</v>
      </c>
    </row>
    <row r="24" spans="1:8" ht="17.25" customHeight="1">
      <c r="A24" s="99" t="s">
        <v>120</v>
      </c>
      <c r="B24" s="347">
        <v>17653</v>
      </c>
      <c r="C24" s="347"/>
      <c r="D24" s="91">
        <v>16179</v>
      </c>
      <c r="E24" s="91">
        <v>22</v>
      </c>
      <c r="F24" s="91">
        <v>1036</v>
      </c>
      <c r="G24" s="91">
        <v>141</v>
      </c>
      <c r="H24" s="294">
        <v>275</v>
      </c>
    </row>
    <row r="25" spans="1:8" ht="17.25" customHeight="1">
      <c r="A25" s="99" t="s">
        <v>121</v>
      </c>
      <c r="B25" s="347">
        <v>17624</v>
      </c>
      <c r="C25" s="347"/>
      <c r="D25" s="91">
        <v>16149</v>
      </c>
      <c r="E25" s="91">
        <v>22</v>
      </c>
      <c r="F25" s="91">
        <v>1032</v>
      </c>
      <c r="G25" s="91">
        <v>141</v>
      </c>
      <c r="H25" s="294">
        <v>280</v>
      </c>
    </row>
    <row r="26" spans="1:8" ht="17.25" customHeight="1">
      <c r="A26" s="99" t="s">
        <v>122</v>
      </c>
      <c r="B26" s="347">
        <v>17651</v>
      </c>
      <c r="C26" s="347"/>
      <c r="D26" s="91">
        <v>16187</v>
      </c>
      <c r="E26" s="91">
        <v>22</v>
      </c>
      <c r="F26" s="91">
        <v>1033</v>
      </c>
      <c r="G26" s="91">
        <v>140</v>
      </c>
      <c r="H26" s="294">
        <v>269</v>
      </c>
    </row>
    <row r="27" spans="1:8" ht="17.25" customHeight="1">
      <c r="A27" s="99" t="s">
        <v>123</v>
      </c>
      <c r="B27" s="347">
        <v>17712</v>
      </c>
      <c r="C27" s="347"/>
      <c r="D27" s="91">
        <v>16243</v>
      </c>
      <c r="E27" s="91">
        <v>22</v>
      </c>
      <c r="F27" s="91">
        <v>1036</v>
      </c>
      <c r="G27" s="91">
        <v>139</v>
      </c>
      <c r="H27" s="294">
        <v>272</v>
      </c>
    </row>
    <row r="28" spans="1:8" ht="17.25" customHeight="1">
      <c r="A28" s="99" t="s">
        <v>184</v>
      </c>
      <c r="B28" s="347">
        <v>17728</v>
      </c>
      <c r="C28" s="347"/>
      <c r="D28" s="91">
        <v>16255</v>
      </c>
      <c r="E28" s="91">
        <v>22</v>
      </c>
      <c r="F28" s="91">
        <v>1037</v>
      </c>
      <c r="G28" s="91">
        <v>139</v>
      </c>
      <c r="H28" s="294">
        <v>275</v>
      </c>
    </row>
    <row r="29" spans="1:8" ht="17.25" customHeight="1">
      <c r="A29" s="99" t="s">
        <v>124</v>
      </c>
      <c r="B29" s="347">
        <v>17732</v>
      </c>
      <c r="C29" s="347"/>
      <c r="D29" s="91">
        <v>16251</v>
      </c>
      <c r="E29" s="91">
        <v>22</v>
      </c>
      <c r="F29" s="91">
        <v>1041</v>
      </c>
      <c r="G29" s="91">
        <v>139</v>
      </c>
      <c r="H29" s="294">
        <v>279</v>
      </c>
    </row>
    <row r="30" spans="1:8" ht="17.25" customHeight="1" thickBot="1">
      <c r="A30" s="100" t="s">
        <v>125</v>
      </c>
      <c r="B30" s="347">
        <v>17743</v>
      </c>
      <c r="C30" s="347"/>
      <c r="D30" s="101">
        <v>16268</v>
      </c>
      <c r="E30" s="101">
        <v>22</v>
      </c>
      <c r="F30" s="101">
        <v>1036</v>
      </c>
      <c r="G30" s="101">
        <v>139</v>
      </c>
      <c r="H30" s="295">
        <v>278</v>
      </c>
    </row>
    <row r="31" spans="1:8" ht="13.5" customHeight="1">
      <c r="A31" s="86"/>
      <c r="B31" s="358"/>
      <c r="C31" s="359"/>
      <c r="D31" s="44"/>
      <c r="E31" s="44"/>
      <c r="F31" s="44"/>
      <c r="G31" s="44"/>
      <c r="H31" s="44"/>
    </row>
    <row r="32" spans="1:8" ht="13.5" customHeight="1" thickBot="1">
      <c r="A32" s="102" t="s">
        <v>18</v>
      </c>
      <c r="B32" s="86"/>
      <c r="C32" s="86"/>
      <c r="D32" s="86"/>
      <c r="E32" s="86"/>
      <c r="F32" s="86"/>
      <c r="G32" s="86"/>
      <c r="H32" s="86"/>
    </row>
    <row r="33" spans="1:8" ht="17.25" customHeight="1">
      <c r="A33" s="103" t="s">
        <v>0</v>
      </c>
      <c r="B33" s="348" t="s">
        <v>17</v>
      </c>
      <c r="C33" s="349"/>
      <c r="D33" s="88" t="s">
        <v>15</v>
      </c>
      <c r="E33" s="88" t="s">
        <v>13</v>
      </c>
      <c r="F33" s="88" t="s">
        <v>11</v>
      </c>
      <c r="G33" s="88" t="s">
        <v>10</v>
      </c>
      <c r="H33" s="76" t="s">
        <v>8</v>
      </c>
    </row>
    <row r="34" spans="1:8" ht="17.25" customHeight="1">
      <c r="A34" s="89" t="s">
        <v>152</v>
      </c>
      <c r="B34" s="350">
        <v>12071644</v>
      </c>
      <c r="C34" s="351"/>
      <c r="D34" s="104">
        <v>3772912</v>
      </c>
      <c r="E34" s="104">
        <v>2244161</v>
      </c>
      <c r="F34" s="105">
        <v>1970400</v>
      </c>
      <c r="G34" s="104">
        <v>2816962</v>
      </c>
      <c r="H34" s="93">
        <v>1267209</v>
      </c>
    </row>
    <row r="35" spans="1:8" ht="17.25" customHeight="1">
      <c r="A35" s="89" t="s">
        <v>154</v>
      </c>
      <c r="B35" s="352">
        <v>11971964</v>
      </c>
      <c r="C35" s="353"/>
      <c r="D35" s="104">
        <v>3742833</v>
      </c>
      <c r="E35" s="104">
        <v>2369364</v>
      </c>
      <c r="F35" s="106">
        <v>1947205</v>
      </c>
      <c r="G35" s="104">
        <v>2811032</v>
      </c>
      <c r="H35" s="296">
        <v>1101530</v>
      </c>
    </row>
    <row r="36" spans="1:8" ht="17.25" customHeight="1">
      <c r="A36" s="95" t="s">
        <v>181</v>
      </c>
      <c r="B36" s="354">
        <v>12089672</v>
      </c>
      <c r="C36" s="355"/>
      <c r="D36" s="107">
        <v>3939607</v>
      </c>
      <c r="E36" s="107">
        <v>2401267</v>
      </c>
      <c r="F36" s="107">
        <v>1676523</v>
      </c>
      <c r="G36" s="107">
        <v>2986765</v>
      </c>
      <c r="H36" s="297">
        <v>1085510</v>
      </c>
    </row>
    <row r="37" spans="1:8" ht="17.25" customHeight="1">
      <c r="A37" s="99" t="s">
        <v>182</v>
      </c>
      <c r="B37" s="356">
        <v>966305</v>
      </c>
      <c r="C37" s="357"/>
      <c r="D37" s="98">
        <v>426462</v>
      </c>
      <c r="E37" s="98">
        <v>193121</v>
      </c>
      <c r="F37" s="98">
        <v>123321</v>
      </c>
      <c r="G37" s="98">
        <v>178280</v>
      </c>
      <c r="H37" s="298">
        <v>45121</v>
      </c>
    </row>
    <row r="38" spans="1:8" ht="17.25" customHeight="1">
      <c r="A38" s="99" t="s">
        <v>183</v>
      </c>
      <c r="B38" s="343">
        <v>818130</v>
      </c>
      <c r="C38" s="344"/>
      <c r="D38" s="91">
        <v>361583</v>
      </c>
      <c r="E38" s="91">
        <v>183427</v>
      </c>
      <c r="F38" s="91">
        <v>73946</v>
      </c>
      <c r="G38" s="91">
        <v>176033</v>
      </c>
      <c r="H38" s="294">
        <v>23141</v>
      </c>
    </row>
    <row r="39" spans="1:8" ht="17.25" customHeight="1">
      <c r="A39" s="99" t="s">
        <v>117</v>
      </c>
      <c r="B39" s="343">
        <v>805619</v>
      </c>
      <c r="C39" s="344"/>
      <c r="D39" s="91">
        <v>261903</v>
      </c>
      <c r="E39" s="91">
        <v>208145</v>
      </c>
      <c r="F39" s="91">
        <v>123757</v>
      </c>
      <c r="G39" s="91">
        <v>171050</v>
      </c>
      <c r="H39" s="294">
        <v>40764</v>
      </c>
    </row>
    <row r="40" spans="1:8" ht="17.25" customHeight="1">
      <c r="A40" s="99" t="s">
        <v>118</v>
      </c>
      <c r="B40" s="343">
        <v>854849</v>
      </c>
      <c r="C40" s="344"/>
      <c r="D40" s="91">
        <v>203692</v>
      </c>
      <c r="E40" s="91">
        <v>188260</v>
      </c>
      <c r="F40" s="91">
        <v>156370</v>
      </c>
      <c r="G40" s="91">
        <v>200036</v>
      </c>
      <c r="H40" s="294">
        <v>106491</v>
      </c>
    </row>
    <row r="41" spans="1:8" ht="17.25" customHeight="1">
      <c r="A41" s="99" t="s">
        <v>119</v>
      </c>
      <c r="B41" s="343">
        <v>962442</v>
      </c>
      <c r="C41" s="344"/>
      <c r="D41" s="91">
        <v>193547</v>
      </c>
      <c r="E41" s="91">
        <v>201771</v>
      </c>
      <c r="F41" s="91">
        <v>189831</v>
      </c>
      <c r="G41" s="91">
        <v>246870</v>
      </c>
      <c r="H41" s="294">
        <v>130423</v>
      </c>
    </row>
    <row r="42" spans="1:8" ht="17.25" customHeight="1">
      <c r="A42" s="99" t="s">
        <v>120</v>
      </c>
      <c r="B42" s="343">
        <v>965279</v>
      </c>
      <c r="C42" s="344"/>
      <c r="D42" s="91">
        <v>158220</v>
      </c>
      <c r="E42" s="91">
        <v>205539</v>
      </c>
      <c r="F42" s="91">
        <v>169438</v>
      </c>
      <c r="G42" s="91">
        <v>262650</v>
      </c>
      <c r="H42" s="294">
        <v>169432</v>
      </c>
    </row>
    <row r="43" spans="1:8" ht="17.25" customHeight="1">
      <c r="A43" s="99" t="s">
        <v>121</v>
      </c>
      <c r="B43" s="343">
        <v>785271</v>
      </c>
      <c r="C43" s="344"/>
      <c r="D43" s="91">
        <v>202331</v>
      </c>
      <c r="E43" s="91">
        <v>198739</v>
      </c>
      <c r="F43" s="91">
        <v>133709</v>
      </c>
      <c r="G43" s="91">
        <v>174781</v>
      </c>
      <c r="H43" s="294">
        <v>75711</v>
      </c>
    </row>
    <row r="44" spans="1:8" ht="17.25" customHeight="1">
      <c r="A44" s="99" t="s">
        <v>122</v>
      </c>
      <c r="B44" s="343">
        <v>831590</v>
      </c>
      <c r="C44" s="344"/>
      <c r="D44" s="91">
        <v>290809</v>
      </c>
      <c r="E44" s="91">
        <v>199987</v>
      </c>
      <c r="F44" s="91">
        <v>114123</v>
      </c>
      <c r="G44" s="91">
        <v>189776</v>
      </c>
      <c r="H44" s="294">
        <v>36895</v>
      </c>
    </row>
    <row r="45" spans="1:8" ht="17.25" customHeight="1">
      <c r="A45" s="99" t="s">
        <v>123</v>
      </c>
      <c r="B45" s="343">
        <v>999464</v>
      </c>
      <c r="C45" s="344"/>
      <c r="D45" s="91">
        <v>367391</v>
      </c>
      <c r="E45" s="91">
        <v>191835</v>
      </c>
      <c r="F45" s="91">
        <v>131421</v>
      </c>
      <c r="G45" s="91">
        <v>245835</v>
      </c>
      <c r="H45" s="294">
        <v>62982</v>
      </c>
    </row>
    <row r="46" spans="1:8" ht="17.25" customHeight="1">
      <c r="A46" s="99" t="s">
        <v>184</v>
      </c>
      <c r="B46" s="343">
        <v>1470422</v>
      </c>
      <c r="C46" s="344"/>
      <c r="D46" s="91">
        <v>523556</v>
      </c>
      <c r="E46" s="91">
        <v>215686</v>
      </c>
      <c r="F46" s="91">
        <v>179123</v>
      </c>
      <c r="G46" s="91">
        <v>416588</v>
      </c>
      <c r="H46" s="294">
        <v>135469</v>
      </c>
    </row>
    <row r="47" spans="1:8" ht="17.25" customHeight="1">
      <c r="A47" s="99" t="s">
        <v>124</v>
      </c>
      <c r="B47" s="343">
        <v>1383625</v>
      </c>
      <c r="C47" s="344"/>
      <c r="D47" s="91">
        <v>520708</v>
      </c>
      <c r="E47" s="91">
        <v>200162</v>
      </c>
      <c r="F47" s="91">
        <v>156245</v>
      </c>
      <c r="G47" s="91">
        <v>352916</v>
      </c>
      <c r="H47" s="294">
        <v>153594</v>
      </c>
    </row>
    <row r="48" spans="1:8" ht="17.25" customHeight="1" thickBot="1">
      <c r="A48" s="100" t="s">
        <v>125</v>
      </c>
      <c r="B48" s="345">
        <v>1246676</v>
      </c>
      <c r="C48" s="346"/>
      <c r="D48" s="101">
        <v>429405</v>
      </c>
      <c r="E48" s="101">
        <v>214595</v>
      </c>
      <c r="F48" s="101">
        <v>125239</v>
      </c>
      <c r="G48" s="101">
        <v>371950</v>
      </c>
      <c r="H48" s="295">
        <v>105487</v>
      </c>
    </row>
    <row r="49" spans="1:8" ht="13.5" customHeight="1">
      <c r="A49" s="74" t="s">
        <v>6</v>
      </c>
      <c r="B49" s="86"/>
      <c r="C49" s="86"/>
      <c r="D49" s="86"/>
      <c r="E49" s="86"/>
      <c r="F49" s="86"/>
      <c r="G49" s="86"/>
      <c r="H49" s="86"/>
    </row>
  </sheetData>
  <mergeCells count="41">
    <mergeCell ref="B24:C24"/>
    <mergeCell ref="A10:B10"/>
    <mergeCell ref="A11:B11"/>
    <mergeCell ref="B15:C15"/>
    <mergeCell ref="B16:C16"/>
    <mergeCell ref="B17:C17"/>
    <mergeCell ref="B18:C18"/>
    <mergeCell ref="B19:C19"/>
    <mergeCell ref="B20:C20"/>
    <mergeCell ref="B21:C21"/>
    <mergeCell ref="B22:C22"/>
    <mergeCell ref="B23:C23"/>
    <mergeCell ref="A9:B9"/>
    <mergeCell ref="A2:H2"/>
    <mergeCell ref="A5:C5"/>
    <mergeCell ref="A6:B6"/>
    <mergeCell ref="A7:B7"/>
    <mergeCell ref="A8:B8"/>
    <mergeCell ref="B38:C38"/>
    <mergeCell ref="B25:C25"/>
    <mergeCell ref="B26:C26"/>
    <mergeCell ref="B27:C27"/>
    <mergeCell ref="B28:C28"/>
    <mergeCell ref="B29:C29"/>
    <mergeCell ref="B30:C30"/>
    <mergeCell ref="B33:C33"/>
    <mergeCell ref="B34:C34"/>
    <mergeCell ref="B35:C35"/>
    <mergeCell ref="B36:C36"/>
    <mergeCell ref="B37:C37"/>
    <mergeCell ref="B31:C31"/>
    <mergeCell ref="B45:C45"/>
    <mergeCell ref="B46:C46"/>
    <mergeCell ref="B47:C47"/>
    <mergeCell ref="B48:C48"/>
    <mergeCell ref="B39:C39"/>
    <mergeCell ref="B40:C40"/>
    <mergeCell ref="B41:C41"/>
    <mergeCell ref="B42:C42"/>
    <mergeCell ref="B43:C43"/>
    <mergeCell ref="B44:C44"/>
  </mergeCells>
  <phoneticPr fontId="9"/>
  <printOptions horizontalCentered="1"/>
  <pageMargins left="0.78740157480314965" right="0.78740157480314965" top="0.78740157480314965" bottom="0.78740157480314965" header="0.59055118110236227" footer="0.59055118110236227"/>
  <pageSetup paperSize="9" orientation="portrait" r:id="rId1"/>
  <headerFooter alignWithMargins="0"/>
  <ignoredErrors>
    <ignoredError sqref="A20:A30 A38:A48"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showGridLines="0" zoomScale="80" zoomScaleNormal="80" workbookViewId="0"/>
  </sheetViews>
  <sheetFormatPr defaultColWidth="9" defaultRowHeight="13.5"/>
  <cols>
    <col min="1" max="1" width="29.5" style="16" customWidth="1"/>
    <col min="2" max="2" width="4.75" style="16" customWidth="1"/>
    <col min="3" max="6" width="15.5" style="16" customWidth="1"/>
    <col min="7" max="7" width="3.125" style="16" customWidth="1"/>
    <col min="8" max="8" width="29.5" style="16" customWidth="1"/>
    <col min="9" max="9" width="5.125" style="18" customWidth="1"/>
    <col min="10" max="10" width="15.5" style="18" customWidth="1"/>
    <col min="11" max="11" width="13.75" style="18" customWidth="1"/>
    <col min="12" max="12" width="14.625" style="18" customWidth="1"/>
    <col min="13" max="16384" width="9" style="16"/>
  </cols>
  <sheetData>
    <row r="1" spans="1:12" ht="23.45" customHeight="1">
      <c r="I1" s="30"/>
      <c r="J1" s="30"/>
      <c r="K1" s="30"/>
      <c r="L1" s="30"/>
    </row>
    <row r="2" spans="1:12" s="49" customFormat="1" ht="22.5" customHeight="1">
      <c r="A2" s="385" t="s">
        <v>216</v>
      </c>
      <c r="B2" s="385"/>
      <c r="C2" s="385"/>
      <c r="D2" s="385"/>
      <c r="E2" s="385"/>
      <c r="F2" s="385"/>
      <c r="G2" s="45"/>
      <c r="H2" s="386" t="s">
        <v>217</v>
      </c>
      <c r="I2" s="386"/>
      <c r="J2" s="386"/>
      <c r="K2" s="386"/>
      <c r="L2" s="386"/>
    </row>
    <row r="3" spans="1:12" s="56" customFormat="1" ht="13.5" customHeight="1">
      <c r="A3" s="52"/>
      <c r="B3" s="52"/>
      <c r="C3" s="52"/>
      <c r="D3" s="52"/>
      <c r="E3" s="52"/>
      <c r="F3" s="52"/>
      <c r="H3" s="46"/>
      <c r="I3" s="46"/>
      <c r="J3" s="46"/>
      <c r="K3" s="46"/>
      <c r="L3" s="46"/>
    </row>
    <row r="4" spans="1:12" s="56" customFormat="1" ht="13.5" customHeight="1" thickBot="1">
      <c r="A4" s="71"/>
      <c r="B4" s="71"/>
      <c r="C4" s="2"/>
      <c r="D4" s="2"/>
      <c r="E4" s="2"/>
      <c r="F4" s="108" t="s">
        <v>55</v>
      </c>
      <c r="G4" s="2"/>
      <c r="H4" s="110"/>
      <c r="I4" s="110"/>
      <c r="J4" s="109"/>
      <c r="K4" s="109"/>
      <c r="L4" s="108" t="s">
        <v>55</v>
      </c>
    </row>
    <row r="5" spans="1:12" s="53" customFormat="1" ht="22.5" customHeight="1">
      <c r="A5" s="369" t="s">
        <v>54</v>
      </c>
      <c r="B5" s="370"/>
      <c r="C5" s="375" t="s">
        <v>178</v>
      </c>
      <c r="D5" s="376"/>
      <c r="E5" s="376"/>
      <c r="F5" s="376"/>
      <c r="G5" s="49"/>
      <c r="H5" s="377" t="s">
        <v>54</v>
      </c>
      <c r="I5" s="378"/>
      <c r="J5" s="383" t="s">
        <v>178</v>
      </c>
      <c r="K5" s="383"/>
      <c r="L5" s="384"/>
    </row>
    <row r="6" spans="1:12" s="53" customFormat="1" ht="22.5" customHeight="1">
      <c r="A6" s="371"/>
      <c r="B6" s="372"/>
      <c r="C6" s="73" t="s">
        <v>53</v>
      </c>
      <c r="D6" s="73" t="s">
        <v>52</v>
      </c>
      <c r="E6" s="111" t="s">
        <v>51</v>
      </c>
      <c r="F6" s="111" t="s">
        <v>50</v>
      </c>
      <c r="G6" s="49"/>
      <c r="H6" s="379"/>
      <c r="I6" s="380"/>
      <c r="J6" s="112" t="s">
        <v>56</v>
      </c>
      <c r="K6" s="112" t="s">
        <v>57</v>
      </c>
      <c r="L6" s="113" t="s">
        <v>58</v>
      </c>
    </row>
    <row r="7" spans="1:12" s="53" customFormat="1" ht="22.5" customHeight="1">
      <c r="A7" s="373"/>
      <c r="B7" s="374"/>
      <c r="C7" s="114" t="s">
        <v>49</v>
      </c>
      <c r="D7" s="114" t="s">
        <v>49</v>
      </c>
      <c r="E7" s="115" t="s">
        <v>49</v>
      </c>
      <c r="F7" s="116" t="s">
        <v>127</v>
      </c>
      <c r="G7" s="49"/>
      <c r="H7" s="381"/>
      <c r="I7" s="382"/>
      <c r="J7" s="117" t="s">
        <v>49</v>
      </c>
      <c r="K7" s="117" t="s">
        <v>49</v>
      </c>
      <c r="L7" s="118" t="s">
        <v>49</v>
      </c>
    </row>
    <row r="8" spans="1:12" s="53" customFormat="1" ht="22.5" customHeight="1">
      <c r="A8" s="64" t="s">
        <v>48</v>
      </c>
      <c r="B8" s="119" t="s">
        <v>47</v>
      </c>
      <c r="C8" s="120">
        <v>160942</v>
      </c>
      <c r="D8" s="120">
        <v>10327</v>
      </c>
      <c r="E8" s="121">
        <v>18159</v>
      </c>
      <c r="F8" s="121">
        <v>326</v>
      </c>
      <c r="G8" s="49"/>
      <c r="H8" s="122" t="s">
        <v>48</v>
      </c>
      <c r="I8" s="123" t="s">
        <v>47</v>
      </c>
      <c r="J8" s="124">
        <v>15721</v>
      </c>
      <c r="K8" s="124">
        <v>7961</v>
      </c>
      <c r="L8" s="125">
        <v>7756</v>
      </c>
    </row>
    <row r="9" spans="1:12" s="53" customFormat="1" ht="22.5" customHeight="1">
      <c r="A9" s="68" t="s">
        <v>46</v>
      </c>
      <c r="B9" s="126" t="s">
        <v>45</v>
      </c>
      <c r="C9" s="127">
        <v>81542</v>
      </c>
      <c r="D9" s="127">
        <v>4373</v>
      </c>
      <c r="E9" s="128">
        <v>7881</v>
      </c>
      <c r="F9" s="129">
        <v>175</v>
      </c>
      <c r="G9" s="49"/>
      <c r="H9" s="130" t="s">
        <v>46</v>
      </c>
      <c r="I9" s="131" t="s">
        <v>45</v>
      </c>
      <c r="J9" s="132">
        <v>6035</v>
      </c>
      <c r="K9" s="132">
        <v>2866</v>
      </c>
      <c r="L9" s="133">
        <v>2934</v>
      </c>
    </row>
    <row r="10" spans="1:12" s="53" customFormat="1" ht="22.5" customHeight="1">
      <c r="A10" s="68" t="s">
        <v>44</v>
      </c>
      <c r="B10" s="126" t="s">
        <v>43</v>
      </c>
      <c r="C10" s="128">
        <v>99.38924603689226</v>
      </c>
      <c r="D10" s="128">
        <v>100</v>
      </c>
      <c r="E10" s="128">
        <v>79.833816934845686</v>
      </c>
      <c r="F10" s="134">
        <v>52.076677316293932</v>
      </c>
      <c r="G10" s="49"/>
      <c r="H10" s="130" t="s">
        <v>44</v>
      </c>
      <c r="I10" s="131" t="s">
        <v>43</v>
      </c>
      <c r="J10" s="135">
        <v>100</v>
      </c>
      <c r="K10" s="135">
        <v>97.5</v>
      </c>
      <c r="L10" s="134">
        <v>100</v>
      </c>
    </row>
    <row r="11" spans="1:12" s="53" customFormat="1" ht="22.5" customHeight="1">
      <c r="A11" s="68" t="s">
        <v>42</v>
      </c>
      <c r="B11" s="136" t="s">
        <v>116</v>
      </c>
      <c r="C11" s="127">
        <v>18652688</v>
      </c>
      <c r="D11" s="127">
        <v>1129889</v>
      </c>
      <c r="E11" s="128">
        <v>1807563</v>
      </c>
      <c r="F11" s="129">
        <v>44062</v>
      </c>
      <c r="G11" s="49"/>
      <c r="H11" s="130" t="s">
        <v>42</v>
      </c>
      <c r="I11" s="137" t="s">
        <v>116</v>
      </c>
      <c r="J11" s="135" t="s">
        <v>126</v>
      </c>
      <c r="K11" s="135" t="s">
        <v>126</v>
      </c>
      <c r="L11" s="133">
        <v>716536</v>
      </c>
    </row>
    <row r="12" spans="1:12" s="53" customFormat="1" ht="22.5" customHeight="1">
      <c r="A12" s="68" t="s">
        <v>41</v>
      </c>
      <c r="B12" s="136" t="s">
        <v>116</v>
      </c>
      <c r="C12" s="127">
        <v>35720</v>
      </c>
      <c r="D12" s="127">
        <v>4633</v>
      </c>
      <c r="E12" s="128">
        <v>4113</v>
      </c>
      <c r="F12" s="134">
        <v>325</v>
      </c>
      <c r="G12" s="49"/>
      <c r="H12" s="130" t="s">
        <v>41</v>
      </c>
      <c r="I12" s="137" t="s">
        <v>116</v>
      </c>
      <c r="J12" s="135" t="s">
        <v>126</v>
      </c>
      <c r="K12" s="135" t="s">
        <v>126</v>
      </c>
      <c r="L12" s="134" t="s">
        <v>126</v>
      </c>
    </row>
    <row r="13" spans="1:12" s="53" customFormat="1" ht="22.5" customHeight="1">
      <c r="A13" s="68" t="s">
        <v>40</v>
      </c>
      <c r="B13" s="136" t="s">
        <v>37</v>
      </c>
      <c r="C13" s="127">
        <v>221.94330876961888</v>
      </c>
      <c r="D13" s="127">
        <v>448.62980536457832</v>
      </c>
      <c r="E13" s="128">
        <v>226.49925656699156</v>
      </c>
      <c r="F13" s="129">
        <v>996.9325153374233</v>
      </c>
      <c r="G13" s="49"/>
      <c r="H13" s="130" t="s">
        <v>40</v>
      </c>
      <c r="I13" s="137" t="s">
        <v>37</v>
      </c>
      <c r="J13" s="135" t="s">
        <v>126</v>
      </c>
      <c r="K13" s="135" t="s">
        <v>126</v>
      </c>
      <c r="L13" s="134" t="s">
        <v>126</v>
      </c>
    </row>
    <row r="14" spans="1:12" s="53" customFormat="1" ht="22.5" customHeight="1">
      <c r="A14" s="68" t="s">
        <v>39</v>
      </c>
      <c r="B14" s="136" t="s">
        <v>116</v>
      </c>
      <c r="C14" s="127">
        <v>50963.628415300547</v>
      </c>
      <c r="D14" s="127">
        <v>3087.1284153005463</v>
      </c>
      <c r="E14" s="128">
        <v>4938.6967213114758</v>
      </c>
      <c r="F14" s="129">
        <v>120.38797814207651</v>
      </c>
      <c r="G14" s="49"/>
      <c r="H14" s="130" t="s">
        <v>39</v>
      </c>
      <c r="I14" s="137" t="s">
        <v>116</v>
      </c>
      <c r="J14" s="135" t="s">
        <v>126</v>
      </c>
      <c r="K14" s="135" t="s">
        <v>126</v>
      </c>
      <c r="L14" s="133">
        <v>1957.7486338797814</v>
      </c>
    </row>
    <row r="15" spans="1:12" s="53" customFormat="1" ht="22.5" customHeight="1">
      <c r="A15" s="68" t="s">
        <v>38</v>
      </c>
      <c r="B15" s="126" t="s">
        <v>37</v>
      </c>
      <c r="C15" s="127">
        <v>316.65835155087262</v>
      </c>
      <c r="D15" s="127">
        <v>298.93758257969847</v>
      </c>
      <c r="E15" s="128">
        <v>271.9696415723044</v>
      </c>
      <c r="F15" s="129">
        <v>369.28827650943714</v>
      </c>
      <c r="G15" s="49"/>
      <c r="H15" s="130" t="s">
        <v>38</v>
      </c>
      <c r="I15" s="131" t="s">
        <v>37</v>
      </c>
      <c r="J15" s="135" t="s">
        <v>126</v>
      </c>
      <c r="K15" s="135" t="s">
        <v>126</v>
      </c>
      <c r="L15" s="133">
        <v>252.41730710157057</v>
      </c>
    </row>
    <row r="16" spans="1:12" s="53" customFormat="1" ht="22.5" customHeight="1">
      <c r="A16" s="68" t="s">
        <v>36</v>
      </c>
      <c r="B16" s="136" t="s">
        <v>116</v>
      </c>
      <c r="C16" s="127">
        <v>17.98</v>
      </c>
      <c r="D16" s="127">
        <v>19.501096491228068</v>
      </c>
      <c r="E16" s="128">
        <v>17.423754355214502</v>
      </c>
      <c r="F16" s="134">
        <v>15.331395348837209</v>
      </c>
      <c r="G16" s="49"/>
      <c r="H16" s="130" t="s">
        <v>36</v>
      </c>
      <c r="I16" s="137" t="s">
        <v>116</v>
      </c>
      <c r="J16" s="132">
        <v>24</v>
      </c>
      <c r="K16" s="132">
        <v>23</v>
      </c>
      <c r="L16" s="133">
        <v>17.425649175006761</v>
      </c>
    </row>
    <row r="17" spans="1:12" s="53" customFormat="1" ht="22.5" customHeight="1">
      <c r="A17" s="68" t="s">
        <v>35</v>
      </c>
      <c r="B17" s="136" t="s">
        <v>34</v>
      </c>
      <c r="C17" s="127">
        <v>2</v>
      </c>
      <c r="D17" s="160">
        <v>0</v>
      </c>
      <c r="E17" s="128">
        <v>5</v>
      </c>
      <c r="F17" s="129">
        <v>2</v>
      </c>
      <c r="G17" s="49"/>
      <c r="H17" s="130" t="s">
        <v>35</v>
      </c>
      <c r="I17" s="137" t="s">
        <v>34</v>
      </c>
      <c r="J17" s="135">
        <v>0</v>
      </c>
      <c r="K17" s="135">
        <v>0</v>
      </c>
      <c r="L17" s="134">
        <v>0</v>
      </c>
    </row>
    <row r="18" spans="1:12" s="53" customFormat="1" ht="22.5" customHeight="1" thickBot="1">
      <c r="A18" s="138" t="s">
        <v>33</v>
      </c>
      <c r="B18" s="139" t="s">
        <v>32</v>
      </c>
      <c r="C18" s="140">
        <v>785655.6</v>
      </c>
      <c r="D18" s="140">
        <v>58111</v>
      </c>
      <c r="E18" s="141">
        <v>155396.79999999999</v>
      </c>
      <c r="F18" s="142">
        <v>7080</v>
      </c>
      <c r="G18" s="49"/>
      <c r="H18" s="143" t="s">
        <v>33</v>
      </c>
      <c r="I18" s="144" t="s">
        <v>32</v>
      </c>
      <c r="J18" s="145">
        <v>138145</v>
      </c>
      <c r="K18" s="145">
        <v>70689</v>
      </c>
      <c r="L18" s="142" t="s">
        <v>126</v>
      </c>
    </row>
    <row r="19" spans="1:12" s="53" customFormat="1" ht="18.75" customHeight="1">
      <c r="A19" s="146"/>
      <c r="B19" s="146"/>
      <c r="C19" s="147"/>
      <c r="D19" s="147"/>
      <c r="E19" s="147"/>
      <c r="F19" s="147"/>
      <c r="G19" s="49"/>
      <c r="H19" s="148"/>
      <c r="I19" s="148"/>
      <c r="J19" s="149"/>
      <c r="K19" s="149"/>
      <c r="L19" s="149"/>
    </row>
    <row r="20" spans="1:12" s="53" customFormat="1" ht="18.75" customHeight="1" thickBot="1">
      <c r="A20" s="71"/>
      <c r="B20" s="49"/>
      <c r="C20" s="49"/>
      <c r="D20" s="49"/>
      <c r="E20" s="49"/>
      <c r="F20" s="108" t="s">
        <v>55</v>
      </c>
      <c r="G20" s="49"/>
      <c r="H20" s="110"/>
      <c r="I20" s="30"/>
      <c r="J20" s="109"/>
      <c r="K20" s="109"/>
      <c r="L20" s="108" t="s">
        <v>55</v>
      </c>
    </row>
    <row r="21" spans="1:12" s="53" customFormat="1" ht="22.5" customHeight="1">
      <c r="A21" s="369" t="s">
        <v>54</v>
      </c>
      <c r="B21" s="370"/>
      <c r="C21" s="375" t="s">
        <v>215</v>
      </c>
      <c r="D21" s="376"/>
      <c r="E21" s="376"/>
      <c r="F21" s="376"/>
      <c r="G21" s="49"/>
      <c r="H21" s="377" t="s">
        <v>54</v>
      </c>
      <c r="I21" s="378"/>
      <c r="J21" s="383" t="s">
        <v>215</v>
      </c>
      <c r="K21" s="383"/>
      <c r="L21" s="384"/>
    </row>
    <row r="22" spans="1:12" s="53" customFormat="1" ht="22.5" customHeight="1">
      <c r="A22" s="371"/>
      <c r="B22" s="372"/>
      <c r="C22" s="73" t="s">
        <v>53</v>
      </c>
      <c r="D22" s="73" t="s">
        <v>52</v>
      </c>
      <c r="E22" s="111" t="s">
        <v>51</v>
      </c>
      <c r="F22" s="111" t="s">
        <v>50</v>
      </c>
      <c r="G22" s="49"/>
      <c r="H22" s="379"/>
      <c r="I22" s="380"/>
      <c r="J22" s="112" t="s">
        <v>56</v>
      </c>
      <c r="K22" s="112" t="s">
        <v>57</v>
      </c>
      <c r="L22" s="113" t="s">
        <v>58</v>
      </c>
    </row>
    <row r="23" spans="1:12" s="53" customFormat="1" ht="22.5" customHeight="1">
      <c r="A23" s="373"/>
      <c r="B23" s="374"/>
      <c r="C23" s="114" t="s">
        <v>49</v>
      </c>
      <c r="D23" s="114" t="s">
        <v>49</v>
      </c>
      <c r="E23" s="115" t="s">
        <v>49</v>
      </c>
      <c r="F23" s="116" t="s">
        <v>127</v>
      </c>
      <c r="G23" s="49"/>
      <c r="H23" s="381"/>
      <c r="I23" s="382"/>
      <c r="J23" s="117" t="s">
        <v>49</v>
      </c>
      <c r="K23" s="117" t="s">
        <v>49</v>
      </c>
      <c r="L23" s="118" t="s">
        <v>49</v>
      </c>
    </row>
    <row r="24" spans="1:12" s="53" customFormat="1" ht="22.5" customHeight="1">
      <c r="A24" s="64" t="s">
        <v>48</v>
      </c>
      <c r="B24" s="119" t="s">
        <v>47</v>
      </c>
      <c r="C24" s="150">
        <v>160537</v>
      </c>
      <c r="D24" s="150">
        <v>10186</v>
      </c>
      <c r="E24" s="151">
        <v>18393</v>
      </c>
      <c r="F24" s="151">
        <v>312</v>
      </c>
      <c r="G24" s="49"/>
      <c r="H24" s="122" t="s">
        <v>48</v>
      </c>
      <c r="I24" s="123" t="s">
        <v>47</v>
      </c>
      <c r="J24" s="152">
        <v>15572</v>
      </c>
      <c r="K24" s="152">
        <v>7913</v>
      </c>
      <c r="L24" s="153">
        <v>7729</v>
      </c>
    </row>
    <row r="25" spans="1:12" s="53" customFormat="1" ht="22.5" customHeight="1">
      <c r="A25" s="68" t="s">
        <v>46</v>
      </c>
      <c r="B25" s="126" t="s">
        <v>45</v>
      </c>
      <c r="C25" s="154">
        <v>82113</v>
      </c>
      <c r="D25" s="154">
        <v>4366</v>
      </c>
      <c r="E25" s="151">
        <v>8057</v>
      </c>
      <c r="F25" s="151">
        <v>175</v>
      </c>
      <c r="G25" s="49"/>
      <c r="H25" s="130" t="s">
        <v>46</v>
      </c>
      <c r="I25" s="131" t="s">
        <v>45</v>
      </c>
      <c r="J25" s="155">
        <v>6099</v>
      </c>
      <c r="K25" s="155">
        <v>98.7</v>
      </c>
      <c r="L25" s="156">
        <v>2946</v>
      </c>
    </row>
    <row r="26" spans="1:12" s="53" customFormat="1" ht="22.5" customHeight="1">
      <c r="A26" s="68" t="s">
        <v>44</v>
      </c>
      <c r="B26" s="126" t="s">
        <v>43</v>
      </c>
      <c r="C26" s="157">
        <v>99.394483484506083</v>
      </c>
      <c r="D26" s="157">
        <v>100</v>
      </c>
      <c r="E26" s="151">
        <v>80.48044106064583</v>
      </c>
      <c r="F26" s="151">
        <v>51.655629139072843</v>
      </c>
      <c r="G26" s="49"/>
      <c r="H26" s="130" t="s">
        <v>44</v>
      </c>
      <c r="I26" s="131" t="s">
        <v>43</v>
      </c>
      <c r="J26" s="155">
        <v>100</v>
      </c>
      <c r="K26" s="155">
        <v>2900</v>
      </c>
      <c r="L26" s="158">
        <v>100</v>
      </c>
    </row>
    <row r="27" spans="1:12" s="53" customFormat="1" ht="22.5" customHeight="1">
      <c r="A27" s="68" t="s">
        <v>42</v>
      </c>
      <c r="B27" s="136" t="s">
        <v>116</v>
      </c>
      <c r="C27" s="154">
        <v>18670777</v>
      </c>
      <c r="D27" s="154">
        <v>1131355</v>
      </c>
      <c r="E27" s="151">
        <v>1855572</v>
      </c>
      <c r="F27" s="151">
        <v>44282</v>
      </c>
      <c r="G27" s="49"/>
      <c r="H27" s="130" t="s">
        <v>42</v>
      </c>
      <c r="I27" s="137" t="s">
        <v>116</v>
      </c>
      <c r="J27" s="135">
        <v>0</v>
      </c>
      <c r="K27" s="135">
        <v>0</v>
      </c>
      <c r="L27" s="156">
        <v>822137</v>
      </c>
    </row>
    <row r="28" spans="1:12" s="53" customFormat="1" ht="22.5" customHeight="1">
      <c r="A28" s="68" t="s">
        <v>41</v>
      </c>
      <c r="B28" s="136" t="s">
        <v>116</v>
      </c>
      <c r="C28" s="154">
        <v>54840</v>
      </c>
      <c r="D28" s="154">
        <v>4741</v>
      </c>
      <c r="E28" s="151">
        <v>4947</v>
      </c>
      <c r="F28" s="151">
        <v>217</v>
      </c>
      <c r="G28" s="49"/>
      <c r="H28" s="130" t="s">
        <v>41</v>
      </c>
      <c r="I28" s="137" t="s">
        <v>116</v>
      </c>
      <c r="J28" s="135">
        <v>0</v>
      </c>
      <c r="K28" s="135">
        <v>0</v>
      </c>
      <c r="L28" s="134">
        <v>3176</v>
      </c>
    </row>
    <row r="29" spans="1:12" s="53" customFormat="1" ht="22.5" customHeight="1">
      <c r="A29" s="68" t="s">
        <v>40</v>
      </c>
      <c r="B29" s="136" t="s">
        <v>37</v>
      </c>
      <c r="C29" s="154">
        <v>341.60349327569344</v>
      </c>
      <c r="D29" s="154">
        <v>465.4427645788337</v>
      </c>
      <c r="E29" s="151">
        <v>268.96101777850265</v>
      </c>
      <c r="F29" s="151">
        <v>695.51282051282044</v>
      </c>
      <c r="G29" s="49"/>
      <c r="H29" s="130" t="s">
        <v>40</v>
      </c>
      <c r="I29" s="137" t="s">
        <v>37</v>
      </c>
      <c r="J29" s="135">
        <v>0</v>
      </c>
      <c r="K29" s="135">
        <v>0</v>
      </c>
      <c r="L29" s="134">
        <v>410.91991201966619</v>
      </c>
    </row>
    <row r="30" spans="1:12" s="53" customFormat="1" ht="22.5" customHeight="1">
      <c r="A30" s="68" t="s">
        <v>39</v>
      </c>
      <c r="B30" s="136" t="s">
        <v>116</v>
      </c>
      <c r="C30" s="154">
        <v>51152.81369863014</v>
      </c>
      <c r="D30" s="154">
        <v>3099.6027397260273</v>
      </c>
      <c r="E30" s="151">
        <v>5083.7589041095889</v>
      </c>
      <c r="F30" s="151">
        <v>121.32054794520548</v>
      </c>
      <c r="G30" s="49"/>
      <c r="H30" s="130" t="s">
        <v>39</v>
      </c>
      <c r="I30" s="137" t="s">
        <v>116</v>
      </c>
      <c r="J30" s="135">
        <v>0</v>
      </c>
      <c r="K30" s="135">
        <v>0</v>
      </c>
      <c r="L30" s="156">
        <v>2252.4301369863015</v>
      </c>
    </row>
    <row r="31" spans="1:12" s="53" customFormat="1" ht="22.5" customHeight="1">
      <c r="A31" s="68" t="s">
        <v>139</v>
      </c>
      <c r="B31" s="126" t="s">
        <v>37</v>
      </c>
      <c r="C31" s="154">
        <v>318.63566466690008</v>
      </c>
      <c r="D31" s="154">
        <v>304.30028860455792</v>
      </c>
      <c r="E31" s="151">
        <v>276.3963955912352</v>
      </c>
      <c r="F31" s="151">
        <v>388.84791008078679</v>
      </c>
      <c r="G31" s="49"/>
      <c r="H31" s="130" t="s">
        <v>38</v>
      </c>
      <c r="I31" s="131" t="s">
        <v>37</v>
      </c>
      <c r="J31" s="135">
        <v>0</v>
      </c>
      <c r="K31" s="135">
        <v>0</v>
      </c>
      <c r="L31" s="156">
        <v>291.42581666273793</v>
      </c>
    </row>
    <row r="32" spans="1:12" s="53" customFormat="1" ht="22.5" customHeight="1">
      <c r="A32" s="68" t="s">
        <v>36</v>
      </c>
      <c r="B32" s="136" t="s">
        <v>116</v>
      </c>
      <c r="C32" s="154">
        <v>17.989999999999998</v>
      </c>
      <c r="D32" s="154">
        <v>19.809999999999999</v>
      </c>
      <c r="E32" s="151">
        <v>17.57</v>
      </c>
      <c r="F32" s="151">
        <v>15.83</v>
      </c>
      <c r="G32" s="49"/>
      <c r="H32" s="130" t="s">
        <v>36</v>
      </c>
      <c r="I32" s="137" t="s">
        <v>116</v>
      </c>
      <c r="J32" s="159">
        <v>24.7</v>
      </c>
      <c r="K32" s="159">
        <v>24.1</v>
      </c>
      <c r="L32" s="156">
        <v>20.73</v>
      </c>
    </row>
    <row r="33" spans="1:12" s="53" customFormat="1" ht="22.5" customHeight="1">
      <c r="A33" s="68" t="s">
        <v>35</v>
      </c>
      <c r="B33" s="136" t="s">
        <v>34</v>
      </c>
      <c r="C33" s="154">
        <v>2</v>
      </c>
      <c r="D33" s="160">
        <v>0</v>
      </c>
      <c r="E33" s="151">
        <v>5</v>
      </c>
      <c r="F33" s="151">
        <v>2</v>
      </c>
      <c r="G33" s="49"/>
      <c r="H33" s="130" t="s">
        <v>35</v>
      </c>
      <c r="I33" s="137" t="s">
        <v>34</v>
      </c>
      <c r="J33" s="159">
        <v>0</v>
      </c>
      <c r="K33" s="155">
        <v>0</v>
      </c>
      <c r="L33" s="158">
        <v>0</v>
      </c>
    </row>
    <row r="34" spans="1:12" s="53" customFormat="1" ht="22.5" customHeight="1" thickBot="1">
      <c r="A34" s="138" t="s">
        <v>33</v>
      </c>
      <c r="B34" s="139" t="s">
        <v>32</v>
      </c>
      <c r="C34" s="161">
        <v>789712.3</v>
      </c>
      <c r="D34" s="161">
        <v>58268.200000000004</v>
      </c>
      <c r="E34" s="162">
        <v>155396.79999999999</v>
      </c>
      <c r="F34" s="162">
        <v>7080</v>
      </c>
      <c r="G34" s="49"/>
      <c r="H34" s="143" t="s">
        <v>33</v>
      </c>
      <c r="I34" s="144" t="s">
        <v>32</v>
      </c>
      <c r="J34" s="163">
        <v>138305</v>
      </c>
      <c r="K34" s="163">
        <v>71175</v>
      </c>
      <c r="L34" s="142">
        <v>83784.5</v>
      </c>
    </row>
    <row r="35" spans="1:12" s="17" customFormat="1" ht="13.5" customHeight="1">
      <c r="A35" s="164" t="s">
        <v>31</v>
      </c>
      <c r="B35" s="2"/>
      <c r="C35" s="2"/>
      <c r="D35" s="2"/>
      <c r="E35" s="2"/>
      <c r="F35" s="2"/>
      <c r="G35" s="2"/>
      <c r="H35" s="165" t="s">
        <v>157</v>
      </c>
      <c r="I35" s="165"/>
      <c r="J35" s="30"/>
      <c r="K35" s="110"/>
      <c r="L35" s="109"/>
    </row>
    <row r="36" spans="1:12" s="17" customFormat="1" ht="13.5" customHeight="1">
      <c r="A36" s="71" t="s">
        <v>177</v>
      </c>
      <c r="B36" s="2"/>
      <c r="C36" s="2"/>
      <c r="D36" s="2"/>
      <c r="E36" s="2"/>
      <c r="F36" s="2"/>
      <c r="G36" s="2"/>
      <c r="H36" s="332" t="s">
        <v>149</v>
      </c>
      <c r="I36" s="50"/>
      <c r="J36" s="50"/>
      <c r="K36" s="50"/>
      <c r="L36" s="50"/>
    </row>
    <row r="37" spans="1:12" s="39" customFormat="1" ht="13.5" customHeight="1">
      <c r="A37" s="2" t="s">
        <v>158</v>
      </c>
      <c r="B37" s="2"/>
      <c r="C37" s="2"/>
      <c r="D37" s="2"/>
      <c r="E37" s="2"/>
      <c r="F37" s="2"/>
      <c r="G37" s="2"/>
      <c r="H37" s="2"/>
      <c r="I37" s="50"/>
      <c r="J37" s="50"/>
      <c r="K37" s="50"/>
      <c r="L37" s="50"/>
    </row>
  </sheetData>
  <mergeCells count="10">
    <mergeCell ref="A21:B23"/>
    <mergeCell ref="C21:F21"/>
    <mergeCell ref="H21:I23"/>
    <mergeCell ref="J21:L21"/>
    <mergeCell ref="A2:F2"/>
    <mergeCell ref="A5:B7"/>
    <mergeCell ref="C5:F5"/>
    <mergeCell ref="H5:I7"/>
    <mergeCell ref="J5:L5"/>
    <mergeCell ref="H2:L2"/>
  </mergeCells>
  <phoneticPr fontId="9"/>
  <printOptions horizontalCentered="1"/>
  <pageMargins left="0.59055118110236227" right="0.59055118110236227" top="0.78740157480314965" bottom="0.78740157480314965" header="0.59055118110236227" footer="0.59055118110236227"/>
  <pageSetup paperSize="9" scale="9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zoomScaleNormal="100" zoomScaleSheetLayoutView="85" workbookViewId="0"/>
  </sheetViews>
  <sheetFormatPr defaultRowHeight="13.5"/>
  <cols>
    <col min="1" max="1" width="20" style="49" customWidth="1"/>
    <col min="2" max="3" width="13.125" style="49" customWidth="1"/>
    <col min="4" max="4" width="10" style="313" customWidth="1"/>
    <col min="5" max="7" width="11.25" style="49" customWidth="1"/>
    <col min="8" max="16384" width="9" style="49"/>
  </cols>
  <sheetData>
    <row r="1" spans="1:7" s="56" customFormat="1" ht="25.15" customHeight="1">
      <c r="D1" s="303"/>
    </row>
    <row r="2" spans="1:7" ht="22.5" customHeight="1">
      <c r="A2" s="340" t="s">
        <v>211</v>
      </c>
      <c r="B2" s="340"/>
      <c r="C2" s="340"/>
      <c r="D2" s="340"/>
      <c r="E2" s="340"/>
      <c r="F2" s="340"/>
      <c r="G2" s="340"/>
    </row>
    <row r="3" spans="1:7" s="56" customFormat="1" ht="13.15" customHeight="1">
      <c r="A3" s="47"/>
      <c r="B3" s="48"/>
      <c r="C3" s="48"/>
      <c r="D3" s="304"/>
      <c r="E3" s="48"/>
      <c r="F3" s="48"/>
      <c r="G3" s="48"/>
    </row>
    <row r="4" spans="1:7" s="56" customFormat="1" ht="13.5" customHeight="1" thickBot="1">
      <c r="A4" s="387" t="s">
        <v>63</v>
      </c>
      <c r="B4" s="387"/>
      <c r="C4" s="299"/>
      <c r="D4" s="305"/>
      <c r="E4" s="299"/>
      <c r="F4" s="299"/>
      <c r="G4" s="299"/>
    </row>
    <row r="5" spans="1:7" s="56" customFormat="1" ht="18.75" customHeight="1">
      <c r="A5" s="60" t="s">
        <v>62</v>
      </c>
      <c r="B5" s="289" t="s">
        <v>146</v>
      </c>
      <c r="C5" s="167" t="s">
        <v>61</v>
      </c>
      <c r="D5" s="306" t="s">
        <v>129</v>
      </c>
      <c r="E5" s="168" t="s">
        <v>130</v>
      </c>
      <c r="F5" s="168" t="s">
        <v>60</v>
      </c>
      <c r="G5" s="169" t="s">
        <v>59</v>
      </c>
    </row>
    <row r="6" spans="1:7" s="56" customFormat="1" ht="18.75" customHeight="1">
      <c r="A6" s="170" t="s">
        <v>185</v>
      </c>
      <c r="B6" s="171">
        <v>17113115</v>
      </c>
      <c r="C6" s="172">
        <v>16536290</v>
      </c>
      <c r="D6" s="307">
        <v>0</v>
      </c>
      <c r="E6" s="173">
        <v>188716</v>
      </c>
      <c r="F6" s="173">
        <v>387286</v>
      </c>
      <c r="G6" s="175">
        <v>823</v>
      </c>
    </row>
    <row r="7" spans="1:7" s="56" customFormat="1" ht="18.75" customHeight="1">
      <c r="A7" s="176" t="s">
        <v>186</v>
      </c>
      <c r="B7" s="171">
        <v>17057958</v>
      </c>
      <c r="C7" s="171">
        <v>16481608</v>
      </c>
      <c r="D7" s="307">
        <v>0</v>
      </c>
      <c r="E7" s="171">
        <v>186088</v>
      </c>
      <c r="F7" s="171">
        <v>389719</v>
      </c>
      <c r="G7" s="177">
        <v>543</v>
      </c>
    </row>
    <row r="8" spans="1:7" s="56" customFormat="1" ht="18.75" customHeight="1">
      <c r="A8" s="176" t="s">
        <v>187</v>
      </c>
      <c r="B8" s="171">
        <v>16957896</v>
      </c>
      <c r="C8" s="171">
        <v>16376064</v>
      </c>
      <c r="D8" s="307">
        <v>0</v>
      </c>
      <c r="E8" s="171">
        <v>178759</v>
      </c>
      <c r="F8" s="171">
        <v>402587</v>
      </c>
      <c r="G8" s="177">
        <v>486</v>
      </c>
    </row>
    <row r="9" spans="1:7" s="56" customFormat="1" ht="18.75" customHeight="1">
      <c r="A9" s="176" t="s">
        <v>155</v>
      </c>
      <c r="B9" s="171">
        <v>16817330</v>
      </c>
      <c r="C9" s="171">
        <v>16221159</v>
      </c>
      <c r="D9" s="307">
        <v>0</v>
      </c>
      <c r="E9" s="171">
        <v>175374</v>
      </c>
      <c r="F9" s="171">
        <v>420196</v>
      </c>
      <c r="G9" s="177">
        <v>601</v>
      </c>
    </row>
    <row r="10" spans="1:7" s="56" customFormat="1" ht="18.75" customHeight="1">
      <c r="A10" s="178" t="s">
        <v>189</v>
      </c>
      <c r="B10" s="179">
        <v>16883115</v>
      </c>
      <c r="C10" s="179">
        <v>16295025</v>
      </c>
      <c r="D10" s="308">
        <v>0</v>
      </c>
      <c r="E10" s="179">
        <v>175707</v>
      </c>
      <c r="F10" s="179">
        <v>411726</v>
      </c>
      <c r="G10" s="181">
        <v>657</v>
      </c>
    </row>
    <row r="11" spans="1:7" s="56" customFormat="1" ht="18.75" customHeight="1">
      <c r="A11" s="182" t="s">
        <v>191</v>
      </c>
      <c r="B11" s="183">
        <v>1203481</v>
      </c>
      <c r="C11" s="183">
        <v>1194565</v>
      </c>
      <c r="D11" s="309">
        <v>0</v>
      </c>
      <c r="E11" s="183">
        <v>8916</v>
      </c>
      <c r="F11" s="184">
        <v>0</v>
      </c>
      <c r="G11" s="185">
        <v>0</v>
      </c>
    </row>
    <row r="12" spans="1:7" s="56" customFormat="1" ht="18.75" customHeight="1">
      <c r="A12" s="61" t="s">
        <v>190</v>
      </c>
      <c r="B12" s="171">
        <v>1524272</v>
      </c>
      <c r="C12" s="171">
        <v>1442908</v>
      </c>
      <c r="D12" s="310">
        <v>0</v>
      </c>
      <c r="E12" s="171">
        <v>19654</v>
      </c>
      <c r="F12" s="171">
        <v>61709</v>
      </c>
      <c r="G12" s="186">
        <v>1</v>
      </c>
    </row>
    <row r="13" spans="1:7" s="56" customFormat="1" ht="18.75" customHeight="1">
      <c r="A13" s="61" t="s">
        <v>131</v>
      </c>
      <c r="B13" s="171">
        <v>1246072</v>
      </c>
      <c r="C13" s="171">
        <v>1236537</v>
      </c>
      <c r="D13" s="310">
        <v>0</v>
      </c>
      <c r="E13" s="171">
        <v>9535</v>
      </c>
      <c r="F13" s="174">
        <v>0</v>
      </c>
      <c r="G13" s="186">
        <v>0</v>
      </c>
    </row>
    <row r="14" spans="1:7" s="56" customFormat="1" ht="18.75" customHeight="1">
      <c r="A14" s="61" t="s">
        <v>75</v>
      </c>
      <c r="B14" s="171">
        <v>1566594</v>
      </c>
      <c r="C14" s="171">
        <v>1476868</v>
      </c>
      <c r="D14" s="310">
        <v>0</v>
      </c>
      <c r="E14" s="171">
        <v>20613</v>
      </c>
      <c r="F14" s="171">
        <v>69112</v>
      </c>
      <c r="G14" s="186">
        <v>1</v>
      </c>
    </row>
    <row r="15" spans="1:7" s="56" customFormat="1" ht="18.75" customHeight="1">
      <c r="A15" s="61" t="s">
        <v>132</v>
      </c>
      <c r="B15" s="171">
        <v>1236796</v>
      </c>
      <c r="C15" s="171">
        <v>1226514</v>
      </c>
      <c r="D15" s="310">
        <v>0</v>
      </c>
      <c r="E15" s="171">
        <v>9811</v>
      </c>
      <c r="F15" s="174">
        <v>0</v>
      </c>
      <c r="G15" s="186">
        <v>471</v>
      </c>
    </row>
    <row r="16" spans="1:7" s="56" customFormat="1" ht="18.75" customHeight="1">
      <c r="A16" s="61" t="s">
        <v>74</v>
      </c>
      <c r="B16" s="171">
        <v>1618181</v>
      </c>
      <c r="C16" s="171">
        <v>1523827</v>
      </c>
      <c r="D16" s="310">
        <v>0</v>
      </c>
      <c r="E16" s="171">
        <v>20325</v>
      </c>
      <c r="F16" s="171">
        <v>74027</v>
      </c>
      <c r="G16" s="186">
        <v>2</v>
      </c>
    </row>
    <row r="17" spans="1:7" s="56" customFormat="1" ht="18.75" customHeight="1">
      <c r="A17" s="61">
        <v>10</v>
      </c>
      <c r="B17" s="171">
        <v>1244683</v>
      </c>
      <c r="C17" s="171">
        <v>1235138</v>
      </c>
      <c r="D17" s="310">
        <v>0</v>
      </c>
      <c r="E17" s="171">
        <v>9545</v>
      </c>
      <c r="F17" s="174">
        <v>0</v>
      </c>
      <c r="G17" s="186">
        <v>0</v>
      </c>
    </row>
    <row r="18" spans="1:7" s="56" customFormat="1" ht="18.75" customHeight="1">
      <c r="A18" s="61">
        <v>11</v>
      </c>
      <c r="B18" s="171">
        <v>1579630</v>
      </c>
      <c r="C18" s="171">
        <v>1487300</v>
      </c>
      <c r="D18" s="310">
        <v>0</v>
      </c>
      <c r="E18" s="171">
        <v>20011</v>
      </c>
      <c r="F18" s="171">
        <v>72316</v>
      </c>
      <c r="G18" s="177">
        <v>3</v>
      </c>
    </row>
    <row r="19" spans="1:7" s="56" customFormat="1" ht="18.75" customHeight="1">
      <c r="A19" s="61">
        <v>12</v>
      </c>
      <c r="B19" s="171">
        <v>1250668</v>
      </c>
      <c r="C19" s="171">
        <v>1242282</v>
      </c>
      <c r="D19" s="310">
        <v>0</v>
      </c>
      <c r="E19" s="171">
        <v>8382</v>
      </c>
      <c r="F19" s="174">
        <v>0</v>
      </c>
      <c r="G19" s="186">
        <v>4</v>
      </c>
    </row>
    <row r="20" spans="1:7" s="56" customFormat="1" ht="18.75" customHeight="1">
      <c r="A20" s="187" t="s">
        <v>192</v>
      </c>
      <c r="B20" s="171">
        <v>1586692</v>
      </c>
      <c r="C20" s="171">
        <v>1499874</v>
      </c>
      <c r="D20" s="310">
        <v>0</v>
      </c>
      <c r="E20" s="171">
        <v>20316</v>
      </c>
      <c r="F20" s="171">
        <v>66337</v>
      </c>
      <c r="G20" s="186">
        <v>165</v>
      </c>
    </row>
    <row r="21" spans="1:7" s="56" customFormat="1" ht="18.75" customHeight="1">
      <c r="A21" s="62" t="s">
        <v>133</v>
      </c>
      <c r="B21" s="171">
        <v>1299773</v>
      </c>
      <c r="C21" s="188">
        <v>1290542</v>
      </c>
      <c r="D21" s="310">
        <v>0</v>
      </c>
      <c r="E21" s="188">
        <v>9230</v>
      </c>
      <c r="F21" s="189">
        <v>0</v>
      </c>
      <c r="G21" s="186">
        <v>1</v>
      </c>
    </row>
    <row r="22" spans="1:7" s="56" customFormat="1" ht="18.75" customHeight="1" thickBot="1">
      <c r="A22" s="190" t="s">
        <v>73</v>
      </c>
      <c r="B22" s="191">
        <v>1526273</v>
      </c>
      <c r="C22" s="191">
        <v>1438670</v>
      </c>
      <c r="D22" s="311">
        <v>0</v>
      </c>
      <c r="E22" s="191">
        <v>19369</v>
      </c>
      <c r="F22" s="192">
        <v>68225</v>
      </c>
      <c r="G22" s="193">
        <v>9</v>
      </c>
    </row>
    <row r="23" spans="1:7" s="56" customFormat="1" ht="13.5" customHeight="1">
      <c r="A23" s="300" t="s">
        <v>31</v>
      </c>
      <c r="B23" s="194"/>
      <c r="C23" s="300"/>
      <c r="D23" s="312"/>
      <c r="E23" s="300"/>
      <c r="F23" s="300"/>
      <c r="G23" s="300"/>
    </row>
    <row r="24" spans="1:7" s="56" customFormat="1" ht="13.5" customHeight="1">
      <c r="A24" s="388" t="s">
        <v>137</v>
      </c>
      <c r="B24" s="388"/>
      <c r="C24" s="388"/>
      <c r="D24" s="388"/>
      <c r="E24" s="388"/>
      <c r="F24" s="388"/>
      <c r="G24" s="388"/>
    </row>
    <row r="25" spans="1:7">
      <c r="A25" s="388" t="s">
        <v>138</v>
      </c>
      <c r="B25" s="388"/>
      <c r="C25" s="388"/>
      <c r="D25" s="388"/>
      <c r="E25" s="388"/>
      <c r="F25" s="388"/>
      <c r="G25" s="388"/>
    </row>
    <row r="26" spans="1:7">
      <c r="A26" s="300" t="s">
        <v>159</v>
      </c>
    </row>
  </sheetData>
  <mergeCells count="4">
    <mergeCell ref="A2:G2"/>
    <mergeCell ref="A4:B4"/>
    <mergeCell ref="A24:G24"/>
    <mergeCell ref="A25:G25"/>
  </mergeCells>
  <phoneticPr fontId="9"/>
  <printOptions horizontalCentered="1"/>
  <pageMargins left="0.78740157480314965" right="0.78740157480314965" top="0.78740157480314965" bottom="0.78740157480314965" header="0.59055118110236227" footer="0.59055118110236227"/>
  <pageSetup paperSize="9" scale="98" orientation="portrait" r:id="rId1"/>
  <headerFooter alignWithMargins="0"/>
  <ignoredErrors>
    <ignoredError sqref="A7:A22"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showGridLines="0" zoomScaleNormal="100" workbookViewId="0"/>
  </sheetViews>
  <sheetFormatPr defaultRowHeight="13.5"/>
  <cols>
    <col min="1" max="1" width="20" style="45" customWidth="1"/>
    <col min="2" max="3" width="13.125" style="45" customWidth="1"/>
    <col min="4" max="4" width="10" style="315" customWidth="1"/>
    <col min="5" max="7" width="11.25" style="45" customWidth="1"/>
    <col min="8" max="238" width="9" style="45"/>
    <col min="239" max="239" width="17" style="45" customWidth="1"/>
    <col min="240" max="240" width="14.625" style="45" customWidth="1"/>
    <col min="241" max="241" width="13.625" style="45" customWidth="1"/>
    <col min="242" max="243" width="11.625" style="45" customWidth="1"/>
    <col min="244" max="244" width="12.625" style="45" customWidth="1"/>
    <col min="245" max="494" width="9" style="45"/>
    <col min="495" max="495" width="17" style="45" customWidth="1"/>
    <col min="496" max="496" width="14.625" style="45" customWidth="1"/>
    <col min="497" max="497" width="13.625" style="45" customWidth="1"/>
    <col min="498" max="499" width="11.625" style="45" customWidth="1"/>
    <col min="500" max="500" width="12.625" style="45" customWidth="1"/>
    <col min="501" max="750" width="9" style="45"/>
    <col min="751" max="751" width="17" style="45" customWidth="1"/>
    <col min="752" max="752" width="14.625" style="45" customWidth="1"/>
    <col min="753" max="753" width="13.625" style="45" customWidth="1"/>
    <col min="754" max="755" width="11.625" style="45" customWidth="1"/>
    <col min="756" max="756" width="12.625" style="45" customWidth="1"/>
    <col min="757" max="1006" width="9" style="45"/>
    <col min="1007" max="1007" width="17" style="45" customWidth="1"/>
    <col min="1008" max="1008" width="14.625" style="45" customWidth="1"/>
    <col min="1009" max="1009" width="13.625" style="45" customWidth="1"/>
    <col min="1010" max="1011" width="11.625" style="45" customWidth="1"/>
    <col min="1012" max="1012" width="12.625" style="45" customWidth="1"/>
    <col min="1013" max="1262" width="9" style="45"/>
    <col min="1263" max="1263" width="17" style="45" customWidth="1"/>
    <col min="1264" max="1264" width="14.625" style="45" customWidth="1"/>
    <col min="1265" max="1265" width="13.625" style="45" customWidth="1"/>
    <col min="1266" max="1267" width="11.625" style="45" customWidth="1"/>
    <col min="1268" max="1268" width="12.625" style="45" customWidth="1"/>
    <col min="1269" max="1518" width="9" style="45"/>
    <col min="1519" max="1519" width="17" style="45" customWidth="1"/>
    <col min="1520" max="1520" width="14.625" style="45" customWidth="1"/>
    <col min="1521" max="1521" width="13.625" style="45" customWidth="1"/>
    <col min="1522" max="1523" width="11.625" style="45" customWidth="1"/>
    <col min="1524" max="1524" width="12.625" style="45" customWidth="1"/>
    <col min="1525" max="1774" width="9" style="45"/>
    <col min="1775" max="1775" width="17" style="45" customWidth="1"/>
    <col min="1776" max="1776" width="14.625" style="45" customWidth="1"/>
    <col min="1777" max="1777" width="13.625" style="45" customWidth="1"/>
    <col min="1778" max="1779" width="11.625" style="45" customWidth="1"/>
    <col min="1780" max="1780" width="12.625" style="45" customWidth="1"/>
    <col min="1781" max="2030" width="9" style="45"/>
    <col min="2031" max="2031" width="17" style="45" customWidth="1"/>
    <col min="2032" max="2032" width="14.625" style="45" customWidth="1"/>
    <col min="2033" max="2033" width="13.625" style="45" customWidth="1"/>
    <col min="2034" max="2035" width="11.625" style="45" customWidth="1"/>
    <col min="2036" max="2036" width="12.625" style="45" customWidth="1"/>
    <col min="2037" max="2286" width="9" style="45"/>
    <col min="2287" max="2287" width="17" style="45" customWidth="1"/>
    <col min="2288" max="2288" width="14.625" style="45" customWidth="1"/>
    <col min="2289" max="2289" width="13.625" style="45" customWidth="1"/>
    <col min="2290" max="2291" width="11.625" style="45" customWidth="1"/>
    <col min="2292" max="2292" width="12.625" style="45" customWidth="1"/>
    <col min="2293" max="2542" width="9" style="45"/>
    <col min="2543" max="2543" width="17" style="45" customWidth="1"/>
    <col min="2544" max="2544" width="14.625" style="45" customWidth="1"/>
    <col min="2545" max="2545" width="13.625" style="45" customWidth="1"/>
    <col min="2546" max="2547" width="11.625" style="45" customWidth="1"/>
    <col min="2548" max="2548" width="12.625" style="45" customWidth="1"/>
    <col min="2549" max="2798" width="9" style="45"/>
    <col min="2799" max="2799" width="17" style="45" customWidth="1"/>
    <col min="2800" max="2800" width="14.625" style="45" customWidth="1"/>
    <col min="2801" max="2801" width="13.625" style="45" customWidth="1"/>
    <col min="2802" max="2803" width="11.625" style="45" customWidth="1"/>
    <col min="2804" max="2804" width="12.625" style="45" customWidth="1"/>
    <col min="2805" max="3054" width="9" style="45"/>
    <col min="3055" max="3055" width="17" style="45" customWidth="1"/>
    <col min="3056" max="3056" width="14.625" style="45" customWidth="1"/>
    <col min="3057" max="3057" width="13.625" style="45" customWidth="1"/>
    <col min="3058" max="3059" width="11.625" style="45" customWidth="1"/>
    <col min="3060" max="3060" width="12.625" style="45" customWidth="1"/>
    <col min="3061" max="3310" width="9" style="45"/>
    <col min="3311" max="3311" width="17" style="45" customWidth="1"/>
    <col min="3312" max="3312" width="14.625" style="45" customWidth="1"/>
    <col min="3313" max="3313" width="13.625" style="45" customWidth="1"/>
    <col min="3314" max="3315" width="11.625" style="45" customWidth="1"/>
    <col min="3316" max="3316" width="12.625" style="45" customWidth="1"/>
    <col min="3317" max="3566" width="9" style="45"/>
    <col min="3567" max="3567" width="17" style="45" customWidth="1"/>
    <col min="3568" max="3568" width="14.625" style="45" customWidth="1"/>
    <col min="3569" max="3569" width="13.625" style="45" customWidth="1"/>
    <col min="3570" max="3571" width="11.625" style="45" customWidth="1"/>
    <col min="3572" max="3572" width="12.625" style="45" customWidth="1"/>
    <col min="3573" max="3822" width="9" style="45"/>
    <col min="3823" max="3823" width="17" style="45" customWidth="1"/>
    <col min="3824" max="3824" width="14.625" style="45" customWidth="1"/>
    <col min="3825" max="3825" width="13.625" style="45" customWidth="1"/>
    <col min="3826" max="3827" width="11.625" style="45" customWidth="1"/>
    <col min="3828" max="3828" width="12.625" style="45" customWidth="1"/>
    <col min="3829" max="4078" width="9" style="45"/>
    <col min="4079" max="4079" width="17" style="45" customWidth="1"/>
    <col min="4080" max="4080" width="14.625" style="45" customWidth="1"/>
    <col min="4081" max="4081" width="13.625" style="45" customWidth="1"/>
    <col min="4082" max="4083" width="11.625" style="45" customWidth="1"/>
    <col min="4084" max="4084" width="12.625" style="45" customWidth="1"/>
    <col min="4085" max="4334" width="9" style="45"/>
    <col min="4335" max="4335" width="17" style="45" customWidth="1"/>
    <col min="4336" max="4336" width="14.625" style="45" customWidth="1"/>
    <col min="4337" max="4337" width="13.625" style="45" customWidth="1"/>
    <col min="4338" max="4339" width="11.625" style="45" customWidth="1"/>
    <col min="4340" max="4340" width="12.625" style="45" customWidth="1"/>
    <col min="4341" max="4590" width="9" style="45"/>
    <col min="4591" max="4591" width="17" style="45" customWidth="1"/>
    <col min="4592" max="4592" width="14.625" style="45" customWidth="1"/>
    <col min="4593" max="4593" width="13.625" style="45" customWidth="1"/>
    <col min="4594" max="4595" width="11.625" style="45" customWidth="1"/>
    <col min="4596" max="4596" width="12.625" style="45" customWidth="1"/>
    <col min="4597" max="4846" width="9" style="45"/>
    <col min="4847" max="4847" width="17" style="45" customWidth="1"/>
    <col min="4848" max="4848" width="14.625" style="45" customWidth="1"/>
    <col min="4849" max="4849" width="13.625" style="45" customWidth="1"/>
    <col min="4850" max="4851" width="11.625" style="45" customWidth="1"/>
    <col min="4852" max="4852" width="12.625" style="45" customWidth="1"/>
    <col min="4853" max="5102" width="9" style="45"/>
    <col min="5103" max="5103" width="17" style="45" customWidth="1"/>
    <col min="5104" max="5104" width="14.625" style="45" customWidth="1"/>
    <col min="5105" max="5105" width="13.625" style="45" customWidth="1"/>
    <col min="5106" max="5107" width="11.625" style="45" customWidth="1"/>
    <col min="5108" max="5108" width="12.625" style="45" customWidth="1"/>
    <col min="5109" max="5358" width="9" style="45"/>
    <col min="5359" max="5359" width="17" style="45" customWidth="1"/>
    <col min="5360" max="5360" width="14.625" style="45" customWidth="1"/>
    <col min="5361" max="5361" width="13.625" style="45" customWidth="1"/>
    <col min="5362" max="5363" width="11.625" style="45" customWidth="1"/>
    <col min="5364" max="5364" width="12.625" style="45" customWidth="1"/>
    <col min="5365" max="5614" width="9" style="45"/>
    <col min="5615" max="5615" width="17" style="45" customWidth="1"/>
    <col min="5616" max="5616" width="14.625" style="45" customWidth="1"/>
    <col min="5617" max="5617" width="13.625" style="45" customWidth="1"/>
    <col min="5618" max="5619" width="11.625" style="45" customWidth="1"/>
    <col min="5620" max="5620" width="12.625" style="45" customWidth="1"/>
    <col min="5621" max="5870" width="9" style="45"/>
    <col min="5871" max="5871" width="17" style="45" customWidth="1"/>
    <col min="5872" max="5872" width="14.625" style="45" customWidth="1"/>
    <col min="5873" max="5873" width="13.625" style="45" customWidth="1"/>
    <col min="5874" max="5875" width="11.625" style="45" customWidth="1"/>
    <col min="5876" max="5876" width="12.625" style="45" customWidth="1"/>
    <col min="5877" max="6126" width="9" style="45"/>
    <col min="6127" max="6127" width="17" style="45" customWidth="1"/>
    <col min="6128" max="6128" width="14.625" style="45" customWidth="1"/>
    <col min="6129" max="6129" width="13.625" style="45" customWidth="1"/>
    <col min="6130" max="6131" width="11.625" style="45" customWidth="1"/>
    <col min="6132" max="6132" width="12.625" style="45" customWidth="1"/>
    <col min="6133" max="6382" width="9" style="45"/>
    <col min="6383" max="6383" width="17" style="45" customWidth="1"/>
    <col min="6384" max="6384" width="14.625" style="45" customWidth="1"/>
    <col min="6385" max="6385" width="13.625" style="45" customWidth="1"/>
    <col min="6386" max="6387" width="11.625" style="45" customWidth="1"/>
    <col min="6388" max="6388" width="12.625" style="45" customWidth="1"/>
    <col min="6389" max="6638" width="9" style="45"/>
    <col min="6639" max="6639" width="17" style="45" customWidth="1"/>
    <col min="6640" max="6640" width="14.625" style="45" customWidth="1"/>
    <col min="6641" max="6641" width="13.625" style="45" customWidth="1"/>
    <col min="6642" max="6643" width="11.625" style="45" customWidth="1"/>
    <col min="6644" max="6644" width="12.625" style="45" customWidth="1"/>
    <col min="6645" max="6894" width="9" style="45"/>
    <col min="6895" max="6895" width="17" style="45" customWidth="1"/>
    <col min="6896" max="6896" width="14.625" style="45" customWidth="1"/>
    <col min="6897" max="6897" width="13.625" style="45" customWidth="1"/>
    <col min="6898" max="6899" width="11.625" style="45" customWidth="1"/>
    <col min="6900" max="6900" width="12.625" style="45" customWidth="1"/>
    <col min="6901" max="7150" width="9" style="45"/>
    <col min="7151" max="7151" width="17" style="45" customWidth="1"/>
    <col min="7152" max="7152" width="14.625" style="45" customWidth="1"/>
    <col min="7153" max="7153" width="13.625" style="45" customWidth="1"/>
    <col min="7154" max="7155" width="11.625" style="45" customWidth="1"/>
    <col min="7156" max="7156" width="12.625" style="45" customWidth="1"/>
    <col min="7157" max="7406" width="9" style="45"/>
    <col min="7407" max="7407" width="17" style="45" customWidth="1"/>
    <col min="7408" max="7408" width="14.625" style="45" customWidth="1"/>
    <col min="7409" max="7409" width="13.625" style="45" customWidth="1"/>
    <col min="7410" max="7411" width="11.625" style="45" customWidth="1"/>
    <col min="7412" max="7412" width="12.625" style="45" customWidth="1"/>
    <col min="7413" max="7662" width="9" style="45"/>
    <col min="7663" max="7663" width="17" style="45" customWidth="1"/>
    <col min="7664" max="7664" width="14.625" style="45" customWidth="1"/>
    <col min="7665" max="7665" width="13.625" style="45" customWidth="1"/>
    <col min="7666" max="7667" width="11.625" style="45" customWidth="1"/>
    <col min="7668" max="7668" width="12.625" style="45" customWidth="1"/>
    <col min="7669" max="7918" width="9" style="45"/>
    <col min="7919" max="7919" width="17" style="45" customWidth="1"/>
    <col min="7920" max="7920" width="14.625" style="45" customWidth="1"/>
    <col min="7921" max="7921" width="13.625" style="45" customWidth="1"/>
    <col min="7922" max="7923" width="11.625" style="45" customWidth="1"/>
    <col min="7924" max="7924" width="12.625" style="45" customWidth="1"/>
    <col min="7925" max="8174" width="9" style="45"/>
    <col min="8175" max="8175" width="17" style="45" customWidth="1"/>
    <col min="8176" max="8176" width="14.625" style="45" customWidth="1"/>
    <col min="8177" max="8177" width="13.625" style="45" customWidth="1"/>
    <col min="8178" max="8179" width="11.625" style="45" customWidth="1"/>
    <col min="8180" max="8180" width="12.625" style="45" customWidth="1"/>
    <col min="8181" max="8430" width="9" style="45"/>
    <col min="8431" max="8431" width="17" style="45" customWidth="1"/>
    <col min="8432" max="8432" width="14.625" style="45" customWidth="1"/>
    <col min="8433" max="8433" width="13.625" style="45" customWidth="1"/>
    <col min="8434" max="8435" width="11.625" style="45" customWidth="1"/>
    <col min="8436" max="8436" width="12.625" style="45" customWidth="1"/>
    <col min="8437" max="8686" width="9" style="45"/>
    <col min="8687" max="8687" width="17" style="45" customWidth="1"/>
    <col min="8688" max="8688" width="14.625" style="45" customWidth="1"/>
    <col min="8689" max="8689" width="13.625" style="45" customWidth="1"/>
    <col min="8690" max="8691" width="11.625" style="45" customWidth="1"/>
    <col min="8692" max="8692" width="12.625" style="45" customWidth="1"/>
    <col min="8693" max="8942" width="9" style="45"/>
    <col min="8943" max="8943" width="17" style="45" customWidth="1"/>
    <col min="8944" max="8944" width="14.625" style="45" customWidth="1"/>
    <col min="8945" max="8945" width="13.625" style="45" customWidth="1"/>
    <col min="8946" max="8947" width="11.625" style="45" customWidth="1"/>
    <col min="8948" max="8948" width="12.625" style="45" customWidth="1"/>
    <col min="8949" max="9198" width="9" style="45"/>
    <col min="9199" max="9199" width="17" style="45" customWidth="1"/>
    <col min="9200" max="9200" width="14.625" style="45" customWidth="1"/>
    <col min="9201" max="9201" width="13.625" style="45" customWidth="1"/>
    <col min="9202" max="9203" width="11.625" style="45" customWidth="1"/>
    <col min="9204" max="9204" width="12.625" style="45" customWidth="1"/>
    <col min="9205" max="9454" width="9" style="45"/>
    <col min="9455" max="9455" width="17" style="45" customWidth="1"/>
    <col min="9456" max="9456" width="14.625" style="45" customWidth="1"/>
    <col min="9457" max="9457" width="13.625" style="45" customWidth="1"/>
    <col min="9458" max="9459" width="11.625" style="45" customWidth="1"/>
    <col min="9460" max="9460" width="12.625" style="45" customWidth="1"/>
    <col min="9461" max="9710" width="9" style="45"/>
    <col min="9711" max="9711" width="17" style="45" customWidth="1"/>
    <col min="9712" max="9712" width="14.625" style="45" customWidth="1"/>
    <col min="9713" max="9713" width="13.625" style="45" customWidth="1"/>
    <col min="9714" max="9715" width="11.625" style="45" customWidth="1"/>
    <col min="9716" max="9716" width="12.625" style="45" customWidth="1"/>
    <col min="9717" max="9966" width="9" style="45"/>
    <col min="9967" max="9967" width="17" style="45" customWidth="1"/>
    <col min="9968" max="9968" width="14.625" style="45" customWidth="1"/>
    <col min="9969" max="9969" width="13.625" style="45" customWidth="1"/>
    <col min="9970" max="9971" width="11.625" style="45" customWidth="1"/>
    <col min="9972" max="9972" width="12.625" style="45" customWidth="1"/>
    <col min="9973" max="10222" width="9" style="45"/>
    <col min="10223" max="10223" width="17" style="45" customWidth="1"/>
    <col min="10224" max="10224" width="14.625" style="45" customWidth="1"/>
    <col min="10225" max="10225" width="13.625" style="45" customWidth="1"/>
    <col min="10226" max="10227" width="11.625" style="45" customWidth="1"/>
    <col min="10228" max="10228" width="12.625" style="45" customWidth="1"/>
    <col min="10229" max="10478" width="9" style="45"/>
    <col min="10479" max="10479" width="17" style="45" customWidth="1"/>
    <col min="10480" max="10480" width="14.625" style="45" customWidth="1"/>
    <col min="10481" max="10481" width="13.625" style="45" customWidth="1"/>
    <col min="10482" max="10483" width="11.625" style="45" customWidth="1"/>
    <col min="10484" max="10484" width="12.625" style="45" customWidth="1"/>
    <col min="10485" max="10734" width="9" style="45"/>
    <col min="10735" max="10735" width="17" style="45" customWidth="1"/>
    <col min="10736" max="10736" width="14.625" style="45" customWidth="1"/>
    <col min="10737" max="10737" width="13.625" style="45" customWidth="1"/>
    <col min="10738" max="10739" width="11.625" style="45" customWidth="1"/>
    <col min="10740" max="10740" width="12.625" style="45" customWidth="1"/>
    <col min="10741" max="10990" width="9" style="45"/>
    <col min="10991" max="10991" width="17" style="45" customWidth="1"/>
    <col min="10992" max="10992" width="14.625" style="45" customWidth="1"/>
    <col min="10993" max="10993" width="13.625" style="45" customWidth="1"/>
    <col min="10994" max="10995" width="11.625" style="45" customWidth="1"/>
    <col min="10996" max="10996" width="12.625" style="45" customWidth="1"/>
    <col min="10997" max="11246" width="9" style="45"/>
    <col min="11247" max="11247" width="17" style="45" customWidth="1"/>
    <col min="11248" max="11248" width="14.625" style="45" customWidth="1"/>
    <col min="11249" max="11249" width="13.625" style="45" customWidth="1"/>
    <col min="11250" max="11251" width="11.625" style="45" customWidth="1"/>
    <col min="11252" max="11252" width="12.625" style="45" customWidth="1"/>
    <col min="11253" max="11502" width="9" style="45"/>
    <col min="11503" max="11503" width="17" style="45" customWidth="1"/>
    <col min="11504" max="11504" width="14.625" style="45" customWidth="1"/>
    <col min="11505" max="11505" width="13.625" style="45" customWidth="1"/>
    <col min="11506" max="11507" width="11.625" style="45" customWidth="1"/>
    <col min="11508" max="11508" width="12.625" style="45" customWidth="1"/>
    <col min="11509" max="11758" width="9" style="45"/>
    <col min="11759" max="11759" width="17" style="45" customWidth="1"/>
    <col min="11760" max="11760" width="14.625" style="45" customWidth="1"/>
    <col min="11761" max="11761" width="13.625" style="45" customWidth="1"/>
    <col min="11762" max="11763" width="11.625" style="45" customWidth="1"/>
    <col min="11764" max="11764" width="12.625" style="45" customWidth="1"/>
    <col min="11765" max="12014" width="9" style="45"/>
    <col min="12015" max="12015" width="17" style="45" customWidth="1"/>
    <col min="12016" max="12016" width="14.625" style="45" customWidth="1"/>
    <col min="12017" max="12017" width="13.625" style="45" customWidth="1"/>
    <col min="12018" max="12019" width="11.625" style="45" customWidth="1"/>
    <col min="12020" max="12020" width="12.625" style="45" customWidth="1"/>
    <col min="12021" max="12270" width="9" style="45"/>
    <col min="12271" max="12271" width="17" style="45" customWidth="1"/>
    <col min="12272" max="12272" width="14.625" style="45" customWidth="1"/>
    <col min="12273" max="12273" width="13.625" style="45" customWidth="1"/>
    <col min="12274" max="12275" width="11.625" style="45" customWidth="1"/>
    <col min="12276" max="12276" width="12.625" style="45" customWidth="1"/>
    <col min="12277" max="12526" width="9" style="45"/>
    <col min="12527" max="12527" width="17" style="45" customWidth="1"/>
    <col min="12528" max="12528" width="14.625" style="45" customWidth="1"/>
    <col min="12529" max="12529" width="13.625" style="45" customWidth="1"/>
    <col min="12530" max="12531" width="11.625" style="45" customWidth="1"/>
    <col min="12532" max="12532" width="12.625" style="45" customWidth="1"/>
    <col min="12533" max="12782" width="9" style="45"/>
    <col min="12783" max="12783" width="17" style="45" customWidth="1"/>
    <col min="12784" max="12784" width="14.625" style="45" customWidth="1"/>
    <col min="12785" max="12785" width="13.625" style="45" customWidth="1"/>
    <col min="12786" max="12787" width="11.625" style="45" customWidth="1"/>
    <col min="12788" max="12788" width="12.625" style="45" customWidth="1"/>
    <col min="12789" max="13038" width="9" style="45"/>
    <col min="13039" max="13039" width="17" style="45" customWidth="1"/>
    <col min="13040" max="13040" width="14.625" style="45" customWidth="1"/>
    <col min="13041" max="13041" width="13.625" style="45" customWidth="1"/>
    <col min="13042" max="13043" width="11.625" style="45" customWidth="1"/>
    <col min="13044" max="13044" width="12.625" style="45" customWidth="1"/>
    <col min="13045" max="13294" width="9" style="45"/>
    <col min="13295" max="13295" width="17" style="45" customWidth="1"/>
    <col min="13296" max="13296" width="14.625" style="45" customWidth="1"/>
    <col min="13297" max="13297" width="13.625" style="45" customWidth="1"/>
    <col min="13298" max="13299" width="11.625" style="45" customWidth="1"/>
    <col min="13300" max="13300" width="12.625" style="45" customWidth="1"/>
    <col min="13301" max="13550" width="9" style="45"/>
    <col min="13551" max="13551" width="17" style="45" customWidth="1"/>
    <col min="13552" max="13552" width="14.625" style="45" customWidth="1"/>
    <col min="13553" max="13553" width="13.625" style="45" customWidth="1"/>
    <col min="13554" max="13555" width="11.625" style="45" customWidth="1"/>
    <col min="13556" max="13556" width="12.625" style="45" customWidth="1"/>
    <col min="13557" max="13806" width="9" style="45"/>
    <col min="13807" max="13807" width="17" style="45" customWidth="1"/>
    <col min="13808" max="13808" width="14.625" style="45" customWidth="1"/>
    <col min="13809" max="13809" width="13.625" style="45" customWidth="1"/>
    <col min="13810" max="13811" width="11.625" style="45" customWidth="1"/>
    <col min="13812" max="13812" width="12.625" style="45" customWidth="1"/>
    <col min="13813" max="14062" width="9" style="45"/>
    <col min="14063" max="14063" width="17" style="45" customWidth="1"/>
    <col min="14064" max="14064" width="14.625" style="45" customWidth="1"/>
    <col min="14065" max="14065" width="13.625" style="45" customWidth="1"/>
    <col min="14066" max="14067" width="11.625" style="45" customWidth="1"/>
    <col min="14068" max="14068" width="12.625" style="45" customWidth="1"/>
    <col min="14069" max="14318" width="9" style="45"/>
    <col min="14319" max="14319" width="17" style="45" customWidth="1"/>
    <col min="14320" max="14320" width="14.625" style="45" customWidth="1"/>
    <col min="14321" max="14321" width="13.625" style="45" customWidth="1"/>
    <col min="14322" max="14323" width="11.625" style="45" customWidth="1"/>
    <col min="14324" max="14324" width="12.625" style="45" customWidth="1"/>
    <col min="14325" max="14574" width="9" style="45"/>
    <col min="14575" max="14575" width="17" style="45" customWidth="1"/>
    <col min="14576" max="14576" width="14.625" style="45" customWidth="1"/>
    <col min="14577" max="14577" width="13.625" style="45" customWidth="1"/>
    <col min="14578" max="14579" width="11.625" style="45" customWidth="1"/>
    <col min="14580" max="14580" width="12.625" style="45" customWidth="1"/>
    <col min="14581" max="14830" width="9" style="45"/>
    <col min="14831" max="14831" width="17" style="45" customWidth="1"/>
    <col min="14832" max="14832" width="14.625" style="45" customWidth="1"/>
    <col min="14833" max="14833" width="13.625" style="45" customWidth="1"/>
    <col min="14834" max="14835" width="11.625" style="45" customWidth="1"/>
    <col min="14836" max="14836" width="12.625" style="45" customWidth="1"/>
    <col min="14837" max="15086" width="9" style="45"/>
    <col min="15087" max="15087" width="17" style="45" customWidth="1"/>
    <col min="15088" max="15088" width="14.625" style="45" customWidth="1"/>
    <col min="15089" max="15089" width="13.625" style="45" customWidth="1"/>
    <col min="15090" max="15091" width="11.625" style="45" customWidth="1"/>
    <col min="15092" max="15092" width="12.625" style="45" customWidth="1"/>
    <col min="15093" max="15342" width="9" style="45"/>
    <col min="15343" max="15343" width="17" style="45" customWidth="1"/>
    <col min="15344" max="15344" width="14.625" style="45" customWidth="1"/>
    <col min="15345" max="15345" width="13.625" style="45" customWidth="1"/>
    <col min="15346" max="15347" width="11.625" style="45" customWidth="1"/>
    <col min="15348" max="15348" width="12.625" style="45" customWidth="1"/>
    <col min="15349" max="15598" width="9" style="45"/>
    <col min="15599" max="15599" width="17" style="45" customWidth="1"/>
    <col min="15600" max="15600" width="14.625" style="45" customWidth="1"/>
    <col min="15601" max="15601" width="13.625" style="45" customWidth="1"/>
    <col min="15602" max="15603" width="11.625" style="45" customWidth="1"/>
    <col min="15604" max="15604" width="12.625" style="45" customWidth="1"/>
    <col min="15605" max="15854" width="9" style="45"/>
    <col min="15855" max="15855" width="17" style="45" customWidth="1"/>
    <col min="15856" max="15856" width="14.625" style="45" customWidth="1"/>
    <col min="15857" max="15857" width="13.625" style="45" customWidth="1"/>
    <col min="15858" max="15859" width="11.625" style="45" customWidth="1"/>
    <col min="15860" max="15860" width="12.625" style="45" customWidth="1"/>
    <col min="15861" max="16110" width="9" style="45"/>
    <col min="16111" max="16111" width="17" style="45" customWidth="1"/>
    <col min="16112" max="16112" width="14.625" style="45" customWidth="1"/>
    <col min="16113" max="16113" width="13.625" style="45" customWidth="1"/>
    <col min="16114" max="16115" width="11.625" style="45" customWidth="1"/>
    <col min="16116" max="16116" width="12.625" style="45" customWidth="1"/>
    <col min="16117" max="16384" width="9" style="45"/>
  </cols>
  <sheetData>
    <row r="1" spans="1:7" ht="25.35" customHeight="1">
      <c r="A1" s="49"/>
      <c r="B1" s="49"/>
      <c r="C1" s="49"/>
      <c r="D1" s="313"/>
      <c r="E1" s="49"/>
    </row>
    <row r="2" spans="1:7" ht="22.5" customHeight="1">
      <c r="A2" s="340" t="s">
        <v>210</v>
      </c>
      <c r="B2" s="340"/>
      <c r="C2" s="340"/>
      <c r="D2" s="340"/>
      <c r="E2" s="340"/>
      <c r="F2" s="340"/>
      <c r="G2" s="340"/>
    </row>
    <row r="3" spans="1:7" ht="13.15" customHeight="1">
      <c r="A3" s="57"/>
      <c r="B3" s="57"/>
      <c r="C3" s="57"/>
      <c r="D3" s="314"/>
      <c r="E3" s="57"/>
      <c r="F3" s="57"/>
      <c r="G3" s="57"/>
    </row>
    <row r="4" spans="1:7" s="19" customFormat="1" ht="13.5" customHeight="1" thickBot="1">
      <c r="A4" s="387" t="s">
        <v>63</v>
      </c>
      <c r="B4" s="387"/>
      <c r="C4" s="299"/>
      <c r="D4" s="305"/>
      <c r="E4" s="299"/>
      <c r="F4" s="299"/>
      <c r="G4" s="299"/>
    </row>
    <row r="5" spans="1:7" s="19" customFormat="1" ht="18.75" customHeight="1">
      <c r="A5" s="60" t="s">
        <v>62</v>
      </c>
      <c r="B5" s="289" t="s">
        <v>146</v>
      </c>
      <c r="C5" s="167" t="s">
        <v>61</v>
      </c>
      <c r="D5" s="306" t="s">
        <v>129</v>
      </c>
      <c r="E5" s="168" t="s">
        <v>130</v>
      </c>
      <c r="F5" s="168" t="s">
        <v>60</v>
      </c>
      <c r="G5" s="169" t="s">
        <v>59</v>
      </c>
    </row>
    <row r="6" spans="1:7" s="19" customFormat="1" ht="18.75" customHeight="1">
      <c r="A6" s="170" t="s">
        <v>185</v>
      </c>
      <c r="B6" s="171">
        <v>1093930</v>
      </c>
      <c r="C6" s="172">
        <v>1080211</v>
      </c>
      <c r="D6" s="307">
        <v>0</v>
      </c>
      <c r="E6" s="173">
        <v>13713</v>
      </c>
      <c r="F6" s="173">
        <v>0</v>
      </c>
      <c r="G6" s="175">
        <v>6</v>
      </c>
    </row>
    <row r="7" spans="1:7" s="19" customFormat="1" ht="18.75" customHeight="1">
      <c r="A7" s="176" t="s">
        <v>186</v>
      </c>
      <c r="B7" s="171">
        <v>1088307</v>
      </c>
      <c r="C7" s="171">
        <v>1075605</v>
      </c>
      <c r="D7" s="307">
        <v>0</v>
      </c>
      <c r="E7" s="171">
        <v>12700</v>
      </c>
      <c r="F7" s="174">
        <v>0</v>
      </c>
      <c r="G7" s="177">
        <v>2</v>
      </c>
    </row>
    <row r="8" spans="1:7" s="19" customFormat="1" ht="18.75" customHeight="1">
      <c r="A8" s="176" t="s">
        <v>187</v>
      </c>
      <c r="B8" s="171">
        <v>1051979</v>
      </c>
      <c r="C8" s="171">
        <v>1040614</v>
      </c>
      <c r="D8" s="307">
        <v>0</v>
      </c>
      <c r="E8" s="171">
        <v>11357</v>
      </c>
      <c r="F8" s="174">
        <v>0</v>
      </c>
      <c r="G8" s="177">
        <v>8</v>
      </c>
    </row>
    <row r="9" spans="1:7" s="19" customFormat="1" ht="18.75" customHeight="1">
      <c r="A9" s="176" t="s">
        <v>155</v>
      </c>
      <c r="B9" s="171">
        <v>1042024</v>
      </c>
      <c r="C9" s="171">
        <v>1031530</v>
      </c>
      <c r="D9" s="310">
        <v>0</v>
      </c>
      <c r="E9" s="171">
        <v>10485</v>
      </c>
      <c r="F9" s="174">
        <v>0</v>
      </c>
      <c r="G9" s="177">
        <v>9</v>
      </c>
    </row>
    <row r="10" spans="1:7" s="19" customFormat="1" ht="18.75" customHeight="1">
      <c r="A10" s="178" t="s">
        <v>189</v>
      </c>
      <c r="B10" s="179">
        <v>1059564</v>
      </c>
      <c r="C10" s="179">
        <v>1047239</v>
      </c>
      <c r="D10" s="308">
        <v>0</v>
      </c>
      <c r="E10" s="179">
        <v>12319</v>
      </c>
      <c r="F10" s="180">
        <v>0</v>
      </c>
      <c r="G10" s="181">
        <v>6</v>
      </c>
    </row>
    <row r="11" spans="1:7" s="19" customFormat="1" ht="18.75" customHeight="1">
      <c r="A11" s="182" t="s">
        <v>156</v>
      </c>
      <c r="B11" s="183">
        <v>188594</v>
      </c>
      <c r="C11" s="183">
        <v>186805</v>
      </c>
      <c r="D11" s="309">
        <v>0</v>
      </c>
      <c r="E11" s="183">
        <v>1789</v>
      </c>
      <c r="F11" s="184">
        <v>0</v>
      </c>
      <c r="G11" s="185">
        <v>0</v>
      </c>
    </row>
    <row r="12" spans="1:7" s="19" customFormat="1" ht="18.75" customHeight="1">
      <c r="A12" s="182" t="s">
        <v>160</v>
      </c>
      <c r="B12" s="171">
        <v>160152</v>
      </c>
      <c r="C12" s="171">
        <v>158286</v>
      </c>
      <c r="D12" s="310">
        <v>0</v>
      </c>
      <c r="E12" s="171">
        <v>1866</v>
      </c>
      <c r="F12" s="174">
        <v>0</v>
      </c>
      <c r="G12" s="186">
        <v>0</v>
      </c>
    </row>
    <row r="13" spans="1:7" s="19" customFormat="1" ht="18.75" customHeight="1">
      <c r="A13" s="61" t="s">
        <v>132</v>
      </c>
      <c r="B13" s="171">
        <v>157484</v>
      </c>
      <c r="C13" s="171">
        <v>155576</v>
      </c>
      <c r="D13" s="310">
        <v>0</v>
      </c>
      <c r="E13" s="171">
        <v>1908</v>
      </c>
      <c r="F13" s="174">
        <v>0</v>
      </c>
      <c r="G13" s="186">
        <v>0</v>
      </c>
    </row>
    <row r="14" spans="1:7" ht="18.75" customHeight="1">
      <c r="A14" s="61">
        <v>10</v>
      </c>
      <c r="B14" s="171">
        <v>158636</v>
      </c>
      <c r="C14" s="171">
        <v>156605</v>
      </c>
      <c r="D14" s="310">
        <v>0</v>
      </c>
      <c r="E14" s="171">
        <v>2025</v>
      </c>
      <c r="F14" s="174">
        <v>0</v>
      </c>
      <c r="G14" s="186">
        <v>6</v>
      </c>
    </row>
    <row r="15" spans="1:7" ht="18.75" customHeight="1">
      <c r="A15" s="61">
        <v>12</v>
      </c>
      <c r="B15" s="171">
        <v>178323</v>
      </c>
      <c r="C15" s="171">
        <v>176044</v>
      </c>
      <c r="D15" s="310">
        <v>0</v>
      </c>
      <c r="E15" s="171">
        <v>2279</v>
      </c>
      <c r="F15" s="174">
        <v>0</v>
      </c>
      <c r="G15" s="186">
        <v>0</v>
      </c>
    </row>
    <row r="16" spans="1:7" ht="18.75" customHeight="1" thickBot="1">
      <c r="A16" s="196" t="s">
        <v>161</v>
      </c>
      <c r="B16" s="191">
        <v>216375</v>
      </c>
      <c r="C16" s="191">
        <v>213923</v>
      </c>
      <c r="D16" s="311">
        <v>0</v>
      </c>
      <c r="E16" s="191">
        <v>2452</v>
      </c>
      <c r="F16" s="192">
        <v>0</v>
      </c>
      <c r="G16" s="193">
        <v>0</v>
      </c>
    </row>
    <row r="17" spans="1:7">
      <c r="A17" s="300" t="s">
        <v>64</v>
      </c>
      <c r="B17" s="194"/>
      <c r="C17" s="300"/>
      <c r="D17" s="312"/>
      <c r="E17" s="300"/>
      <c r="F17" s="197"/>
      <c r="G17" s="197"/>
    </row>
    <row r="18" spans="1:7">
      <c r="A18" s="389" t="s">
        <v>162</v>
      </c>
      <c r="B18" s="389"/>
      <c r="C18" s="389"/>
      <c r="D18" s="389"/>
      <c r="E18" s="389"/>
      <c r="F18" s="389"/>
      <c r="G18" s="389"/>
    </row>
    <row r="19" spans="1:7">
      <c r="A19" s="54" t="s">
        <v>163</v>
      </c>
    </row>
  </sheetData>
  <mergeCells count="3">
    <mergeCell ref="A2:G2"/>
    <mergeCell ref="A4:B4"/>
    <mergeCell ref="A18:G18"/>
  </mergeCells>
  <phoneticPr fontId="9"/>
  <printOptions horizontalCentered="1"/>
  <pageMargins left="0.59055118110236227" right="0.59055118110236227" top="0.78740157480314965" bottom="0.78740157480314965" header="0.51181102362204722" footer="0.51181102362204722"/>
  <pageSetup paperSize="9" orientation="portrait" r:id="rId1"/>
  <headerFooter alignWithMargins="0"/>
  <ignoredErrors>
    <ignoredError sqref="A11:A13 A7:A10"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zoomScaleNormal="100" workbookViewId="0"/>
  </sheetViews>
  <sheetFormatPr defaultRowHeight="13.5"/>
  <cols>
    <col min="1" max="1" width="20" style="45" customWidth="1"/>
    <col min="2" max="3" width="13.125" style="45" customWidth="1"/>
    <col min="4" max="4" width="10" style="315" customWidth="1"/>
    <col min="5" max="7" width="11.25" style="45" customWidth="1"/>
    <col min="8" max="237" width="9" style="45"/>
    <col min="238" max="238" width="17.125" style="45" customWidth="1"/>
    <col min="239" max="240" width="14.625" style="45" customWidth="1"/>
    <col min="241" max="242" width="12.625" style="45" customWidth="1"/>
    <col min="243" max="244" width="8.75" style="45" customWidth="1"/>
    <col min="245" max="493" width="9" style="45"/>
    <col min="494" max="494" width="17.125" style="45" customWidth="1"/>
    <col min="495" max="496" width="14.625" style="45" customWidth="1"/>
    <col min="497" max="498" width="12.625" style="45" customWidth="1"/>
    <col min="499" max="500" width="8.75" style="45" customWidth="1"/>
    <col min="501" max="749" width="9" style="45"/>
    <col min="750" max="750" width="17.125" style="45" customWidth="1"/>
    <col min="751" max="752" width="14.625" style="45" customWidth="1"/>
    <col min="753" max="754" width="12.625" style="45" customWidth="1"/>
    <col min="755" max="756" width="8.75" style="45" customWidth="1"/>
    <col min="757" max="1005" width="9" style="45"/>
    <col min="1006" max="1006" width="17.125" style="45" customWidth="1"/>
    <col min="1007" max="1008" width="14.625" style="45" customWidth="1"/>
    <col min="1009" max="1010" width="12.625" style="45" customWidth="1"/>
    <col min="1011" max="1012" width="8.75" style="45" customWidth="1"/>
    <col min="1013" max="1261" width="9" style="45"/>
    <col min="1262" max="1262" width="17.125" style="45" customWidth="1"/>
    <col min="1263" max="1264" width="14.625" style="45" customWidth="1"/>
    <col min="1265" max="1266" width="12.625" style="45" customWidth="1"/>
    <col min="1267" max="1268" width="8.75" style="45" customWidth="1"/>
    <col min="1269" max="1517" width="9" style="45"/>
    <col min="1518" max="1518" width="17.125" style="45" customWidth="1"/>
    <col min="1519" max="1520" width="14.625" style="45" customWidth="1"/>
    <col min="1521" max="1522" width="12.625" style="45" customWidth="1"/>
    <col min="1523" max="1524" width="8.75" style="45" customWidth="1"/>
    <col min="1525" max="1773" width="9" style="45"/>
    <col min="1774" max="1774" width="17.125" style="45" customWidth="1"/>
    <col min="1775" max="1776" width="14.625" style="45" customWidth="1"/>
    <col min="1777" max="1778" width="12.625" style="45" customWidth="1"/>
    <col min="1779" max="1780" width="8.75" style="45" customWidth="1"/>
    <col min="1781" max="2029" width="9" style="45"/>
    <col min="2030" max="2030" width="17.125" style="45" customWidth="1"/>
    <col min="2031" max="2032" width="14.625" style="45" customWidth="1"/>
    <col min="2033" max="2034" width="12.625" style="45" customWidth="1"/>
    <col min="2035" max="2036" width="8.75" style="45" customWidth="1"/>
    <col min="2037" max="2285" width="9" style="45"/>
    <col min="2286" max="2286" width="17.125" style="45" customWidth="1"/>
    <col min="2287" max="2288" width="14.625" style="45" customWidth="1"/>
    <col min="2289" max="2290" width="12.625" style="45" customWidth="1"/>
    <col min="2291" max="2292" width="8.75" style="45" customWidth="1"/>
    <col min="2293" max="2541" width="9" style="45"/>
    <col min="2542" max="2542" width="17.125" style="45" customWidth="1"/>
    <col min="2543" max="2544" width="14.625" style="45" customWidth="1"/>
    <col min="2545" max="2546" width="12.625" style="45" customWidth="1"/>
    <col min="2547" max="2548" width="8.75" style="45" customWidth="1"/>
    <col min="2549" max="2797" width="9" style="45"/>
    <col min="2798" max="2798" width="17.125" style="45" customWidth="1"/>
    <col min="2799" max="2800" width="14.625" style="45" customWidth="1"/>
    <col min="2801" max="2802" width="12.625" style="45" customWidth="1"/>
    <col min="2803" max="2804" width="8.75" style="45" customWidth="1"/>
    <col min="2805" max="3053" width="9" style="45"/>
    <col min="3054" max="3054" width="17.125" style="45" customWidth="1"/>
    <col min="3055" max="3056" width="14.625" style="45" customWidth="1"/>
    <col min="3057" max="3058" width="12.625" style="45" customWidth="1"/>
    <col min="3059" max="3060" width="8.75" style="45" customWidth="1"/>
    <col min="3061" max="3309" width="9" style="45"/>
    <col min="3310" max="3310" width="17.125" style="45" customWidth="1"/>
    <col min="3311" max="3312" width="14.625" style="45" customWidth="1"/>
    <col min="3313" max="3314" width="12.625" style="45" customWidth="1"/>
    <col min="3315" max="3316" width="8.75" style="45" customWidth="1"/>
    <col min="3317" max="3565" width="9" style="45"/>
    <col min="3566" max="3566" width="17.125" style="45" customWidth="1"/>
    <col min="3567" max="3568" width="14.625" style="45" customWidth="1"/>
    <col min="3569" max="3570" width="12.625" style="45" customWidth="1"/>
    <col min="3571" max="3572" width="8.75" style="45" customWidth="1"/>
    <col min="3573" max="3821" width="9" style="45"/>
    <col min="3822" max="3822" width="17.125" style="45" customWidth="1"/>
    <col min="3823" max="3824" width="14.625" style="45" customWidth="1"/>
    <col min="3825" max="3826" width="12.625" style="45" customWidth="1"/>
    <col min="3827" max="3828" width="8.75" style="45" customWidth="1"/>
    <col min="3829" max="4077" width="9" style="45"/>
    <col min="4078" max="4078" width="17.125" style="45" customWidth="1"/>
    <col min="4079" max="4080" width="14.625" style="45" customWidth="1"/>
    <col min="4081" max="4082" width="12.625" style="45" customWidth="1"/>
    <col min="4083" max="4084" width="8.75" style="45" customWidth="1"/>
    <col min="4085" max="4333" width="9" style="45"/>
    <col min="4334" max="4334" width="17.125" style="45" customWidth="1"/>
    <col min="4335" max="4336" width="14.625" style="45" customWidth="1"/>
    <col min="4337" max="4338" width="12.625" style="45" customWidth="1"/>
    <col min="4339" max="4340" width="8.75" style="45" customWidth="1"/>
    <col min="4341" max="4589" width="9" style="45"/>
    <col min="4590" max="4590" width="17.125" style="45" customWidth="1"/>
    <col min="4591" max="4592" width="14.625" style="45" customWidth="1"/>
    <col min="4593" max="4594" width="12.625" style="45" customWidth="1"/>
    <col min="4595" max="4596" width="8.75" style="45" customWidth="1"/>
    <col min="4597" max="4845" width="9" style="45"/>
    <col min="4846" max="4846" width="17.125" style="45" customWidth="1"/>
    <col min="4847" max="4848" width="14.625" style="45" customWidth="1"/>
    <col min="4849" max="4850" width="12.625" style="45" customWidth="1"/>
    <col min="4851" max="4852" width="8.75" style="45" customWidth="1"/>
    <col min="4853" max="5101" width="9" style="45"/>
    <col min="5102" max="5102" width="17.125" style="45" customWidth="1"/>
    <col min="5103" max="5104" width="14.625" style="45" customWidth="1"/>
    <col min="5105" max="5106" width="12.625" style="45" customWidth="1"/>
    <col min="5107" max="5108" width="8.75" style="45" customWidth="1"/>
    <col min="5109" max="5357" width="9" style="45"/>
    <col min="5358" max="5358" width="17.125" style="45" customWidth="1"/>
    <col min="5359" max="5360" width="14.625" style="45" customWidth="1"/>
    <col min="5361" max="5362" width="12.625" style="45" customWidth="1"/>
    <col min="5363" max="5364" width="8.75" style="45" customWidth="1"/>
    <col min="5365" max="5613" width="9" style="45"/>
    <col min="5614" max="5614" width="17.125" style="45" customWidth="1"/>
    <col min="5615" max="5616" width="14.625" style="45" customWidth="1"/>
    <col min="5617" max="5618" width="12.625" style="45" customWidth="1"/>
    <col min="5619" max="5620" width="8.75" style="45" customWidth="1"/>
    <col min="5621" max="5869" width="9" style="45"/>
    <col min="5870" max="5870" width="17.125" style="45" customWidth="1"/>
    <col min="5871" max="5872" width="14.625" style="45" customWidth="1"/>
    <col min="5873" max="5874" width="12.625" style="45" customWidth="1"/>
    <col min="5875" max="5876" width="8.75" style="45" customWidth="1"/>
    <col min="5877" max="6125" width="9" style="45"/>
    <col min="6126" max="6126" width="17.125" style="45" customWidth="1"/>
    <col min="6127" max="6128" width="14.625" style="45" customWidth="1"/>
    <col min="6129" max="6130" width="12.625" style="45" customWidth="1"/>
    <col min="6131" max="6132" width="8.75" style="45" customWidth="1"/>
    <col min="6133" max="6381" width="9" style="45"/>
    <col min="6382" max="6382" width="17.125" style="45" customWidth="1"/>
    <col min="6383" max="6384" width="14.625" style="45" customWidth="1"/>
    <col min="6385" max="6386" width="12.625" style="45" customWidth="1"/>
    <col min="6387" max="6388" width="8.75" style="45" customWidth="1"/>
    <col min="6389" max="6637" width="9" style="45"/>
    <col min="6638" max="6638" width="17.125" style="45" customWidth="1"/>
    <col min="6639" max="6640" width="14.625" style="45" customWidth="1"/>
    <col min="6641" max="6642" width="12.625" style="45" customWidth="1"/>
    <col min="6643" max="6644" width="8.75" style="45" customWidth="1"/>
    <col min="6645" max="6893" width="9" style="45"/>
    <col min="6894" max="6894" width="17.125" style="45" customWidth="1"/>
    <col min="6895" max="6896" width="14.625" style="45" customWidth="1"/>
    <col min="6897" max="6898" width="12.625" style="45" customWidth="1"/>
    <col min="6899" max="6900" width="8.75" style="45" customWidth="1"/>
    <col min="6901" max="7149" width="9" style="45"/>
    <col min="7150" max="7150" width="17.125" style="45" customWidth="1"/>
    <col min="7151" max="7152" width="14.625" style="45" customWidth="1"/>
    <col min="7153" max="7154" width="12.625" style="45" customWidth="1"/>
    <col min="7155" max="7156" width="8.75" style="45" customWidth="1"/>
    <col min="7157" max="7405" width="9" style="45"/>
    <col min="7406" max="7406" width="17.125" style="45" customWidth="1"/>
    <col min="7407" max="7408" width="14.625" style="45" customWidth="1"/>
    <col min="7409" max="7410" width="12.625" style="45" customWidth="1"/>
    <col min="7411" max="7412" width="8.75" style="45" customWidth="1"/>
    <col min="7413" max="7661" width="9" style="45"/>
    <col min="7662" max="7662" width="17.125" style="45" customWidth="1"/>
    <col min="7663" max="7664" width="14.625" style="45" customWidth="1"/>
    <col min="7665" max="7666" width="12.625" style="45" customWidth="1"/>
    <col min="7667" max="7668" width="8.75" style="45" customWidth="1"/>
    <col min="7669" max="7917" width="9" style="45"/>
    <col min="7918" max="7918" width="17.125" style="45" customWidth="1"/>
    <col min="7919" max="7920" width="14.625" style="45" customWidth="1"/>
    <col min="7921" max="7922" width="12.625" style="45" customWidth="1"/>
    <col min="7923" max="7924" width="8.75" style="45" customWidth="1"/>
    <col min="7925" max="8173" width="9" style="45"/>
    <col min="8174" max="8174" width="17.125" style="45" customWidth="1"/>
    <col min="8175" max="8176" width="14.625" style="45" customWidth="1"/>
    <col min="8177" max="8178" width="12.625" style="45" customWidth="1"/>
    <col min="8179" max="8180" width="8.75" style="45" customWidth="1"/>
    <col min="8181" max="8429" width="9" style="45"/>
    <col min="8430" max="8430" width="17.125" style="45" customWidth="1"/>
    <col min="8431" max="8432" width="14.625" style="45" customWidth="1"/>
    <col min="8433" max="8434" width="12.625" style="45" customWidth="1"/>
    <col min="8435" max="8436" width="8.75" style="45" customWidth="1"/>
    <col min="8437" max="8685" width="9" style="45"/>
    <col min="8686" max="8686" width="17.125" style="45" customWidth="1"/>
    <col min="8687" max="8688" width="14.625" style="45" customWidth="1"/>
    <col min="8689" max="8690" width="12.625" style="45" customWidth="1"/>
    <col min="8691" max="8692" width="8.75" style="45" customWidth="1"/>
    <col min="8693" max="8941" width="9" style="45"/>
    <col min="8942" max="8942" width="17.125" style="45" customWidth="1"/>
    <col min="8943" max="8944" width="14.625" style="45" customWidth="1"/>
    <col min="8945" max="8946" width="12.625" style="45" customWidth="1"/>
    <col min="8947" max="8948" width="8.75" style="45" customWidth="1"/>
    <col min="8949" max="9197" width="9" style="45"/>
    <col min="9198" max="9198" width="17.125" style="45" customWidth="1"/>
    <col min="9199" max="9200" width="14.625" style="45" customWidth="1"/>
    <col min="9201" max="9202" width="12.625" style="45" customWidth="1"/>
    <col min="9203" max="9204" width="8.75" style="45" customWidth="1"/>
    <col min="9205" max="9453" width="9" style="45"/>
    <col min="9454" max="9454" width="17.125" style="45" customWidth="1"/>
    <col min="9455" max="9456" width="14.625" style="45" customWidth="1"/>
    <col min="9457" max="9458" width="12.625" style="45" customWidth="1"/>
    <col min="9459" max="9460" width="8.75" style="45" customWidth="1"/>
    <col min="9461" max="9709" width="9" style="45"/>
    <col min="9710" max="9710" width="17.125" style="45" customWidth="1"/>
    <col min="9711" max="9712" width="14.625" style="45" customWidth="1"/>
    <col min="9713" max="9714" width="12.625" style="45" customWidth="1"/>
    <col min="9715" max="9716" width="8.75" style="45" customWidth="1"/>
    <col min="9717" max="9965" width="9" style="45"/>
    <col min="9966" max="9966" width="17.125" style="45" customWidth="1"/>
    <col min="9967" max="9968" width="14.625" style="45" customWidth="1"/>
    <col min="9969" max="9970" width="12.625" style="45" customWidth="1"/>
    <col min="9971" max="9972" width="8.75" style="45" customWidth="1"/>
    <col min="9973" max="10221" width="9" style="45"/>
    <col min="10222" max="10222" width="17.125" style="45" customWidth="1"/>
    <col min="10223" max="10224" width="14.625" style="45" customWidth="1"/>
    <col min="10225" max="10226" width="12.625" style="45" customWidth="1"/>
    <col min="10227" max="10228" width="8.75" style="45" customWidth="1"/>
    <col min="10229" max="10477" width="9" style="45"/>
    <col min="10478" max="10478" width="17.125" style="45" customWidth="1"/>
    <col min="10479" max="10480" width="14.625" style="45" customWidth="1"/>
    <col min="10481" max="10482" width="12.625" style="45" customWidth="1"/>
    <col min="10483" max="10484" width="8.75" style="45" customWidth="1"/>
    <col min="10485" max="10733" width="9" style="45"/>
    <col min="10734" max="10734" width="17.125" style="45" customWidth="1"/>
    <col min="10735" max="10736" width="14.625" style="45" customWidth="1"/>
    <col min="10737" max="10738" width="12.625" style="45" customWidth="1"/>
    <col min="10739" max="10740" width="8.75" style="45" customWidth="1"/>
    <col min="10741" max="10989" width="9" style="45"/>
    <col min="10990" max="10990" width="17.125" style="45" customWidth="1"/>
    <col min="10991" max="10992" width="14.625" style="45" customWidth="1"/>
    <col min="10993" max="10994" width="12.625" style="45" customWidth="1"/>
    <col min="10995" max="10996" width="8.75" style="45" customWidth="1"/>
    <col min="10997" max="11245" width="9" style="45"/>
    <col min="11246" max="11246" width="17.125" style="45" customWidth="1"/>
    <col min="11247" max="11248" width="14.625" style="45" customWidth="1"/>
    <col min="11249" max="11250" width="12.625" style="45" customWidth="1"/>
    <col min="11251" max="11252" width="8.75" style="45" customWidth="1"/>
    <col min="11253" max="11501" width="9" style="45"/>
    <col min="11502" max="11502" width="17.125" style="45" customWidth="1"/>
    <col min="11503" max="11504" width="14.625" style="45" customWidth="1"/>
    <col min="11505" max="11506" width="12.625" style="45" customWidth="1"/>
    <col min="11507" max="11508" width="8.75" style="45" customWidth="1"/>
    <col min="11509" max="11757" width="9" style="45"/>
    <col min="11758" max="11758" width="17.125" style="45" customWidth="1"/>
    <col min="11759" max="11760" width="14.625" style="45" customWidth="1"/>
    <col min="11761" max="11762" width="12.625" style="45" customWidth="1"/>
    <col min="11763" max="11764" width="8.75" style="45" customWidth="1"/>
    <col min="11765" max="12013" width="9" style="45"/>
    <col min="12014" max="12014" width="17.125" style="45" customWidth="1"/>
    <col min="12015" max="12016" width="14.625" style="45" customWidth="1"/>
    <col min="12017" max="12018" width="12.625" style="45" customWidth="1"/>
    <col min="12019" max="12020" width="8.75" style="45" customWidth="1"/>
    <col min="12021" max="12269" width="9" style="45"/>
    <col min="12270" max="12270" width="17.125" style="45" customWidth="1"/>
    <col min="12271" max="12272" width="14.625" style="45" customWidth="1"/>
    <col min="12273" max="12274" width="12.625" style="45" customWidth="1"/>
    <col min="12275" max="12276" width="8.75" style="45" customWidth="1"/>
    <col min="12277" max="12525" width="9" style="45"/>
    <col min="12526" max="12526" width="17.125" style="45" customWidth="1"/>
    <col min="12527" max="12528" width="14.625" style="45" customWidth="1"/>
    <col min="12529" max="12530" width="12.625" style="45" customWidth="1"/>
    <col min="12531" max="12532" width="8.75" style="45" customWidth="1"/>
    <col min="12533" max="12781" width="9" style="45"/>
    <col min="12782" max="12782" width="17.125" style="45" customWidth="1"/>
    <col min="12783" max="12784" width="14.625" style="45" customWidth="1"/>
    <col min="12785" max="12786" width="12.625" style="45" customWidth="1"/>
    <col min="12787" max="12788" width="8.75" style="45" customWidth="1"/>
    <col min="12789" max="13037" width="9" style="45"/>
    <col min="13038" max="13038" width="17.125" style="45" customWidth="1"/>
    <col min="13039" max="13040" width="14.625" style="45" customWidth="1"/>
    <col min="13041" max="13042" width="12.625" style="45" customWidth="1"/>
    <col min="13043" max="13044" width="8.75" style="45" customWidth="1"/>
    <col min="13045" max="13293" width="9" style="45"/>
    <col min="13294" max="13294" width="17.125" style="45" customWidth="1"/>
    <col min="13295" max="13296" width="14.625" style="45" customWidth="1"/>
    <col min="13297" max="13298" width="12.625" style="45" customWidth="1"/>
    <col min="13299" max="13300" width="8.75" style="45" customWidth="1"/>
    <col min="13301" max="13549" width="9" style="45"/>
    <col min="13550" max="13550" width="17.125" style="45" customWidth="1"/>
    <col min="13551" max="13552" width="14.625" style="45" customWidth="1"/>
    <col min="13553" max="13554" width="12.625" style="45" customWidth="1"/>
    <col min="13555" max="13556" width="8.75" style="45" customWidth="1"/>
    <col min="13557" max="13805" width="9" style="45"/>
    <col min="13806" max="13806" width="17.125" style="45" customWidth="1"/>
    <col min="13807" max="13808" width="14.625" style="45" customWidth="1"/>
    <col min="13809" max="13810" width="12.625" style="45" customWidth="1"/>
    <col min="13811" max="13812" width="8.75" style="45" customWidth="1"/>
    <col min="13813" max="14061" width="9" style="45"/>
    <col min="14062" max="14062" width="17.125" style="45" customWidth="1"/>
    <col min="14063" max="14064" width="14.625" style="45" customWidth="1"/>
    <col min="14065" max="14066" width="12.625" style="45" customWidth="1"/>
    <col min="14067" max="14068" width="8.75" style="45" customWidth="1"/>
    <col min="14069" max="14317" width="9" style="45"/>
    <col min="14318" max="14318" width="17.125" style="45" customWidth="1"/>
    <col min="14319" max="14320" width="14.625" style="45" customWidth="1"/>
    <col min="14321" max="14322" width="12.625" style="45" customWidth="1"/>
    <col min="14323" max="14324" width="8.75" style="45" customWidth="1"/>
    <col min="14325" max="14573" width="9" style="45"/>
    <col min="14574" max="14574" width="17.125" style="45" customWidth="1"/>
    <col min="14575" max="14576" width="14.625" style="45" customWidth="1"/>
    <col min="14577" max="14578" width="12.625" style="45" customWidth="1"/>
    <col min="14579" max="14580" width="8.75" style="45" customWidth="1"/>
    <col min="14581" max="14829" width="9" style="45"/>
    <col min="14830" max="14830" width="17.125" style="45" customWidth="1"/>
    <col min="14831" max="14832" width="14.625" style="45" customWidth="1"/>
    <col min="14833" max="14834" width="12.625" style="45" customWidth="1"/>
    <col min="14835" max="14836" width="8.75" style="45" customWidth="1"/>
    <col min="14837" max="15085" width="9" style="45"/>
    <col min="15086" max="15086" width="17.125" style="45" customWidth="1"/>
    <col min="15087" max="15088" width="14.625" style="45" customWidth="1"/>
    <col min="15089" max="15090" width="12.625" style="45" customWidth="1"/>
    <col min="15091" max="15092" width="8.75" style="45" customWidth="1"/>
    <col min="15093" max="15341" width="9" style="45"/>
    <col min="15342" max="15342" width="17.125" style="45" customWidth="1"/>
    <col min="15343" max="15344" width="14.625" style="45" customWidth="1"/>
    <col min="15345" max="15346" width="12.625" style="45" customWidth="1"/>
    <col min="15347" max="15348" width="8.75" style="45" customWidth="1"/>
    <col min="15349" max="15597" width="9" style="45"/>
    <col min="15598" max="15598" width="17.125" style="45" customWidth="1"/>
    <col min="15599" max="15600" width="14.625" style="45" customWidth="1"/>
    <col min="15601" max="15602" width="12.625" style="45" customWidth="1"/>
    <col min="15603" max="15604" width="8.75" style="45" customWidth="1"/>
    <col min="15605" max="15853" width="9" style="45"/>
    <col min="15854" max="15854" width="17.125" style="45" customWidth="1"/>
    <col min="15855" max="15856" width="14.625" style="45" customWidth="1"/>
    <col min="15857" max="15858" width="12.625" style="45" customWidth="1"/>
    <col min="15859" max="15860" width="8.75" style="45" customWidth="1"/>
    <col min="15861" max="16109" width="9" style="45"/>
    <col min="16110" max="16110" width="17.125" style="45" customWidth="1"/>
    <col min="16111" max="16112" width="14.625" style="45" customWidth="1"/>
    <col min="16113" max="16114" width="12.625" style="45" customWidth="1"/>
    <col min="16115" max="16116" width="8.75" style="45" customWidth="1"/>
    <col min="16117" max="16384" width="9" style="45"/>
  </cols>
  <sheetData>
    <row r="1" spans="1:7" ht="25.35" customHeight="1">
      <c r="A1" s="49"/>
      <c r="B1" s="49"/>
      <c r="C1" s="49"/>
      <c r="D1" s="313"/>
      <c r="E1" s="49"/>
      <c r="F1" s="49"/>
    </row>
    <row r="2" spans="1:7" ht="22.5" customHeight="1">
      <c r="A2" s="340" t="s">
        <v>209</v>
      </c>
      <c r="B2" s="340"/>
      <c r="C2" s="340"/>
      <c r="D2" s="340"/>
      <c r="E2" s="340"/>
      <c r="F2" s="340"/>
      <c r="G2" s="340"/>
    </row>
    <row r="3" spans="1:7" ht="13.15" customHeight="1">
      <c r="A3" s="57"/>
      <c r="B3" s="57"/>
      <c r="C3" s="57"/>
      <c r="D3" s="314"/>
      <c r="E3" s="57"/>
      <c r="F3" s="57"/>
      <c r="G3" s="57"/>
    </row>
    <row r="4" spans="1:7" s="56" customFormat="1" ht="13.5" customHeight="1" thickBot="1">
      <c r="A4" s="387" t="s">
        <v>63</v>
      </c>
      <c r="B4" s="387"/>
      <c r="C4" s="299"/>
      <c r="D4" s="305"/>
      <c r="E4" s="299"/>
      <c r="F4" s="299"/>
      <c r="G4" s="299"/>
    </row>
    <row r="5" spans="1:7" s="56" customFormat="1" ht="18.75" customHeight="1">
      <c r="A5" s="60" t="s">
        <v>62</v>
      </c>
      <c r="B5" s="289" t="s">
        <v>146</v>
      </c>
      <c r="C5" s="167" t="s">
        <v>61</v>
      </c>
      <c r="D5" s="306" t="s">
        <v>129</v>
      </c>
      <c r="E5" s="168" t="s">
        <v>130</v>
      </c>
      <c r="F5" s="168" t="s">
        <v>60</v>
      </c>
      <c r="G5" s="169" t="s">
        <v>59</v>
      </c>
    </row>
    <row r="6" spans="1:7" s="56" customFormat="1" ht="18.75" customHeight="1">
      <c r="A6" s="170" t="s">
        <v>185</v>
      </c>
      <c r="B6" s="171">
        <v>1626037</v>
      </c>
      <c r="C6" s="172">
        <v>1583074</v>
      </c>
      <c r="D6" s="316">
        <v>0</v>
      </c>
      <c r="E6" s="173">
        <v>42963</v>
      </c>
      <c r="F6" s="185">
        <v>0</v>
      </c>
      <c r="G6" s="175">
        <v>0</v>
      </c>
    </row>
    <row r="7" spans="1:7" s="56" customFormat="1" ht="18.75" customHeight="1">
      <c r="A7" s="176" t="s">
        <v>186</v>
      </c>
      <c r="B7" s="171">
        <v>1632505</v>
      </c>
      <c r="C7" s="171">
        <v>1590620</v>
      </c>
      <c r="D7" s="317">
        <v>0</v>
      </c>
      <c r="E7" s="171">
        <v>41885</v>
      </c>
      <c r="F7" s="186">
        <v>0</v>
      </c>
      <c r="G7" s="199">
        <v>0</v>
      </c>
    </row>
    <row r="8" spans="1:7" s="56" customFormat="1" ht="18.75" customHeight="1">
      <c r="A8" s="176" t="s">
        <v>187</v>
      </c>
      <c r="B8" s="171">
        <v>1649130</v>
      </c>
      <c r="C8" s="171">
        <v>1604802</v>
      </c>
      <c r="D8" s="317">
        <v>0</v>
      </c>
      <c r="E8" s="171">
        <v>44328</v>
      </c>
      <c r="F8" s="186">
        <v>0</v>
      </c>
      <c r="G8" s="199">
        <v>0</v>
      </c>
    </row>
    <row r="9" spans="1:7" s="56" customFormat="1" ht="18.75" customHeight="1">
      <c r="A9" s="176" t="s">
        <v>155</v>
      </c>
      <c r="B9" s="171">
        <v>1674974</v>
      </c>
      <c r="C9" s="171">
        <v>1630271</v>
      </c>
      <c r="D9" s="317">
        <v>0</v>
      </c>
      <c r="E9" s="171">
        <v>44703</v>
      </c>
      <c r="F9" s="186">
        <v>0</v>
      </c>
      <c r="G9" s="199">
        <v>0</v>
      </c>
    </row>
    <row r="10" spans="1:7" s="56" customFormat="1" ht="18.75" customHeight="1">
      <c r="A10" s="178" t="s">
        <v>188</v>
      </c>
      <c r="B10" s="179">
        <v>1720887</v>
      </c>
      <c r="C10" s="179">
        <v>1679241</v>
      </c>
      <c r="D10" s="318">
        <v>0</v>
      </c>
      <c r="E10" s="179">
        <v>41646</v>
      </c>
      <c r="F10" s="200">
        <v>0</v>
      </c>
      <c r="G10" s="201">
        <v>0</v>
      </c>
    </row>
    <row r="11" spans="1:7" s="56" customFormat="1" ht="18.75" customHeight="1">
      <c r="A11" s="182" t="s">
        <v>193</v>
      </c>
      <c r="B11" s="183">
        <v>286073</v>
      </c>
      <c r="C11" s="183">
        <v>278614</v>
      </c>
      <c r="D11" s="319">
        <v>0</v>
      </c>
      <c r="E11" s="183">
        <v>7459</v>
      </c>
      <c r="F11" s="185">
        <v>0</v>
      </c>
      <c r="G11" s="185">
        <v>0</v>
      </c>
    </row>
    <row r="12" spans="1:7" s="56" customFormat="1" ht="18.75" customHeight="1">
      <c r="A12" s="61" t="s">
        <v>75</v>
      </c>
      <c r="B12" s="171">
        <v>285939</v>
      </c>
      <c r="C12" s="171">
        <v>279044</v>
      </c>
      <c r="D12" s="310">
        <v>0</v>
      </c>
      <c r="E12" s="171">
        <v>6895</v>
      </c>
      <c r="F12" s="174">
        <v>0</v>
      </c>
      <c r="G12" s="186">
        <v>0</v>
      </c>
    </row>
    <row r="13" spans="1:7" s="56" customFormat="1" ht="18.75" customHeight="1">
      <c r="A13" s="61" t="s">
        <v>74</v>
      </c>
      <c r="B13" s="171">
        <v>291969</v>
      </c>
      <c r="C13" s="171">
        <v>285040</v>
      </c>
      <c r="D13" s="310">
        <v>0</v>
      </c>
      <c r="E13" s="171">
        <v>6929</v>
      </c>
      <c r="F13" s="174">
        <v>0</v>
      </c>
      <c r="G13" s="186">
        <v>0</v>
      </c>
    </row>
    <row r="14" spans="1:7" s="56" customFormat="1" ht="18.75" customHeight="1">
      <c r="A14" s="61" t="s">
        <v>134</v>
      </c>
      <c r="B14" s="171">
        <v>285453</v>
      </c>
      <c r="C14" s="171">
        <v>278493</v>
      </c>
      <c r="D14" s="310">
        <v>0</v>
      </c>
      <c r="E14" s="171">
        <v>6960</v>
      </c>
      <c r="F14" s="174">
        <v>0</v>
      </c>
      <c r="G14" s="186">
        <v>0</v>
      </c>
    </row>
    <row r="15" spans="1:7" s="56" customFormat="1" ht="18.75" customHeight="1">
      <c r="A15" s="61" t="s">
        <v>164</v>
      </c>
      <c r="B15" s="171">
        <v>292529</v>
      </c>
      <c r="C15" s="171">
        <v>285773</v>
      </c>
      <c r="D15" s="310">
        <v>0</v>
      </c>
      <c r="E15" s="171">
        <v>6756</v>
      </c>
      <c r="F15" s="174">
        <v>0</v>
      </c>
      <c r="G15" s="186">
        <v>0</v>
      </c>
    </row>
    <row r="16" spans="1:7" s="56" customFormat="1" ht="18.75" customHeight="1" thickBot="1">
      <c r="A16" s="190" t="s">
        <v>73</v>
      </c>
      <c r="B16" s="191">
        <v>278924</v>
      </c>
      <c r="C16" s="191">
        <v>272277</v>
      </c>
      <c r="D16" s="311">
        <v>0</v>
      </c>
      <c r="E16" s="191">
        <v>6647</v>
      </c>
      <c r="F16" s="192">
        <v>0</v>
      </c>
      <c r="G16" s="193">
        <v>0</v>
      </c>
    </row>
    <row r="17" spans="1:7">
      <c r="A17" s="300" t="s">
        <v>31</v>
      </c>
      <c r="B17" s="194"/>
      <c r="C17" s="300"/>
      <c r="D17" s="320"/>
      <c r="E17" s="300"/>
      <c r="F17" s="197"/>
      <c r="G17" s="197"/>
    </row>
    <row r="18" spans="1:7">
      <c r="A18" s="300" t="s">
        <v>165</v>
      </c>
      <c r="B18" s="300"/>
      <c r="C18" s="300"/>
      <c r="D18" s="312"/>
      <c r="E18" s="300"/>
      <c r="F18" s="197"/>
      <c r="G18" s="197"/>
    </row>
    <row r="19" spans="1:7" s="49" customFormat="1">
      <c r="A19" s="300" t="s">
        <v>163</v>
      </c>
      <c r="D19" s="313"/>
    </row>
  </sheetData>
  <mergeCells count="2">
    <mergeCell ref="A2:G2"/>
    <mergeCell ref="A4:B4"/>
  </mergeCells>
  <phoneticPr fontId="9"/>
  <printOptions horizontalCentered="1"/>
  <pageMargins left="0.59055118110236227" right="0.59055118110236227" top="0.78740157480314965" bottom="0.78740157480314965" header="0.51181102362204722" footer="0.51181102362204722"/>
  <pageSetup paperSize="9" scale="98" orientation="portrait" r:id="rId1"/>
  <headerFooter alignWithMargins="0"/>
  <ignoredErrors>
    <ignoredError sqref="A7:A16"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zoomScaleNormal="100" workbookViewId="0"/>
  </sheetViews>
  <sheetFormatPr defaultRowHeight="13.5"/>
  <cols>
    <col min="1" max="1" width="20" style="45" customWidth="1"/>
    <col min="2" max="3" width="13.125" style="45" customWidth="1"/>
    <col min="4" max="4" width="10" style="315" customWidth="1"/>
    <col min="5" max="7" width="11.25" style="45" customWidth="1"/>
    <col min="8" max="234" width="9" style="45"/>
    <col min="235" max="235" width="17.125" style="45" customWidth="1"/>
    <col min="236" max="239" width="14.625" style="45" customWidth="1"/>
    <col min="240" max="241" width="8.75" style="45" customWidth="1"/>
    <col min="242" max="490" width="9" style="45"/>
    <col min="491" max="491" width="17.125" style="45" customWidth="1"/>
    <col min="492" max="495" width="14.625" style="45" customWidth="1"/>
    <col min="496" max="497" width="8.75" style="45" customWidth="1"/>
    <col min="498" max="746" width="9" style="45"/>
    <col min="747" max="747" width="17.125" style="45" customWidth="1"/>
    <col min="748" max="751" width="14.625" style="45" customWidth="1"/>
    <col min="752" max="753" width="8.75" style="45" customWidth="1"/>
    <col min="754" max="1002" width="9" style="45"/>
    <col min="1003" max="1003" width="17.125" style="45" customWidth="1"/>
    <col min="1004" max="1007" width="14.625" style="45" customWidth="1"/>
    <col min="1008" max="1009" width="8.75" style="45" customWidth="1"/>
    <col min="1010" max="1258" width="9" style="45"/>
    <col min="1259" max="1259" width="17.125" style="45" customWidth="1"/>
    <col min="1260" max="1263" width="14.625" style="45" customWidth="1"/>
    <col min="1264" max="1265" width="8.75" style="45" customWidth="1"/>
    <col min="1266" max="1514" width="9" style="45"/>
    <col min="1515" max="1515" width="17.125" style="45" customWidth="1"/>
    <col min="1516" max="1519" width="14.625" style="45" customWidth="1"/>
    <col min="1520" max="1521" width="8.75" style="45" customWidth="1"/>
    <col min="1522" max="1770" width="9" style="45"/>
    <col min="1771" max="1771" width="17.125" style="45" customWidth="1"/>
    <col min="1772" max="1775" width="14.625" style="45" customWidth="1"/>
    <col min="1776" max="1777" width="8.75" style="45" customWidth="1"/>
    <col min="1778" max="2026" width="9" style="45"/>
    <col min="2027" max="2027" width="17.125" style="45" customWidth="1"/>
    <col min="2028" max="2031" width="14.625" style="45" customWidth="1"/>
    <col min="2032" max="2033" width="8.75" style="45" customWidth="1"/>
    <col min="2034" max="2282" width="9" style="45"/>
    <col min="2283" max="2283" width="17.125" style="45" customWidth="1"/>
    <col min="2284" max="2287" width="14.625" style="45" customWidth="1"/>
    <col min="2288" max="2289" width="8.75" style="45" customWidth="1"/>
    <col min="2290" max="2538" width="9" style="45"/>
    <col min="2539" max="2539" width="17.125" style="45" customWidth="1"/>
    <col min="2540" max="2543" width="14.625" style="45" customWidth="1"/>
    <col min="2544" max="2545" width="8.75" style="45" customWidth="1"/>
    <col min="2546" max="2794" width="9" style="45"/>
    <col min="2795" max="2795" width="17.125" style="45" customWidth="1"/>
    <col min="2796" max="2799" width="14.625" style="45" customWidth="1"/>
    <col min="2800" max="2801" width="8.75" style="45" customWidth="1"/>
    <col min="2802" max="3050" width="9" style="45"/>
    <col min="3051" max="3051" width="17.125" style="45" customWidth="1"/>
    <col min="3052" max="3055" width="14.625" style="45" customWidth="1"/>
    <col min="3056" max="3057" width="8.75" style="45" customWidth="1"/>
    <col min="3058" max="3306" width="9" style="45"/>
    <col min="3307" max="3307" width="17.125" style="45" customWidth="1"/>
    <col min="3308" max="3311" width="14.625" style="45" customWidth="1"/>
    <col min="3312" max="3313" width="8.75" style="45" customWidth="1"/>
    <col min="3314" max="3562" width="9" style="45"/>
    <col min="3563" max="3563" width="17.125" style="45" customWidth="1"/>
    <col min="3564" max="3567" width="14.625" style="45" customWidth="1"/>
    <col min="3568" max="3569" width="8.75" style="45" customWidth="1"/>
    <col min="3570" max="3818" width="9" style="45"/>
    <col min="3819" max="3819" width="17.125" style="45" customWidth="1"/>
    <col min="3820" max="3823" width="14.625" style="45" customWidth="1"/>
    <col min="3824" max="3825" width="8.75" style="45" customWidth="1"/>
    <col min="3826" max="4074" width="9" style="45"/>
    <col min="4075" max="4075" width="17.125" style="45" customWidth="1"/>
    <col min="4076" max="4079" width="14.625" style="45" customWidth="1"/>
    <col min="4080" max="4081" width="8.75" style="45" customWidth="1"/>
    <col min="4082" max="4330" width="9" style="45"/>
    <col min="4331" max="4331" width="17.125" style="45" customWidth="1"/>
    <col min="4332" max="4335" width="14.625" style="45" customWidth="1"/>
    <col min="4336" max="4337" width="8.75" style="45" customWidth="1"/>
    <col min="4338" max="4586" width="9" style="45"/>
    <col min="4587" max="4587" width="17.125" style="45" customWidth="1"/>
    <col min="4588" max="4591" width="14.625" style="45" customWidth="1"/>
    <col min="4592" max="4593" width="8.75" style="45" customWidth="1"/>
    <col min="4594" max="4842" width="9" style="45"/>
    <col min="4843" max="4843" width="17.125" style="45" customWidth="1"/>
    <col min="4844" max="4847" width="14.625" style="45" customWidth="1"/>
    <col min="4848" max="4849" width="8.75" style="45" customWidth="1"/>
    <col min="4850" max="5098" width="9" style="45"/>
    <col min="5099" max="5099" width="17.125" style="45" customWidth="1"/>
    <col min="5100" max="5103" width="14.625" style="45" customWidth="1"/>
    <col min="5104" max="5105" width="8.75" style="45" customWidth="1"/>
    <col min="5106" max="5354" width="9" style="45"/>
    <col min="5355" max="5355" width="17.125" style="45" customWidth="1"/>
    <col min="5356" max="5359" width="14.625" style="45" customWidth="1"/>
    <col min="5360" max="5361" width="8.75" style="45" customWidth="1"/>
    <col min="5362" max="5610" width="9" style="45"/>
    <col min="5611" max="5611" width="17.125" style="45" customWidth="1"/>
    <col min="5612" max="5615" width="14.625" style="45" customWidth="1"/>
    <col min="5616" max="5617" width="8.75" style="45" customWidth="1"/>
    <col min="5618" max="5866" width="9" style="45"/>
    <col min="5867" max="5867" width="17.125" style="45" customWidth="1"/>
    <col min="5868" max="5871" width="14.625" style="45" customWidth="1"/>
    <col min="5872" max="5873" width="8.75" style="45" customWidth="1"/>
    <col min="5874" max="6122" width="9" style="45"/>
    <col min="6123" max="6123" width="17.125" style="45" customWidth="1"/>
    <col min="6124" max="6127" width="14.625" style="45" customWidth="1"/>
    <col min="6128" max="6129" width="8.75" style="45" customWidth="1"/>
    <col min="6130" max="6378" width="9" style="45"/>
    <col min="6379" max="6379" width="17.125" style="45" customWidth="1"/>
    <col min="6380" max="6383" width="14.625" style="45" customWidth="1"/>
    <col min="6384" max="6385" width="8.75" style="45" customWidth="1"/>
    <col min="6386" max="6634" width="9" style="45"/>
    <col min="6635" max="6635" width="17.125" style="45" customWidth="1"/>
    <col min="6636" max="6639" width="14.625" style="45" customWidth="1"/>
    <col min="6640" max="6641" width="8.75" style="45" customWidth="1"/>
    <col min="6642" max="6890" width="9" style="45"/>
    <col min="6891" max="6891" width="17.125" style="45" customWidth="1"/>
    <col min="6892" max="6895" width="14.625" style="45" customWidth="1"/>
    <col min="6896" max="6897" width="8.75" style="45" customWidth="1"/>
    <col min="6898" max="7146" width="9" style="45"/>
    <col min="7147" max="7147" width="17.125" style="45" customWidth="1"/>
    <col min="7148" max="7151" width="14.625" style="45" customWidth="1"/>
    <col min="7152" max="7153" width="8.75" style="45" customWidth="1"/>
    <col min="7154" max="7402" width="9" style="45"/>
    <col min="7403" max="7403" width="17.125" style="45" customWidth="1"/>
    <col min="7404" max="7407" width="14.625" style="45" customWidth="1"/>
    <col min="7408" max="7409" width="8.75" style="45" customWidth="1"/>
    <col min="7410" max="7658" width="9" style="45"/>
    <col min="7659" max="7659" width="17.125" style="45" customWidth="1"/>
    <col min="7660" max="7663" width="14.625" style="45" customWidth="1"/>
    <col min="7664" max="7665" width="8.75" style="45" customWidth="1"/>
    <col min="7666" max="7914" width="9" style="45"/>
    <col min="7915" max="7915" width="17.125" style="45" customWidth="1"/>
    <col min="7916" max="7919" width="14.625" style="45" customWidth="1"/>
    <col min="7920" max="7921" width="8.75" style="45" customWidth="1"/>
    <col min="7922" max="8170" width="9" style="45"/>
    <col min="8171" max="8171" width="17.125" style="45" customWidth="1"/>
    <col min="8172" max="8175" width="14.625" style="45" customWidth="1"/>
    <col min="8176" max="8177" width="8.75" style="45" customWidth="1"/>
    <col min="8178" max="8426" width="9" style="45"/>
    <col min="8427" max="8427" width="17.125" style="45" customWidth="1"/>
    <col min="8428" max="8431" width="14.625" style="45" customWidth="1"/>
    <col min="8432" max="8433" width="8.75" style="45" customWidth="1"/>
    <col min="8434" max="8682" width="9" style="45"/>
    <col min="8683" max="8683" width="17.125" style="45" customWidth="1"/>
    <col min="8684" max="8687" width="14.625" style="45" customWidth="1"/>
    <col min="8688" max="8689" width="8.75" style="45" customWidth="1"/>
    <col min="8690" max="8938" width="9" style="45"/>
    <col min="8939" max="8939" width="17.125" style="45" customWidth="1"/>
    <col min="8940" max="8943" width="14.625" style="45" customWidth="1"/>
    <col min="8944" max="8945" width="8.75" style="45" customWidth="1"/>
    <col min="8946" max="9194" width="9" style="45"/>
    <col min="9195" max="9195" width="17.125" style="45" customWidth="1"/>
    <col min="9196" max="9199" width="14.625" style="45" customWidth="1"/>
    <col min="9200" max="9201" width="8.75" style="45" customWidth="1"/>
    <col min="9202" max="9450" width="9" style="45"/>
    <col min="9451" max="9451" width="17.125" style="45" customWidth="1"/>
    <col min="9452" max="9455" width="14.625" style="45" customWidth="1"/>
    <col min="9456" max="9457" width="8.75" style="45" customWidth="1"/>
    <col min="9458" max="9706" width="9" style="45"/>
    <col min="9707" max="9707" width="17.125" style="45" customWidth="1"/>
    <col min="9708" max="9711" width="14.625" style="45" customWidth="1"/>
    <col min="9712" max="9713" width="8.75" style="45" customWidth="1"/>
    <col min="9714" max="9962" width="9" style="45"/>
    <col min="9963" max="9963" width="17.125" style="45" customWidth="1"/>
    <col min="9964" max="9967" width="14.625" style="45" customWidth="1"/>
    <col min="9968" max="9969" width="8.75" style="45" customWidth="1"/>
    <col min="9970" max="10218" width="9" style="45"/>
    <col min="10219" max="10219" width="17.125" style="45" customWidth="1"/>
    <col min="10220" max="10223" width="14.625" style="45" customWidth="1"/>
    <col min="10224" max="10225" width="8.75" style="45" customWidth="1"/>
    <col min="10226" max="10474" width="9" style="45"/>
    <col min="10475" max="10475" width="17.125" style="45" customWidth="1"/>
    <col min="10476" max="10479" width="14.625" style="45" customWidth="1"/>
    <col min="10480" max="10481" width="8.75" style="45" customWidth="1"/>
    <col min="10482" max="10730" width="9" style="45"/>
    <col min="10731" max="10731" width="17.125" style="45" customWidth="1"/>
    <col min="10732" max="10735" width="14.625" style="45" customWidth="1"/>
    <col min="10736" max="10737" width="8.75" style="45" customWidth="1"/>
    <col min="10738" max="10986" width="9" style="45"/>
    <col min="10987" max="10987" width="17.125" style="45" customWidth="1"/>
    <col min="10988" max="10991" width="14.625" style="45" customWidth="1"/>
    <col min="10992" max="10993" width="8.75" style="45" customWidth="1"/>
    <col min="10994" max="11242" width="9" style="45"/>
    <col min="11243" max="11243" width="17.125" style="45" customWidth="1"/>
    <col min="11244" max="11247" width="14.625" style="45" customWidth="1"/>
    <col min="11248" max="11249" width="8.75" style="45" customWidth="1"/>
    <col min="11250" max="11498" width="9" style="45"/>
    <col min="11499" max="11499" width="17.125" style="45" customWidth="1"/>
    <col min="11500" max="11503" width="14.625" style="45" customWidth="1"/>
    <col min="11504" max="11505" width="8.75" style="45" customWidth="1"/>
    <col min="11506" max="11754" width="9" style="45"/>
    <col min="11755" max="11755" width="17.125" style="45" customWidth="1"/>
    <col min="11756" max="11759" width="14.625" style="45" customWidth="1"/>
    <col min="11760" max="11761" width="8.75" style="45" customWidth="1"/>
    <col min="11762" max="12010" width="9" style="45"/>
    <col min="12011" max="12011" width="17.125" style="45" customWidth="1"/>
    <col min="12012" max="12015" width="14.625" style="45" customWidth="1"/>
    <col min="12016" max="12017" width="8.75" style="45" customWidth="1"/>
    <col min="12018" max="12266" width="9" style="45"/>
    <col min="12267" max="12267" width="17.125" style="45" customWidth="1"/>
    <col min="12268" max="12271" width="14.625" style="45" customWidth="1"/>
    <col min="12272" max="12273" width="8.75" style="45" customWidth="1"/>
    <col min="12274" max="12522" width="9" style="45"/>
    <col min="12523" max="12523" width="17.125" style="45" customWidth="1"/>
    <col min="12524" max="12527" width="14.625" style="45" customWidth="1"/>
    <col min="12528" max="12529" width="8.75" style="45" customWidth="1"/>
    <col min="12530" max="12778" width="9" style="45"/>
    <col min="12779" max="12779" width="17.125" style="45" customWidth="1"/>
    <col min="12780" max="12783" width="14.625" style="45" customWidth="1"/>
    <col min="12784" max="12785" width="8.75" style="45" customWidth="1"/>
    <col min="12786" max="13034" width="9" style="45"/>
    <col min="13035" max="13035" width="17.125" style="45" customWidth="1"/>
    <col min="13036" max="13039" width="14.625" style="45" customWidth="1"/>
    <col min="13040" max="13041" width="8.75" style="45" customWidth="1"/>
    <col min="13042" max="13290" width="9" style="45"/>
    <col min="13291" max="13291" width="17.125" style="45" customWidth="1"/>
    <col min="13292" max="13295" width="14.625" style="45" customWidth="1"/>
    <col min="13296" max="13297" width="8.75" style="45" customWidth="1"/>
    <col min="13298" max="13546" width="9" style="45"/>
    <col min="13547" max="13547" width="17.125" style="45" customWidth="1"/>
    <col min="13548" max="13551" width="14.625" style="45" customWidth="1"/>
    <col min="13552" max="13553" width="8.75" style="45" customWidth="1"/>
    <col min="13554" max="13802" width="9" style="45"/>
    <col min="13803" max="13803" width="17.125" style="45" customWidth="1"/>
    <col min="13804" max="13807" width="14.625" style="45" customWidth="1"/>
    <col min="13808" max="13809" width="8.75" style="45" customWidth="1"/>
    <col min="13810" max="14058" width="9" style="45"/>
    <col min="14059" max="14059" width="17.125" style="45" customWidth="1"/>
    <col min="14060" max="14063" width="14.625" style="45" customWidth="1"/>
    <col min="14064" max="14065" width="8.75" style="45" customWidth="1"/>
    <col min="14066" max="14314" width="9" style="45"/>
    <col min="14315" max="14315" width="17.125" style="45" customWidth="1"/>
    <col min="14316" max="14319" width="14.625" style="45" customWidth="1"/>
    <col min="14320" max="14321" width="8.75" style="45" customWidth="1"/>
    <col min="14322" max="14570" width="9" style="45"/>
    <col min="14571" max="14571" width="17.125" style="45" customWidth="1"/>
    <col min="14572" max="14575" width="14.625" style="45" customWidth="1"/>
    <col min="14576" max="14577" width="8.75" style="45" customWidth="1"/>
    <col min="14578" max="14826" width="9" style="45"/>
    <col min="14827" max="14827" width="17.125" style="45" customWidth="1"/>
    <col min="14828" max="14831" width="14.625" style="45" customWidth="1"/>
    <col min="14832" max="14833" width="8.75" style="45" customWidth="1"/>
    <col min="14834" max="15082" width="9" style="45"/>
    <col min="15083" max="15083" width="17.125" style="45" customWidth="1"/>
    <col min="15084" max="15087" width="14.625" style="45" customWidth="1"/>
    <col min="15088" max="15089" width="8.75" style="45" customWidth="1"/>
    <col min="15090" max="15338" width="9" style="45"/>
    <col min="15339" max="15339" width="17.125" style="45" customWidth="1"/>
    <col min="15340" max="15343" width="14.625" style="45" customWidth="1"/>
    <col min="15344" max="15345" width="8.75" style="45" customWidth="1"/>
    <col min="15346" max="15594" width="9" style="45"/>
    <col min="15595" max="15595" width="17.125" style="45" customWidth="1"/>
    <col min="15596" max="15599" width="14.625" style="45" customWidth="1"/>
    <col min="15600" max="15601" width="8.75" style="45" customWidth="1"/>
    <col min="15602" max="15850" width="9" style="45"/>
    <col min="15851" max="15851" width="17.125" style="45" customWidth="1"/>
    <col min="15852" max="15855" width="14.625" style="45" customWidth="1"/>
    <col min="15856" max="15857" width="8.75" style="45" customWidth="1"/>
    <col min="15858" max="16106" width="9" style="45"/>
    <col min="16107" max="16107" width="17.125" style="45" customWidth="1"/>
    <col min="16108" max="16111" width="14.625" style="45" customWidth="1"/>
    <col min="16112" max="16113" width="8.75" style="45" customWidth="1"/>
    <col min="16114" max="16384" width="9" style="45"/>
  </cols>
  <sheetData>
    <row r="1" spans="1:7" s="49" customFormat="1" ht="25.35" customHeight="1">
      <c r="D1" s="313"/>
    </row>
    <row r="2" spans="1:7" s="49" customFormat="1" ht="22.5" customHeight="1">
      <c r="A2" s="340" t="s">
        <v>208</v>
      </c>
      <c r="B2" s="340"/>
      <c r="C2" s="340"/>
      <c r="D2" s="340"/>
      <c r="E2" s="340"/>
      <c r="F2" s="340"/>
      <c r="G2" s="340"/>
    </row>
    <row r="3" spans="1:7" s="49" customFormat="1" ht="13.15" customHeight="1">
      <c r="A3" s="57"/>
      <c r="B3" s="57"/>
      <c r="C3" s="57"/>
      <c r="D3" s="314"/>
      <c r="E3" s="57"/>
      <c r="F3" s="57"/>
      <c r="G3" s="57"/>
    </row>
    <row r="4" spans="1:7" s="49" customFormat="1" ht="14.25" thickBot="1">
      <c r="A4" s="387" t="s">
        <v>63</v>
      </c>
      <c r="B4" s="387"/>
      <c r="C4" s="299"/>
      <c r="D4" s="305"/>
      <c r="E4" s="299"/>
      <c r="F4" s="299"/>
      <c r="G4" s="299"/>
    </row>
    <row r="5" spans="1:7" s="56" customFormat="1" ht="18.75" customHeight="1">
      <c r="A5" s="60" t="s">
        <v>62</v>
      </c>
      <c r="B5" s="289" t="s">
        <v>146</v>
      </c>
      <c r="C5" s="167" t="s">
        <v>61</v>
      </c>
      <c r="D5" s="306" t="s">
        <v>129</v>
      </c>
      <c r="E5" s="168" t="s">
        <v>130</v>
      </c>
      <c r="F5" s="168" t="s">
        <v>60</v>
      </c>
      <c r="G5" s="169" t="s">
        <v>59</v>
      </c>
    </row>
    <row r="6" spans="1:7" s="56" customFormat="1" ht="18.75" customHeight="1">
      <c r="A6" s="170" t="s">
        <v>185</v>
      </c>
      <c r="B6" s="171">
        <v>30261</v>
      </c>
      <c r="C6" s="172">
        <v>30261</v>
      </c>
      <c r="D6" s="321">
        <v>0</v>
      </c>
      <c r="E6" s="202">
        <v>0</v>
      </c>
      <c r="F6" s="202">
        <v>0</v>
      </c>
      <c r="G6" s="175">
        <v>0</v>
      </c>
    </row>
    <row r="7" spans="1:7" s="56" customFormat="1" ht="18.75" customHeight="1">
      <c r="A7" s="176" t="s">
        <v>186</v>
      </c>
      <c r="B7" s="171">
        <v>30417</v>
      </c>
      <c r="C7" s="171">
        <v>30417</v>
      </c>
      <c r="D7" s="322">
        <v>0</v>
      </c>
      <c r="E7" s="175">
        <v>0</v>
      </c>
      <c r="F7" s="175">
        <v>0</v>
      </c>
      <c r="G7" s="202">
        <v>0</v>
      </c>
    </row>
    <row r="8" spans="1:7" s="56" customFormat="1" ht="18.75" customHeight="1">
      <c r="A8" s="176" t="s">
        <v>187</v>
      </c>
      <c r="B8" s="171">
        <v>31470</v>
      </c>
      <c r="C8" s="171">
        <v>31470</v>
      </c>
      <c r="D8" s="321">
        <v>0</v>
      </c>
      <c r="E8" s="202">
        <v>0</v>
      </c>
      <c r="F8" s="202">
        <v>0</v>
      </c>
      <c r="G8" s="175">
        <v>0</v>
      </c>
    </row>
    <row r="9" spans="1:7" s="56" customFormat="1" ht="18.75" customHeight="1">
      <c r="A9" s="176" t="s">
        <v>155</v>
      </c>
      <c r="B9" s="171">
        <v>31644</v>
      </c>
      <c r="C9" s="171">
        <v>31644</v>
      </c>
      <c r="D9" s="322">
        <v>0</v>
      </c>
      <c r="E9" s="175">
        <v>0</v>
      </c>
      <c r="F9" s="175">
        <v>0</v>
      </c>
      <c r="G9" s="175">
        <v>0</v>
      </c>
    </row>
    <row r="10" spans="1:7" s="56" customFormat="1" ht="18.75" customHeight="1">
      <c r="A10" s="178" t="s">
        <v>188</v>
      </c>
      <c r="B10" s="179">
        <v>32674</v>
      </c>
      <c r="C10" s="179">
        <v>32674</v>
      </c>
      <c r="D10" s="323">
        <v>0</v>
      </c>
      <c r="E10" s="203">
        <v>0</v>
      </c>
      <c r="F10" s="203">
        <v>0</v>
      </c>
      <c r="G10" s="203">
        <v>0</v>
      </c>
    </row>
    <row r="11" spans="1:7" s="56" customFormat="1" ht="18.75" customHeight="1">
      <c r="A11" s="182" t="s">
        <v>194</v>
      </c>
      <c r="B11" s="183">
        <v>5059</v>
      </c>
      <c r="C11" s="183">
        <v>5059</v>
      </c>
      <c r="D11" s="321">
        <v>0</v>
      </c>
      <c r="E11" s="202">
        <v>0</v>
      </c>
      <c r="F11" s="202">
        <v>0</v>
      </c>
      <c r="G11" s="202">
        <v>0</v>
      </c>
    </row>
    <row r="12" spans="1:7" s="56" customFormat="1" ht="18.75" customHeight="1">
      <c r="A12" s="61" t="s">
        <v>75</v>
      </c>
      <c r="B12" s="171">
        <v>5475</v>
      </c>
      <c r="C12" s="171">
        <v>5475</v>
      </c>
      <c r="D12" s="322">
        <v>0</v>
      </c>
      <c r="E12" s="175">
        <v>0</v>
      </c>
      <c r="F12" s="175">
        <v>0</v>
      </c>
      <c r="G12" s="175">
        <v>0</v>
      </c>
    </row>
    <row r="13" spans="1:7" s="56" customFormat="1" ht="18.75" customHeight="1">
      <c r="A13" s="61" t="s">
        <v>74</v>
      </c>
      <c r="B13" s="171">
        <v>5588</v>
      </c>
      <c r="C13" s="171">
        <v>5588</v>
      </c>
      <c r="D13" s="321">
        <v>0</v>
      </c>
      <c r="E13" s="175">
        <v>0</v>
      </c>
      <c r="F13" s="175">
        <v>0</v>
      </c>
      <c r="G13" s="175">
        <v>0</v>
      </c>
    </row>
    <row r="14" spans="1:7" s="56" customFormat="1" ht="18.75" customHeight="1">
      <c r="A14" s="61">
        <v>11</v>
      </c>
      <c r="B14" s="171">
        <v>5595</v>
      </c>
      <c r="C14" s="171">
        <v>5595</v>
      </c>
      <c r="D14" s="321">
        <v>0</v>
      </c>
      <c r="E14" s="175">
        <v>0</v>
      </c>
      <c r="F14" s="175">
        <v>0</v>
      </c>
      <c r="G14" s="175">
        <v>0</v>
      </c>
    </row>
    <row r="15" spans="1:7" s="56" customFormat="1" ht="18.75" customHeight="1">
      <c r="A15" s="61" t="s">
        <v>195</v>
      </c>
      <c r="B15" s="171">
        <v>5741</v>
      </c>
      <c r="C15" s="171">
        <v>5741</v>
      </c>
      <c r="D15" s="321">
        <v>0</v>
      </c>
      <c r="E15" s="175">
        <v>0</v>
      </c>
      <c r="F15" s="175">
        <v>0</v>
      </c>
      <c r="G15" s="175">
        <v>0</v>
      </c>
    </row>
    <row r="16" spans="1:7" s="56" customFormat="1" ht="18.75" customHeight="1" thickBot="1">
      <c r="A16" s="190" t="s">
        <v>73</v>
      </c>
      <c r="B16" s="191">
        <v>5216</v>
      </c>
      <c r="C16" s="191">
        <v>5216</v>
      </c>
      <c r="D16" s="324">
        <v>0</v>
      </c>
      <c r="E16" s="204">
        <v>0</v>
      </c>
      <c r="F16" s="205">
        <v>0</v>
      </c>
      <c r="G16" s="204">
        <v>0</v>
      </c>
    </row>
    <row r="17" spans="1:7" s="56" customFormat="1" ht="13.5" customHeight="1">
      <c r="A17" s="300" t="s">
        <v>31</v>
      </c>
      <c r="B17" s="300"/>
      <c r="C17" s="300"/>
      <c r="D17" s="325"/>
      <c r="E17" s="206"/>
      <c r="F17" s="206"/>
      <c r="G17" s="49"/>
    </row>
    <row r="18" spans="1:7" s="49" customFormat="1" ht="13.5" customHeight="1">
      <c r="A18" s="300" t="s">
        <v>165</v>
      </c>
      <c r="B18" s="300"/>
      <c r="C18" s="300"/>
      <c r="D18" s="312"/>
      <c r="E18" s="300"/>
      <c r="F18" s="300"/>
    </row>
    <row r="19" spans="1:7" s="49" customFormat="1" ht="13.5" customHeight="1">
      <c r="A19" s="300" t="s">
        <v>163</v>
      </c>
      <c r="D19" s="313"/>
    </row>
  </sheetData>
  <mergeCells count="2">
    <mergeCell ref="A2:G2"/>
    <mergeCell ref="A4:B4"/>
  </mergeCells>
  <phoneticPr fontId="9"/>
  <printOptions horizontalCentered="1"/>
  <pageMargins left="0.59055118110236227" right="0.59055118110236227" top="0.78740157480314965" bottom="0.78740157480314965" header="0.51181102362204722" footer="0.51181102362204722"/>
  <pageSetup paperSize="9" orientation="portrait" r:id="rId1"/>
  <headerFooter alignWithMargins="0"/>
  <ignoredErrors>
    <ignoredError sqref="A16 A12:A14 A7:A11 A1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目次</vt:lpstr>
      <vt:lpstr>124</vt:lpstr>
      <vt:lpstr>125</vt:lpstr>
      <vt:lpstr>126</vt:lpstr>
      <vt:lpstr>127</vt:lpstr>
      <vt:lpstr>128①</vt:lpstr>
      <vt:lpstr>128②</vt:lpstr>
      <vt:lpstr>128③</vt:lpstr>
      <vt:lpstr>128④</vt:lpstr>
      <vt:lpstr>128⑤</vt:lpstr>
      <vt:lpstr>128⑥</vt:lpstr>
      <vt:lpstr>128⑦</vt:lpstr>
      <vt:lpstr>129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総務法制課</dc:creator>
  <cp:lastModifiedBy>user</cp:lastModifiedBy>
  <cp:lastPrinted>2014-03-28T00:52:36Z</cp:lastPrinted>
  <dcterms:created xsi:type="dcterms:W3CDTF">2004-04-27T12:53:24Z</dcterms:created>
  <dcterms:modified xsi:type="dcterms:W3CDTF">2022-06-27T01:28:45Z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140994</vt:lpwstr>
  </property>
  <property fmtid="{D5CDD505-2E9C-101B-9397-08002B2CF9AE}" pid="3" name="NXPowerLiteSettings">
    <vt:lpwstr>C74006B004C800</vt:lpwstr>
  </property>
  <property fmtid="{D5CDD505-2E9C-101B-9397-08002B2CF9AE}" pid="4" name="NXPowerLiteVersion">
    <vt:lpwstr>S5.2.4</vt:lpwstr>
  </property>
</Properties>
</file>