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佐賀市のすがた、佐賀市統計データ等）\01 統計書\R3年版統計データ\04 入力用\"/>
    </mc:Choice>
  </mc:AlternateContent>
  <bookViews>
    <workbookView xWindow="0" yWindow="0" windowWidth="20490" windowHeight="7680"/>
  </bookViews>
  <sheets>
    <sheet name="目次" sheetId="1" r:id="rId1"/>
    <sheet name="102" sheetId="2" r:id="rId2"/>
    <sheet name="103" sheetId="15" r:id="rId3"/>
    <sheet name="104" sheetId="3" r:id="rId4"/>
    <sheet name="105" sheetId="12" r:id="rId5"/>
    <sheet name="106" sheetId="4" r:id="rId6"/>
    <sheet name="107" sheetId="14" r:id="rId7"/>
    <sheet name="108" sheetId="6" r:id="rId8"/>
    <sheet name="109" sheetId="7" r:id="rId9"/>
    <sheet name="110" sheetId="8" r:id="rId10"/>
    <sheet name="111" sheetId="10" r:id="rId11"/>
  </sheets>
  <definedNames>
    <definedName name="wrn.toukei." localSheetId="6" hidden="1">{#N/A,#N/A,FALSE,"312"}</definedName>
    <definedName name="wrn.toukei." localSheetId="10" hidden="1">{#N/A,#N/A,FALSE,"312"}</definedName>
    <definedName name="wrn.toukei." hidden="1">{#N/A,#N/A,FALSE,"312"}</definedName>
  </definedNames>
  <calcPr calcId="162913"/>
</workbook>
</file>

<file path=xl/calcChain.xml><?xml version="1.0" encoding="utf-8"?>
<calcChain xmlns="http://schemas.openxmlformats.org/spreadsheetml/2006/main">
  <c r="C5" i="1" l="1"/>
  <c r="C14" i="1" l="1"/>
  <c r="C13" i="1"/>
  <c r="C12" i="1"/>
  <c r="C11" i="1"/>
  <c r="C10" i="1"/>
  <c r="C9" i="1"/>
  <c r="C8" i="1"/>
  <c r="C7" i="1"/>
  <c r="C6" i="1"/>
  <c r="B14" i="1" l="1"/>
  <c r="B13" i="1"/>
  <c r="B12" i="1"/>
  <c r="B11" i="1"/>
  <c r="B10" i="1"/>
  <c r="B9" i="1"/>
  <c r="B8" i="1"/>
  <c r="B7" i="1"/>
  <c r="B6" i="1"/>
  <c r="B5" i="1"/>
</calcChain>
</file>

<file path=xl/sharedStrings.xml><?xml version="1.0" encoding="utf-8"?>
<sst xmlns="http://schemas.openxmlformats.org/spreadsheetml/2006/main" count="379" uniqueCount="257">
  <si>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4"/>
  </si>
  <si>
    <t>タイトル</t>
    <phoneticPr fontId="4"/>
  </si>
  <si>
    <t>掲載年次・年度</t>
    <rPh sb="0" eb="2">
      <t>ケイサイ</t>
    </rPh>
    <rPh sb="2" eb="4">
      <t>ネンジ</t>
    </rPh>
    <rPh sb="5" eb="7">
      <t>ネンド</t>
    </rPh>
    <phoneticPr fontId="4"/>
  </si>
  <si>
    <t>〔10〕  運 輸 ・ 通 信</t>
    <rPh sb="6" eb="7">
      <t>ウン</t>
    </rPh>
    <rPh sb="8" eb="9">
      <t>ユ</t>
    </rPh>
    <rPh sb="12" eb="13">
      <t>ツウ</t>
    </rPh>
    <rPh sb="14" eb="15">
      <t>マコト</t>
    </rPh>
    <phoneticPr fontId="4"/>
  </si>
  <si>
    <t>種   別</t>
  </si>
  <si>
    <t>普通車</t>
  </si>
  <si>
    <t>小型車</t>
  </si>
  <si>
    <t>被けん引車</t>
  </si>
  <si>
    <t>軽自動車</t>
  </si>
  <si>
    <t>軽四輪車</t>
  </si>
  <si>
    <t>特種用途車</t>
    <rPh sb="1" eb="2">
      <t>タネ</t>
    </rPh>
    <rPh sb="2" eb="4">
      <t>ヨウト</t>
    </rPh>
    <phoneticPr fontId="23"/>
  </si>
  <si>
    <t>小型二輪車</t>
    <rPh sb="0" eb="2">
      <t>コガタ</t>
    </rPh>
    <rPh sb="2" eb="5">
      <t>ニリンシャ</t>
    </rPh>
    <phoneticPr fontId="23"/>
  </si>
  <si>
    <t>(用途別不明（軽））</t>
    <rPh sb="1" eb="3">
      <t>ヨウト</t>
    </rPh>
    <rPh sb="3" eb="4">
      <t>ベツ</t>
    </rPh>
    <rPh sb="4" eb="6">
      <t>フメイ</t>
    </rPh>
    <rPh sb="7" eb="8">
      <t>ケイ</t>
    </rPh>
    <phoneticPr fontId="23"/>
  </si>
  <si>
    <t>種           別</t>
  </si>
  <si>
    <t>総　　　　　　　　　 数</t>
  </si>
  <si>
    <t>原動機付
自 転 車</t>
    <rPh sb="0" eb="1">
      <t>ハラ</t>
    </rPh>
    <rPh sb="1" eb="2">
      <t>ドウ</t>
    </rPh>
    <rPh sb="2" eb="3">
      <t>キ</t>
    </rPh>
    <rPh sb="3" eb="4">
      <t>ツキ</t>
    </rPh>
    <rPh sb="5" eb="6">
      <t>ジ</t>
    </rPh>
    <rPh sb="7" eb="8">
      <t>テン</t>
    </rPh>
    <rPh sb="9" eb="10">
      <t>クルマ</t>
    </rPh>
    <phoneticPr fontId="23"/>
  </si>
  <si>
    <t>50㏄以下</t>
  </si>
  <si>
    <t>50㏄を超え90㏄以下</t>
    <rPh sb="4" eb="5">
      <t>コ</t>
    </rPh>
    <phoneticPr fontId="23"/>
  </si>
  <si>
    <t>90㏄を超え125㏄以下</t>
    <rPh sb="4" eb="5">
      <t>コ</t>
    </rPh>
    <phoneticPr fontId="23"/>
  </si>
  <si>
    <t>小計</t>
  </si>
  <si>
    <t>軽 自 動 車</t>
    <rPh sb="2" eb="3">
      <t>ジ</t>
    </rPh>
    <rPh sb="4" eb="5">
      <t>ドウ</t>
    </rPh>
    <rPh sb="6" eb="7">
      <t>クルマ</t>
    </rPh>
    <phoneticPr fontId="23"/>
  </si>
  <si>
    <t>二輪のもの</t>
  </si>
  <si>
    <t>三輪のもの</t>
  </si>
  <si>
    <t>四輪乗用</t>
  </si>
  <si>
    <t>四輪貨物用</t>
  </si>
  <si>
    <t>小型特殊農耕用</t>
  </si>
  <si>
    <t>自動車その他</t>
  </si>
  <si>
    <t>二 輪 の 小 型 自 動 車</t>
  </si>
  <si>
    <t>資料：市民税課</t>
  </si>
  <si>
    <t>年度・月</t>
    <rPh sb="0" eb="2">
      <t>ネンド</t>
    </rPh>
    <rPh sb="3" eb="4">
      <t>ツキ</t>
    </rPh>
    <phoneticPr fontId="23"/>
  </si>
  <si>
    <t>着陸回数（回）</t>
    <rPh sb="0" eb="2">
      <t>チャクリク</t>
    </rPh>
    <rPh sb="2" eb="4">
      <t>カイスウ</t>
    </rPh>
    <rPh sb="5" eb="6">
      <t>カイ</t>
    </rPh>
    <phoneticPr fontId="23"/>
  </si>
  <si>
    <t>乗降人員（人）</t>
    <rPh sb="0" eb="2">
      <t>ジョウコウ</t>
    </rPh>
    <rPh sb="2" eb="4">
      <t>ジンイン</t>
    </rPh>
    <rPh sb="5" eb="6">
      <t>ニン</t>
    </rPh>
    <phoneticPr fontId="23"/>
  </si>
  <si>
    <t>貨物取扱（ｔ）</t>
    <rPh sb="0" eb="2">
      <t>カモツ</t>
    </rPh>
    <rPh sb="2" eb="4">
      <t>トリアツカイ</t>
    </rPh>
    <phoneticPr fontId="23"/>
  </si>
  <si>
    <t>国際線</t>
    <rPh sb="0" eb="3">
      <t>コクサイセン</t>
    </rPh>
    <phoneticPr fontId="23"/>
  </si>
  <si>
    <t>国内線</t>
    <rPh sb="0" eb="3">
      <t>コクナイセン</t>
    </rPh>
    <phoneticPr fontId="23"/>
  </si>
  <si>
    <t>合計</t>
    <rPh sb="0" eb="2">
      <t>ゴウケイ</t>
    </rPh>
    <phoneticPr fontId="23"/>
  </si>
  <si>
    <t>乗客</t>
    <rPh sb="0" eb="2">
      <t>ジョウキャク</t>
    </rPh>
    <phoneticPr fontId="23"/>
  </si>
  <si>
    <t>降客</t>
    <rPh sb="0" eb="1">
      <t>ジョウコウ</t>
    </rPh>
    <rPh sb="1" eb="2">
      <t>キャク</t>
    </rPh>
    <phoneticPr fontId="23"/>
  </si>
  <si>
    <t>積荷</t>
    <rPh sb="0" eb="2">
      <t>ツミニ</t>
    </rPh>
    <phoneticPr fontId="23"/>
  </si>
  <si>
    <t>卸荷</t>
    <rPh sb="0" eb="1">
      <t>オロシウ</t>
    </rPh>
    <rPh sb="1" eb="2">
      <t>ニ</t>
    </rPh>
    <phoneticPr fontId="23"/>
  </si>
  <si>
    <t xml:space="preserve">   （単位：台）</t>
  </si>
  <si>
    <t>佐賀大和インターチェンジ</t>
    <rPh sb="0" eb="2">
      <t>サガ</t>
    </rPh>
    <rPh sb="2" eb="4">
      <t>ヤマト</t>
    </rPh>
    <phoneticPr fontId="4"/>
  </si>
  <si>
    <t>軽自動車等</t>
    <rPh sb="4" eb="5">
      <t>トウ</t>
    </rPh>
    <phoneticPr fontId="27"/>
  </si>
  <si>
    <t>中型車</t>
    <rPh sb="0" eb="2">
      <t>チュウガタ</t>
    </rPh>
    <rPh sb="2" eb="3">
      <t>クルマ</t>
    </rPh>
    <phoneticPr fontId="4"/>
  </si>
  <si>
    <t>大型車</t>
    <rPh sb="0" eb="3">
      <t>オオガタシャ</t>
    </rPh>
    <phoneticPr fontId="4"/>
  </si>
  <si>
    <t>合　計</t>
    <rPh sb="0" eb="1">
      <t>ゴウ</t>
    </rPh>
    <rPh sb="2" eb="3">
      <t>ケイ</t>
    </rPh>
    <phoneticPr fontId="4"/>
  </si>
  <si>
    <t>資料：西日本高速道路株式会社九州支社</t>
    <rPh sb="3" eb="4">
      <t>ニシ</t>
    </rPh>
    <rPh sb="4" eb="6">
      <t>ニホン</t>
    </rPh>
    <rPh sb="6" eb="8">
      <t>コウソク</t>
    </rPh>
    <rPh sb="8" eb="10">
      <t>ドウロ</t>
    </rPh>
    <rPh sb="10" eb="14">
      <t>カブシキガイシャ</t>
    </rPh>
    <rPh sb="14" eb="16">
      <t>キュウシュウ</t>
    </rPh>
    <rPh sb="16" eb="18">
      <t>シシャ</t>
    </rPh>
    <phoneticPr fontId="23"/>
  </si>
  <si>
    <t>種          別</t>
  </si>
  <si>
    <t>免許キロ</t>
  </si>
  <si>
    <t>km</t>
  </si>
  <si>
    <t>バス台数</t>
  </si>
  <si>
    <t>台</t>
  </si>
  <si>
    <t>定期バス乗車人員</t>
  </si>
  <si>
    <t>千人</t>
  </si>
  <si>
    <t>総収入（年間）</t>
  </si>
  <si>
    <t>万円</t>
  </si>
  <si>
    <t>千km</t>
  </si>
  <si>
    <t>使用総日車</t>
  </si>
  <si>
    <t>日車</t>
  </si>
  <si>
    <t>１日１車平均走行キロ</t>
    <rPh sb="6" eb="8">
      <t>ソウコウ</t>
    </rPh>
    <phoneticPr fontId="23"/>
  </si>
  <si>
    <t>１日１車平均乗車人員</t>
  </si>
  <si>
    <t>人</t>
  </si>
  <si>
    <t>１日１車平均収入</t>
  </si>
  <si>
    <t>円</t>
  </si>
  <si>
    <t>資料：交通局</t>
  </si>
  <si>
    <t>資料：日本郵便株式会社九州支社</t>
    <rPh sb="3" eb="5">
      <t>ニホン</t>
    </rPh>
    <rPh sb="5" eb="7">
      <t>ユウビン</t>
    </rPh>
    <rPh sb="7" eb="11">
      <t>カブシキガイシャ</t>
    </rPh>
    <rPh sb="11" eb="13">
      <t>キュウシュウ</t>
    </rPh>
    <rPh sb="13" eb="15">
      <t>シシャ</t>
    </rPh>
    <phoneticPr fontId="23"/>
  </si>
  <si>
    <t>注)簡易郵便局は含まない。</t>
    <rPh sb="0" eb="1">
      <t>チュウ</t>
    </rPh>
    <rPh sb="2" eb="4">
      <t>カンイ</t>
    </rPh>
    <rPh sb="4" eb="7">
      <t>ユウビンキョク</t>
    </rPh>
    <rPh sb="8" eb="9">
      <t>フク</t>
    </rPh>
    <phoneticPr fontId="23"/>
  </si>
  <si>
    <t>放送受信契約数</t>
    <rPh sb="0" eb="2">
      <t>ホウソウ</t>
    </rPh>
    <rPh sb="2" eb="4">
      <t>ジュシン</t>
    </rPh>
    <rPh sb="4" eb="7">
      <t>ケイヤクスウ</t>
    </rPh>
    <phoneticPr fontId="4"/>
  </si>
  <si>
    <t>衛星契約数 (再掲）</t>
    <rPh sb="4" eb="5">
      <t>カズ</t>
    </rPh>
    <phoneticPr fontId="23"/>
  </si>
  <si>
    <t>輸移入量（単位：ｔ）</t>
    <rPh sb="0" eb="1">
      <t>ユ</t>
    </rPh>
    <rPh sb="1" eb="3">
      <t>イニュウ</t>
    </rPh>
    <rPh sb="3" eb="4">
      <t>リョウ</t>
    </rPh>
    <phoneticPr fontId="4"/>
  </si>
  <si>
    <t>合計</t>
    <rPh sb="0" eb="2">
      <t>ゴウケイ</t>
    </rPh>
    <phoneticPr fontId="4"/>
  </si>
  <si>
    <t>金属機械工業品</t>
  </si>
  <si>
    <t>分類不能</t>
  </si>
  <si>
    <t>-</t>
  </si>
  <si>
    <t>輸移出量（単位：ｔ）</t>
    <rPh sb="0" eb="1">
      <t>ユ</t>
    </rPh>
    <rPh sb="1" eb="3">
      <t>イシュツ</t>
    </rPh>
    <rPh sb="3" eb="4">
      <t>リョウ</t>
    </rPh>
    <phoneticPr fontId="4"/>
  </si>
  <si>
    <t>旅                    客</t>
  </si>
  <si>
    <t>乗   車   人   員</t>
  </si>
  <si>
    <t>降車人員</t>
  </si>
  <si>
    <t>１   日   平   均</t>
  </si>
  <si>
    <t>発  送</t>
  </si>
  <si>
    <t>到  着</t>
    <rPh sb="0" eb="1">
      <t>イタル</t>
    </rPh>
    <rPh sb="3" eb="4">
      <t>キ</t>
    </rPh>
    <phoneticPr fontId="23"/>
  </si>
  <si>
    <t>総  数</t>
  </si>
  <si>
    <t>うち定期</t>
  </si>
  <si>
    <t>乗車人員</t>
  </si>
  <si>
    <t>トン数</t>
  </si>
  <si>
    <t>内  訳 （長崎本線）</t>
    <rPh sb="0" eb="1">
      <t>ウチ</t>
    </rPh>
    <rPh sb="3" eb="4">
      <t>ヤク</t>
    </rPh>
    <phoneticPr fontId="23"/>
  </si>
  <si>
    <t>バルーンさが駅</t>
    <rPh sb="6" eb="7">
      <t>エキ</t>
    </rPh>
    <phoneticPr fontId="23"/>
  </si>
  <si>
    <t>久保田駅</t>
    <rPh sb="0" eb="3">
      <t>クボタ</t>
    </rPh>
    <rPh sb="3" eb="4">
      <t>エキ</t>
    </rPh>
    <phoneticPr fontId="23"/>
  </si>
  <si>
    <t>普通車</t>
    <phoneticPr fontId="4"/>
  </si>
  <si>
    <t>中型車</t>
    <phoneticPr fontId="4"/>
  </si>
  <si>
    <t>特大車</t>
    <phoneticPr fontId="4"/>
  </si>
  <si>
    <t>合　計</t>
    <phoneticPr fontId="4"/>
  </si>
  <si>
    <t>各年3月31日現在</t>
    <phoneticPr fontId="23"/>
  </si>
  <si>
    <t>貨物車</t>
    <phoneticPr fontId="23"/>
  </si>
  <si>
    <t>総数</t>
    <phoneticPr fontId="23"/>
  </si>
  <si>
    <t>乗合車</t>
    <phoneticPr fontId="23"/>
  </si>
  <si>
    <t>乗用車</t>
    <phoneticPr fontId="23"/>
  </si>
  <si>
    <t>各年4月1日現在</t>
  </si>
  <si>
    <t>貨     物</t>
  </si>
  <si>
    <t xml:space="preserve"> 138 451 </t>
  </si>
  <si>
    <t xml:space="preserve"> 93 903 </t>
  </si>
  <si>
    <t>佐 賀 駅</t>
  </si>
  <si>
    <t>鍋 島 駅</t>
  </si>
  <si>
    <t>伊賀屋駅</t>
  </si>
  <si>
    <t>大型車</t>
    <phoneticPr fontId="4"/>
  </si>
  <si>
    <t>総走行キロ</t>
  </si>
  <si>
    <t>走行キロ１キロ当たり収入</t>
  </si>
  <si>
    <t>(単位：世帯）</t>
  </si>
  <si>
    <t>各年3月31日現在</t>
  </si>
  <si>
    <t>農水産品</t>
  </si>
  <si>
    <t>林産品</t>
  </si>
  <si>
    <t>鉱産品</t>
  </si>
  <si>
    <t>化学工業品</t>
  </si>
  <si>
    <t>軽工業品</t>
  </si>
  <si>
    <t>雑工業品</t>
  </si>
  <si>
    <t>特殊品</t>
  </si>
  <si>
    <t>フェリーによる
自動車運搬量</t>
  </si>
  <si>
    <t>平成29年</t>
    <rPh sb="4" eb="5">
      <t>ネン</t>
    </rPh>
    <phoneticPr fontId="23"/>
  </si>
  <si>
    <t>資料：九州旅客鉄道株式会社, 日本貨物鉄道株式会社</t>
    <rPh sb="9" eb="13">
      <t>カブシキガイシャ</t>
    </rPh>
    <rPh sb="21" eb="25">
      <t>カブシキガイシャ</t>
    </rPh>
    <phoneticPr fontId="23"/>
  </si>
  <si>
    <t>注2)平成28年度以降の乗車人員の年度計は, 佐賀駅, 鍋島駅および久保田駅の合計。</t>
    <rPh sb="0" eb="1">
      <t>チュウ</t>
    </rPh>
    <rPh sb="3" eb="5">
      <t>ヘイセイ</t>
    </rPh>
    <rPh sb="7" eb="9">
      <t>ネンド</t>
    </rPh>
    <rPh sb="9" eb="11">
      <t>イコウ</t>
    </rPh>
    <rPh sb="12" eb="14">
      <t>ジョウシャ</t>
    </rPh>
    <rPh sb="14" eb="16">
      <t>ジンイン</t>
    </rPh>
    <rPh sb="17" eb="19">
      <t>ネンド</t>
    </rPh>
    <rPh sb="19" eb="20">
      <t>ケイ</t>
    </rPh>
    <rPh sb="23" eb="26">
      <t>サガエキ</t>
    </rPh>
    <rPh sb="28" eb="30">
      <t>ナベシマ</t>
    </rPh>
    <rPh sb="30" eb="31">
      <t>エキ</t>
    </rPh>
    <rPh sb="34" eb="37">
      <t>クボタ</t>
    </rPh>
    <rPh sb="37" eb="38">
      <t>エキ</t>
    </rPh>
    <rPh sb="39" eb="41">
      <t>ゴウケイ</t>
    </rPh>
    <phoneticPr fontId="2"/>
  </si>
  <si>
    <t>注）貨物は, 郵便を含んだ国内貨物と国際貨物との合計。</t>
    <rPh sb="0" eb="1">
      <t>チュウ</t>
    </rPh>
    <rPh sb="2" eb="4">
      <t>カモツ</t>
    </rPh>
    <rPh sb="7" eb="9">
      <t>ユウビン</t>
    </rPh>
    <rPh sb="10" eb="11">
      <t>フク</t>
    </rPh>
    <rPh sb="13" eb="15">
      <t>コクナイ</t>
    </rPh>
    <rPh sb="15" eb="17">
      <t>カモツ</t>
    </rPh>
    <rPh sb="18" eb="20">
      <t>コクサイ</t>
    </rPh>
    <rPh sb="20" eb="22">
      <t>カモツ</t>
    </rPh>
    <rPh sb="24" eb="26">
      <t>ゴウケイ</t>
    </rPh>
    <phoneticPr fontId="23"/>
  </si>
  <si>
    <t>各年度末現在</t>
    <rPh sb="2" eb="3">
      <t>ド</t>
    </rPh>
    <rPh sb="3" eb="4">
      <t>マツ</t>
    </rPh>
    <phoneticPr fontId="23"/>
  </si>
  <si>
    <t>資料：総務法制課（佐賀県統計分析課「佐賀県統計年鑑」）</t>
    <rPh sb="3" eb="8">
      <t>ソウムホウセイカ</t>
    </rPh>
    <rPh sb="9" eb="12">
      <t>サガケン</t>
    </rPh>
    <rPh sb="12" eb="14">
      <t>トウケイ</t>
    </rPh>
    <rPh sb="14" eb="16">
      <t>ブ_x0000__x0003__x0005_</t>
    </rPh>
    <rPh sb="16" eb="17">
      <t>_x0008_</t>
    </rPh>
    <rPh sb="18" eb="21">
      <t xml:space="preserve">	_x0003__x000C__x000C_</t>
    </rPh>
    <rPh sb="21" eb="23">
      <t>_x0002__x0010__x000E__x0002_</t>
    </rPh>
    <rPh sb="23" eb="25">
      <t/>
    </rPh>
    <phoneticPr fontId="2"/>
  </si>
  <si>
    <t>年度・駅名</t>
    <rPh sb="0" eb="1">
      <t>ネン</t>
    </rPh>
    <rPh sb="1" eb="2">
      <t>タビ</t>
    </rPh>
    <rPh sb="3" eb="4">
      <t>エキ</t>
    </rPh>
    <rPh sb="4" eb="5">
      <t>メイ</t>
    </rPh>
    <phoneticPr fontId="2"/>
  </si>
  <si>
    <t>注3) …は資料なしのため不明。</t>
    <rPh sb="0" eb="1">
      <t>チュウ</t>
    </rPh>
    <rPh sb="6" eb="8">
      <t>シリョウ</t>
    </rPh>
    <rPh sb="13" eb="15">
      <t>フメイ</t>
    </rPh>
    <phoneticPr fontId="2"/>
  </si>
  <si>
    <t>資料：九州運輸局佐賀運輸支局</t>
    <rPh sb="10" eb="12">
      <t>ウンユ</t>
    </rPh>
    <phoneticPr fontId="23"/>
  </si>
  <si>
    <t>…</t>
  </si>
  <si>
    <t>各年3月31日現在</t>
    <rPh sb="0" eb="1">
      <t>カク</t>
    </rPh>
    <rPh sb="1" eb="2">
      <t>ネン</t>
    </rPh>
    <rPh sb="3" eb="4">
      <t>ガツ</t>
    </rPh>
    <rPh sb="6" eb="7">
      <t>ニチ</t>
    </rPh>
    <rPh sb="7" eb="9">
      <t>ゲンザイ</t>
    </rPh>
    <phoneticPr fontId="23"/>
  </si>
  <si>
    <t>注)「特殊品」とは金属くず・再利用資材・動植物性製造飼肥料・廃棄物・廃土砂・
　 輸送用容器・取合せ品である。</t>
    <phoneticPr fontId="2"/>
  </si>
  <si>
    <t>平成26年度</t>
    <rPh sb="0" eb="2">
      <t>ヘイセイ</t>
    </rPh>
    <rPh sb="4" eb="6">
      <t>ネンド</t>
    </rPh>
    <phoneticPr fontId="4"/>
  </si>
  <si>
    <t>資料：総務法制課（国土交通省「空港管理状況調書」）</t>
    <rPh sb="0" eb="2">
      <t>シリョウ</t>
    </rPh>
    <rPh sb="3" eb="5">
      <t>ソウム</t>
    </rPh>
    <rPh sb="5" eb="7">
      <t>ホウセイ</t>
    </rPh>
    <rPh sb="7" eb="8">
      <t>カ</t>
    </rPh>
    <rPh sb="9" eb="11">
      <t>コクド</t>
    </rPh>
    <rPh sb="11" eb="14">
      <t>コウツウショウ</t>
    </rPh>
    <rPh sb="15" eb="17">
      <t>クウコウ</t>
    </rPh>
    <rPh sb="17" eb="19">
      <t>カンリ</t>
    </rPh>
    <rPh sb="19" eb="21">
      <t>ジョウキョウ</t>
    </rPh>
    <rPh sb="21" eb="23">
      <t>チョウショ</t>
    </rPh>
    <phoneticPr fontId="23"/>
  </si>
  <si>
    <t>資料：総務法制課（日本放送協会「放送受信契約数統計要覧」，ＮＨＫ佐賀放送局）　　</t>
    <rPh sb="3" eb="5">
      <t>ソウム</t>
    </rPh>
    <rPh sb="5" eb="7">
      <t>ホウセイ</t>
    </rPh>
    <rPh sb="7" eb="8">
      <t>カ</t>
    </rPh>
    <rPh sb="9" eb="11">
      <t>ニホン</t>
    </rPh>
    <rPh sb="11" eb="13">
      <t>ホウソウ</t>
    </rPh>
    <rPh sb="13" eb="15">
      <t>キョウカイ</t>
    </rPh>
    <rPh sb="16" eb="18">
      <t>ホウソウ</t>
    </rPh>
    <rPh sb="18" eb="20">
      <t>ジュシン</t>
    </rPh>
    <rPh sb="20" eb="22">
      <t>ケイヤク</t>
    </rPh>
    <rPh sb="22" eb="23">
      <t>カズ</t>
    </rPh>
    <rPh sb="23" eb="25">
      <t>トウケイ</t>
    </rPh>
    <rPh sb="25" eb="27">
      <t>ヨウラン</t>
    </rPh>
    <rPh sb="32" eb="34">
      <t>サガ</t>
    </rPh>
    <rPh sb="34" eb="37">
      <t>ホウソウキョク</t>
    </rPh>
    <phoneticPr fontId="4"/>
  </si>
  <si>
    <t>年　次</t>
    <phoneticPr fontId="2"/>
  </si>
  <si>
    <t>ポスト</t>
    <phoneticPr fontId="2"/>
  </si>
  <si>
    <t>郵便局</t>
    <phoneticPr fontId="2"/>
  </si>
  <si>
    <t>年　次</t>
    <rPh sb="1" eb="2">
      <t>ツギ</t>
    </rPh>
    <phoneticPr fontId="23"/>
  </si>
  <si>
    <t>平成27年度</t>
  </si>
  <si>
    <t>28</t>
  </si>
  <si>
    <t>29</t>
  </si>
  <si>
    <t>30</t>
  </si>
  <si>
    <t>令和元年度</t>
  </si>
  <si>
    <t xml:space="preserve">… </t>
  </si>
  <si>
    <t>令
和
元
年
度</t>
  </si>
  <si>
    <t>平成28年度</t>
    <rPh sb="4" eb="6">
      <t>ネンド</t>
    </rPh>
    <phoneticPr fontId="4"/>
  </si>
  <si>
    <t>平成29年度</t>
    <rPh sb="4" eb="6">
      <t>ネンド</t>
    </rPh>
    <phoneticPr fontId="7"/>
  </si>
  <si>
    <t>平成30年度</t>
    <rPh sb="4" eb="6">
      <t>ネンド</t>
    </rPh>
    <phoneticPr fontId="7"/>
  </si>
  <si>
    <t>令和元年度</t>
    <rPh sb="0" eb="2">
      <t>レイワ</t>
    </rPh>
    <rPh sb="2" eb="3">
      <t>ガン</t>
    </rPh>
    <rPh sb="3" eb="5">
      <t>ネンド</t>
    </rPh>
    <phoneticPr fontId="7"/>
  </si>
  <si>
    <t>平成28～令和2年</t>
    <rPh sb="0" eb="2">
      <t>ヘイセイ</t>
    </rPh>
    <rPh sb="5" eb="7">
      <t>レイワ</t>
    </rPh>
    <rPh sb="8" eb="9">
      <t>ネン</t>
    </rPh>
    <phoneticPr fontId="2"/>
  </si>
  <si>
    <t>令和元年度</t>
    <rPh sb="0" eb="2">
      <t>レイワ</t>
    </rPh>
    <rPh sb="2" eb="4">
      <t>ガンネン</t>
    </rPh>
    <rPh sb="4" eb="5">
      <t>ド</t>
    </rPh>
    <phoneticPr fontId="2"/>
  </si>
  <si>
    <t xml:space="preserve"> 　　 6</t>
    <phoneticPr fontId="2"/>
  </si>
  <si>
    <t xml:space="preserve"> 　　 7</t>
    <phoneticPr fontId="2"/>
  </si>
  <si>
    <t xml:space="preserve"> 　　 8</t>
    <phoneticPr fontId="2"/>
  </si>
  <si>
    <t xml:space="preserve"> 　　 9</t>
    <phoneticPr fontId="2"/>
  </si>
  <si>
    <t>　　 10</t>
    <phoneticPr fontId="2"/>
  </si>
  <si>
    <t>　　 11</t>
    <phoneticPr fontId="2"/>
  </si>
  <si>
    <t>　　 12</t>
    <phoneticPr fontId="2"/>
  </si>
  <si>
    <t xml:space="preserve"> 　　 2</t>
    <phoneticPr fontId="2"/>
  </si>
  <si>
    <t xml:space="preserve"> 　　 3</t>
    <phoneticPr fontId="2"/>
  </si>
  <si>
    <t xml:space="preserve">　令和 2年  </t>
    <rPh sb="1" eb="3">
      <t>レイワ</t>
    </rPh>
    <rPh sb="5" eb="6">
      <t>ネン</t>
    </rPh>
    <phoneticPr fontId="2"/>
  </si>
  <si>
    <t xml:space="preserve">  29</t>
  </si>
  <si>
    <t xml:space="preserve">  30</t>
  </si>
  <si>
    <t>令和元年</t>
    <rPh sb="0" eb="2">
      <t>レイワ</t>
    </rPh>
    <rPh sb="2" eb="4">
      <t>ガンネン</t>
    </rPh>
    <phoneticPr fontId="2"/>
  </si>
  <si>
    <t>令和2年</t>
    <rPh sb="0" eb="2">
      <t>レイワ</t>
    </rPh>
    <phoneticPr fontId="2"/>
  </si>
  <si>
    <t>注1)バルーンさが駅は, 5日間の臨時駅。</t>
    <rPh sb="0" eb="1">
      <t>チュウ</t>
    </rPh>
    <rPh sb="9" eb="10">
      <t>エキ</t>
    </rPh>
    <rPh sb="14" eb="16">
      <t>ニチカン</t>
    </rPh>
    <rPh sb="17" eb="19">
      <t>リンジ</t>
    </rPh>
    <rPh sb="19" eb="20">
      <t>エキ</t>
    </rPh>
    <phoneticPr fontId="23"/>
  </si>
  <si>
    <t>…</t>
    <phoneticPr fontId="2"/>
  </si>
  <si>
    <t>平成30年</t>
    <rPh sb="4" eb="5">
      <t>ネン</t>
    </rPh>
    <phoneticPr fontId="23"/>
  </si>
  <si>
    <t>注）小型二輪車は，250㏄を超えるものを指す。</t>
    <rPh sb="14" eb="15">
      <t>コ</t>
    </rPh>
    <rPh sb="20" eb="21">
      <t>サ</t>
    </rPh>
    <phoneticPr fontId="23"/>
  </si>
  <si>
    <t>インターチェンジ・車種別流入台数</t>
    <rPh sb="9" eb="12">
      <t>シャシュベツ</t>
    </rPh>
    <rPh sb="12" eb="14">
      <t>リュウニュウ</t>
    </rPh>
    <rPh sb="14" eb="16">
      <t>ダイスウ</t>
    </rPh>
    <phoneticPr fontId="4"/>
  </si>
  <si>
    <t>インターチェンジ・車種別流出台数</t>
    <rPh sb="9" eb="11">
      <t>シャシュ</t>
    </rPh>
    <rPh sb="11" eb="12">
      <t>ベツ</t>
    </rPh>
    <rPh sb="12" eb="14">
      <t>リュウシュツ</t>
    </rPh>
    <rPh sb="14" eb="16">
      <t>ダイスウ</t>
    </rPh>
    <phoneticPr fontId="4"/>
  </si>
  <si>
    <t>インターチェンジ別出入台数</t>
    <rPh sb="8" eb="9">
      <t>ベツ</t>
    </rPh>
    <rPh sb="9" eb="11">
      <t>デイリ</t>
    </rPh>
    <rPh sb="11" eb="12">
      <t>ダイ</t>
    </rPh>
    <rPh sb="12" eb="13">
      <t>スウ</t>
    </rPh>
    <phoneticPr fontId="2"/>
  </si>
  <si>
    <t>出入計</t>
    <rPh sb="0" eb="2">
      <t>デイリ</t>
    </rPh>
    <rPh sb="2" eb="3">
      <t>ケイ</t>
    </rPh>
    <phoneticPr fontId="2"/>
  </si>
  <si>
    <t>鳥栖第一</t>
    <phoneticPr fontId="2"/>
  </si>
  <si>
    <t>鳥栖第二</t>
    <phoneticPr fontId="2"/>
  </si>
  <si>
    <t>東脊振</t>
    <phoneticPr fontId="2"/>
  </si>
  <si>
    <t>佐賀大和</t>
    <phoneticPr fontId="2"/>
  </si>
  <si>
    <t>多久</t>
    <phoneticPr fontId="2"/>
  </si>
  <si>
    <t>武雄北方</t>
    <phoneticPr fontId="2"/>
  </si>
  <si>
    <t>嬉野</t>
    <phoneticPr fontId="2"/>
  </si>
  <si>
    <t>　　　　2　</t>
    <phoneticPr fontId="2"/>
  </si>
  <si>
    <t>　　　　3　</t>
    <phoneticPr fontId="2"/>
  </si>
  <si>
    <t>　　　ついては，10位を四捨五入している。</t>
    <phoneticPr fontId="2"/>
  </si>
  <si>
    <t>注）平成31年4月以降は，インターチェンジ別出入台数の合計のみ公表。また，100台未満の端数に</t>
    <rPh sb="0" eb="1">
      <t>チュウ</t>
    </rPh>
    <rPh sb="2" eb="4">
      <t>ヘイセイ</t>
    </rPh>
    <rPh sb="6" eb="7">
      <t>ネン</t>
    </rPh>
    <rPh sb="8" eb="9">
      <t>ガツ</t>
    </rPh>
    <rPh sb="9" eb="11">
      <t>イコウ</t>
    </rPh>
    <rPh sb="21" eb="22">
      <t>ベツ</t>
    </rPh>
    <rPh sb="22" eb="24">
      <t>デイリ</t>
    </rPh>
    <rPh sb="24" eb="26">
      <t>ダイスウ</t>
    </rPh>
    <rPh sb="27" eb="29">
      <t>ゴウケイ</t>
    </rPh>
    <rPh sb="31" eb="33">
      <t>コウヒョウ</t>
    </rPh>
    <rPh sb="40" eb="41">
      <t>ダイ</t>
    </rPh>
    <rPh sb="41" eb="43">
      <t>ミマン</t>
    </rPh>
    <rPh sb="44" eb="46">
      <t>ハスウ</t>
    </rPh>
    <phoneticPr fontId="2"/>
  </si>
  <si>
    <t>（単位：人，ｔ）</t>
    <phoneticPr fontId="2"/>
  </si>
  <si>
    <t>令 和 ３ 年 版 佐 賀 市 統 計 デ ー タ</t>
    <rPh sb="0" eb="1">
      <t>レイ</t>
    </rPh>
    <rPh sb="2" eb="3">
      <t>ワ</t>
    </rPh>
    <rPh sb="6" eb="7">
      <t>ネン</t>
    </rPh>
    <rPh sb="8" eb="9">
      <t>ハン</t>
    </rPh>
    <rPh sb="10" eb="11">
      <t>タスク</t>
    </rPh>
    <rPh sb="12" eb="13">
      <t>ガ</t>
    </rPh>
    <rPh sb="14" eb="15">
      <t>シ</t>
    </rPh>
    <rPh sb="16" eb="17">
      <t>オサム</t>
    </rPh>
    <rPh sb="18" eb="19">
      <t>ケイ</t>
    </rPh>
    <phoneticPr fontId="4"/>
  </si>
  <si>
    <t>平成29～令和3年</t>
    <rPh sb="0" eb="2">
      <t>ヘイセイ</t>
    </rPh>
    <rPh sb="5" eb="7">
      <t>レイワ</t>
    </rPh>
    <rPh sb="8" eb="9">
      <t>ネン</t>
    </rPh>
    <phoneticPr fontId="2"/>
  </si>
  <si>
    <t>平成28～令和2年度</t>
    <rPh sb="0" eb="2">
      <t>ヘイセイ</t>
    </rPh>
    <rPh sb="5" eb="7">
      <t>レイワ</t>
    </rPh>
    <rPh sb="8" eb="10">
      <t>ネンド</t>
    </rPh>
    <phoneticPr fontId="2"/>
  </si>
  <si>
    <t>平成27～令和2年度</t>
    <rPh sb="0" eb="2">
      <t>ヘイセイ</t>
    </rPh>
    <rPh sb="5" eb="7">
      <t>レイワ</t>
    </rPh>
    <rPh sb="8" eb="10">
      <t>ネンド</t>
    </rPh>
    <phoneticPr fontId="2"/>
  </si>
  <si>
    <t>平成31年</t>
  </si>
  <si>
    <t>平成29年</t>
  </si>
  <si>
    <t>平成30年</t>
  </si>
  <si>
    <t>令和3年</t>
    <rPh sb="0" eb="2">
      <t>レイワ</t>
    </rPh>
    <phoneticPr fontId="2"/>
  </si>
  <si>
    <t>　　 2　　</t>
    <phoneticPr fontId="2"/>
  </si>
  <si>
    <t>令
和
2
年
度</t>
    <phoneticPr fontId="2"/>
  </si>
  <si>
    <t>平成28年度</t>
    <rPh sb="0" eb="2">
      <t>ヘイセイ</t>
    </rPh>
    <rPh sb="4" eb="6">
      <t>ネンド</t>
    </rPh>
    <phoneticPr fontId="23"/>
  </si>
  <si>
    <t>令和2年4月</t>
    <rPh sb="0" eb="2">
      <t>レイワ</t>
    </rPh>
    <phoneticPr fontId="23"/>
  </si>
  <si>
    <t>　　　5</t>
    <phoneticPr fontId="2"/>
  </si>
  <si>
    <t>令和3年 1月</t>
    <rPh sb="0" eb="2">
      <t>レイワ</t>
    </rPh>
    <rPh sb="3" eb="4">
      <t>ネン</t>
    </rPh>
    <phoneticPr fontId="23"/>
  </si>
  <si>
    <t>令和2年度</t>
    <rPh sb="0" eb="2">
      <t>レイワ</t>
    </rPh>
    <rPh sb="3" eb="5">
      <t>ネンド</t>
    </rPh>
    <phoneticPr fontId="7"/>
  </si>
  <si>
    <t>平成29年</t>
    <rPh sb="0" eb="2">
      <t>ヘイセイ</t>
    </rPh>
    <rPh sb="4" eb="5">
      <t>ネン</t>
    </rPh>
    <phoneticPr fontId="23"/>
  </si>
  <si>
    <t xml:space="preserve">  31</t>
  </si>
  <si>
    <t>　30</t>
  </si>
  <si>
    <t>　31</t>
  </si>
  <si>
    <t>令和 2年</t>
    <rPh sb="0" eb="2">
      <t>レイワ</t>
    </rPh>
    <rPh sb="4" eb="5">
      <t>ネン</t>
    </rPh>
    <phoneticPr fontId="2"/>
  </si>
  <si>
    <t>　　 3　</t>
    <phoneticPr fontId="2"/>
  </si>
  <si>
    <t xml:space="preserve">　　　 3　  </t>
    <phoneticPr fontId="2"/>
  </si>
  <si>
    <t>平成28年</t>
    <rPh sb="0" eb="2">
      <t>ヘイセイ</t>
    </rPh>
    <rPh sb="4" eb="5">
      <t>ネン</t>
    </rPh>
    <phoneticPr fontId="4"/>
  </si>
  <si>
    <t>　 2</t>
  </si>
  <si>
    <t>　 2</t>
    <phoneticPr fontId="2"/>
  </si>
  <si>
    <t>平成27年度</t>
    <rPh sb="0" eb="2">
      <t>ヘイセイ</t>
    </rPh>
    <rPh sb="4" eb="6">
      <t>ネンド</t>
    </rPh>
    <phoneticPr fontId="2"/>
  </si>
  <si>
    <t>令和2年 4月</t>
    <rPh sb="0" eb="2">
      <t>レイワ</t>
    </rPh>
    <rPh sb="3" eb="4">
      <t>ネン</t>
    </rPh>
    <rPh sb="4" eb="5">
      <t>ヘイネン</t>
    </rPh>
    <rPh sb="6" eb="7">
      <t>ガツ</t>
    </rPh>
    <phoneticPr fontId="2"/>
  </si>
  <si>
    <t>　　　　5　</t>
    <phoneticPr fontId="2"/>
  </si>
  <si>
    <t>　　　　6　</t>
  </si>
  <si>
    <t>　　　　7　</t>
  </si>
  <si>
    <t>　　　　8　</t>
  </si>
  <si>
    <t>　　　　9　</t>
  </si>
  <si>
    <t>　　　 10　</t>
    <phoneticPr fontId="2"/>
  </si>
  <si>
    <t>　　　 11　</t>
  </si>
  <si>
    <t>　　　 12　</t>
  </si>
  <si>
    <t>令和3年 1月</t>
    <rPh sb="0" eb="2">
      <t>レイワ</t>
    </rPh>
    <rPh sb="3" eb="4">
      <t>ネン</t>
    </rPh>
    <rPh sb="4" eb="5">
      <t>ヘイネン</t>
    </rPh>
    <rPh sb="6" eb="7">
      <t>ガツ</t>
    </rPh>
    <phoneticPr fontId="2"/>
  </si>
  <si>
    <t>及び流出台数（平成26～令和2年度）</t>
    <rPh sb="0" eb="1">
      <t>オヨ</t>
    </rPh>
    <rPh sb="2" eb="4">
      <t>リュウシュツ</t>
    </rPh>
    <rPh sb="4" eb="6">
      <t>ダイスウ</t>
    </rPh>
    <rPh sb="7" eb="9">
      <t>ヘイセイ</t>
    </rPh>
    <rPh sb="12" eb="14">
      <t>レイワ</t>
    </rPh>
    <rPh sb="15" eb="17">
      <t>ネンド</t>
    </rPh>
    <phoneticPr fontId="4"/>
  </si>
  <si>
    <t>（平成29～令和3年）</t>
    <phoneticPr fontId="2"/>
  </si>
  <si>
    <t>（単位：人）</t>
    <rPh sb="1" eb="3">
      <t>タンイ</t>
    </rPh>
    <rPh sb="4" eb="5">
      <t>ニン</t>
    </rPh>
    <phoneticPr fontId="2"/>
  </si>
  <si>
    <t>年次</t>
    <rPh sb="0" eb="2">
      <t>ネンジ</t>
    </rPh>
    <phoneticPr fontId="2"/>
  </si>
  <si>
    <t>運転免許
保有者数</t>
    <rPh sb="0" eb="2">
      <t>ウンテン</t>
    </rPh>
    <rPh sb="2" eb="4">
      <t>メンキョ</t>
    </rPh>
    <rPh sb="5" eb="8">
      <t>ホユウシャ</t>
    </rPh>
    <rPh sb="8" eb="9">
      <t>スウ</t>
    </rPh>
    <phoneticPr fontId="2"/>
  </si>
  <si>
    <t>第　１　種　免　許　　　　</t>
    <rPh sb="0" eb="1">
      <t>ダイ</t>
    </rPh>
    <rPh sb="4" eb="5">
      <t>シュ</t>
    </rPh>
    <rPh sb="6" eb="7">
      <t>メン</t>
    </rPh>
    <rPh sb="8" eb="9">
      <t>モト</t>
    </rPh>
    <phoneticPr fontId="2"/>
  </si>
  <si>
    <t>第２種免許</t>
    <rPh sb="0" eb="1">
      <t>ダイ</t>
    </rPh>
    <rPh sb="2" eb="3">
      <t>シュ</t>
    </rPh>
    <rPh sb="3" eb="5">
      <t>メンキョ</t>
    </rPh>
    <phoneticPr fontId="2"/>
  </si>
  <si>
    <t>総数</t>
    <rPh sb="0" eb="2">
      <t>ソウスウ</t>
    </rPh>
    <phoneticPr fontId="2"/>
  </si>
  <si>
    <t>大型</t>
    <rPh sb="0" eb="2">
      <t>オオガタ</t>
    </rPh>
    <phoneticPr fontId="2"/>
  </si>
  <si>
    <t>中型</t>
    <rPh sb="0" eb="2">
      <t>チュウガタ</t>
    </rPh>
    <phoneticPr fontId="2"/>
  </si>
  <si>
    <t>準中型</t>
    <rPh sb="0" eb="1">
      <t>ジュン</t>
    </rPh>
    <rPh sb="1" eb="3">
      <t>チュウガタ</t>
    </rPh>
    <phoneticPr fontId="2"/>
  </si>
  <si>
    <t>普通</t>
    <rPh sb="0" eb="2">
      <t>フツウ</t>
    </rPh>
    <phoneticPr fontId="2"/>
  </si>
  <si>
    <t>原付</t>
    <rPh sb="0" eb="2">
      <t>ゲンツキ</t>
    </rPh>
    <phoneticPr fontId="2"/>
  </si>
  <si>
    <t>その他</t>
    <rPh sb="2" eb="3">
      <t>タ</t>
    </rPh>
    <phoneticPr fontId="2"/>
  </si>
  <si>
    <t>平成29年</t>
    <rPh sb="0" eb="2">
      <t>ヘイセイ</t>
    </rPh>
    <rPh sb="4" eb="5">
      <t>ネン</t>
    </rPh>
    <phoneticPr fontId="2"/>
  </si>
  <si>
    <t>　30</t>
    <phoneticPr fontId="2"/>
  </si>
  <si>
    <t>令和元年</t>
    <rPh sb="0" eb="2">
      <t>レイワ</t>
    </rPh>
    <rPh sb="2" eb="3">
      <t>ガン</t>
    </rPh>
    <rPh sb="3" eb="4">
      <t>ネン</t>
    </rPh>
    <phoneticPr fontId="2"/>
  </si>
  <si>
    <t>　2</t>
    <phoneticPr fontId="2"/>
  </si>
  <si>
    <t>　3</t>
  </si>
  <si>
    <t>令和3年 男</t>
    <rPh sb="0" eb="2">
      <t>レイワ</t>
    </rPh>
    <rPh sb="3" eb="4">
      <t>ネン</t>
    </rPh>
    <rPh sb="5" eb="6">
      <t>ダン</t>
    </rPh>
    <phoneticPr fontId="2"/>
  </si>
  <si>
    <t>　　　　女</t>
    <rPh sb="4" eb="5">
      <t>ジョ</t>
    </rPh>
    <phoneticPr fontId="2"/>
  </si>
  <si>
    <t>資料：佐賀県警察本部</t>
    <rPh sb="0" eb="2">
      <t>シリョウ</t>
    </rPh>
    <rPh sb="3" eb="6">
      <t>サガケン</t>
    </rPh>
    <rPh sb="6" eb="8">
      <t>ケイサツ</t>
    </rPh>
    <rPh sb="8" eb="10">
      <t>ホンブ</t>
    </rPh>
    <phoneticPr fontId="2"/>
  </si>
  <si>
    <t>102. 自動車保有台数（平成29～令和3年）</t>
    <rPh sb="5" eb="6">
      <t>ジ</t>
    </rPh>
    <rPh sb="6" eb="7">
      <t>ドウ</t>
    </rPh>
    <rPh sb="7" eb="8">
      <t>クルマ</t>
    </rPh>
    <rPh sb="8" eb="9">
      <t>ホ</t>
    </rPh>
    <rPh sb="9" eb="10">
      <t>ユウ</t>
    </rPh>
    <rPh sb="10" eb="11">
      <t>ダイ</t>
    </rPh>
    <rPh sb="11" eb="12">
      <t>カズ</t>
    </rPh>
    <rPh sb="13" eb="15">
      <t>ヘイセイ</t>
    </rPh>
    <rPh sb="18" eb="20">
      <t>レイワ</t>
    </rPh>
    <rPh sb="21" eb="22">
      <t>ネン</t>
    </rPh>
    <phoneticPr fontId="23"/>
  </si>
  <si>
    <t>103. 自動車運転免許保有者数</t>
    <rPh sb="5" eb="12">
      <t>ジドウシャウンテンメンキョ</t>
    </rPh>
    <rPh sb="12" eb="15">
      <t>ホユウシャ</t>
    </rPh>
    <rPh sb="15" eb="16">
      <t>スウ</t>
    </rPh>
    <phoneticPr fontId="2"/>
  </si>
  <si>
    <t>104. 軽自動車及び原動機付自転車保有台数（平成29～令和3年）</t>
    <rPh sb="9" eb="10">
      <t>オヨ</t>
    </rPh>
    <rPh sb="23" eb="25">
      <t>ヘイセイ</t>
    </rPh>
    <rPh sb="28" eb="30">
      <t>レイワ</t>
    </rPh>
    <rPh sb="31" eb="32">
      <t>ネン</t>
    </rPh>
    <phoneticPr fontId="23"/>
  </si>
  <si>
    <t>105. 市内ＪＲ各駅の乗降客数及び貨物発着トン数（平成27～令和2年度）</t>
    <rPh sb="26" eb="28">
      <t>ヘイセイ</t>
    </rPh>
    <rPh sb="31" eb="33">
      <t>レイワ</t>
    </rPh>
    <rPh sb="34" eb="36">
      <t>ネンド</t>
    </rPh>
    <phoneticPr fontId="23"/>
  </si>
  <si>
    <t>106. 九州佐賀国際空港利用状況（平成28～令和2年度）</t>
    <rPh sb="5" eb="7">
      <t>キュウシュウ</t>
    </rPh>
    <rPh sb="7" eb="9">
      <t>サガ</t>
    </rPh>
    <rPh sb="9" eb="11">
      <t>コクサイ</t>
    </rPh>
    <rPh sb="11" eb="13">
      <t>クウコウ</t>
    </rPh>
    <rPh sb="13" eb="15">
      <t>リヨウ</t>
    </rPh>
    <rPh sb="15" eb="17">
      <t>ジョウキョウ</t>
    </rPh>
    <rPh sb="18" eb="20">
      <t>ヘイセイ</t>
    </rPh>
    <rPh sb="23" eb="25">
      <t>レイワ</t>
    </rPh>
    <rPh sb="26" eb="28">
      <t>ネンド</t>
    </rPh>
    <phoneticPr fontId="23"/>
  </si>
  <si>
    <t>107. 高速道路インターチェンジ流入台数</t>
    <rPh sb="5" eb="7">
      <t>コウソク</t>
    </rPh>
    <rPh sb="7" eb="9">
      <t>ドウロ</t>
    </rPh>
    <phoneticPr fontId="4"/>
  </si>
  <si>
    <t>108. 市営バス運行状況（平成28～令和2年度）</t>
    <rPh sb="5" eb="7">
      <t>シエイ</t>
    </rPh>
    <rPh sb="9" eb="11">
      <t>ウンコウ</t>
    </rPh>
    <rPh sb="11" eb="13">
      <t>ジョウキョウ</t>
    </rPh>
    <rPh sb="14" eb="16">
      <t>ヘイセイ</t>
    </rPh>
    <rPh sb="19" eb="21">
      <t>レイワ</t>
    </rPh>
    <rPh sb="22" eb="24">
      <t>ネンド</t>
    </rPh>
    <phoneticPr fontId="23"/>
  </si>
  <si>
    <t>109. 郵便施設数（平成29～令和3年）</t>
    <rPh sb="5" eb="7">
      <t>ユウビン</t>
    </rPh>
    <rPh sb="7" eb="10">
      <t>シセツスウ</t>
    </rPh>
    <rPh sb="11" eb="13">
      <t>ヘイセイ</t>
    </rPh>
    <rPh sb="16" eb="18">
      <t>レイワ</t>
    </rPh>
    <rPh sb="19" eb="20">
      <t>ネン</t>
    </rPh>
    <phoneticPr fontId="23"/>
  </si>
  <si>
    <t>110. 放送受信契約数（平成29～令和3年）</t>
    <rPh sb="5" eb="7">
      <t>ホウソウ</t>
    </rPh>
    <rPh sb="7" eb="9">
      <t>ジュシン</t>
    </rPh>
    <rPh sb="9" eb="12">
      <t>ケイヤクスウ</t>
    </rPh>
    <rPh sb="13" eb="15">
      <t>ヘイセイ</t>
    </rPh>
    <rPh sb="18" eb="20">
      <t>レイワ</t>
    </rPh>
    <rPh sb="21" eb="22">
      <t>ネン</t>
    </rPh>
    <phoneticPr fontId="23"/>
  </si>
  <si>
    <t>111. 諸富港海上貨物輸移入量及び輸移出量（平成28～令和2年）</t>
    <rPh sb="5" eb="7">
      <t>モロドミ</t>
    </rPh>
    <rPh sb="7" eb="8">
      <t>コウ</t>
    </rPh>
    <rPh sb="8" eb="10">
      <t>カイジョウ</t>
    </rPh>
    <rPh sb="10" eb="12">
      <t>カモツ</t>
    </rPh>
    <rPh sb="12" eb="13">
      <t>ユ</t>
    </rPh>
    <rPh sb="13" eb="15">
      <t>イニュウ</t>
    </rPh>
    <rPh sb="15" eb="16">
      <t>リョウ</t>
    </rPh>
    <rPh sb="16" eb="17">
      <t>オヨ</t>
    </rPh>
    <rPh sb="18" eb="19">
      <t>ユ</t>
    </rPh>
    <rPh sb="19" eb="21">
      <t>イシュツ</t>
    </rPh>
    <rPh sb="21" eb="22">
      <t>リョウ</t>
    </rPh>
    <rPh sb="23" eb="25">
      <t>ヘイセイ</t>
    </rPh>
    <rPh sb="28" eb="30">
      <t>レイワ</t>
    </rPh>
    <rPh sb="31" eb="32">
      <t>ネン</t>
    </rPh>
    <phoneticPr fontId="23"/>
  </si>
  <si>
    <t>　　　車 種
年 度</t>
    <rPh sb="3" eb="4">
      <t>クルマ</t>
    </rPh>
    <rPh sb="5" eb="6">
      <t>タネ</t>
    </rPh>
    <phoneticPr fontId="4"/>
  </si>
  <si>
    <t>車 種
　　　年 度</t>
    <rPh sb="0" eb="1">
      <t>クルマ</t>
    </rPh>
    <rPh sb="2" eb="3">
      <t>タネ</t>
    </rPh>
    <phoneticPr fontId="4"/>
  </si>
  <si>
    <t>　　品目
 年次</t>
    <rPh sb="2" eb="4">
      <t>ヒンモク</t>
    </rPh>
    <phoneticPr fontId="4"/>
  </si>
  <si>
    <t>平成29～令和3年度</t>
    <rPh sb="0" eb="2">
      <t>ヘイセイ</t>
    </rPh>
    <rPh sb="5" eb="7">
      <t>レイワ</t>
    </rPh>
    <rPh sb="8" eb="10">
      <t>ネンド</t>
    </rPh>
    <phoneticPr fontId="2"/>
  </si>
  <si>
    <t>平成26～令和2年度</t>
    <rPh sb="0" eb="2">
      <t>ヘイセイ</t>
    </rPh>
    <rPh sb="5" eb="7">
      <t>レイワ</t>
    </rPh>
    <rPh sb="8" eb="10">
      <t>ネンド</t>
    </rPh>
    <phoneticPr fontId="2"/>
  </si>
  <si>
    <t>佐賀県内他のインターチェンジ(鳥栖第一，鳥栖第二，東脊振，多久，武雄北方，嬉野)</t>
    <rPh sb="0" eb="2">
      <t>サガ</t>
    </rPh>
    <rPh sb="2" eb="4">
      <t>ケンナイ</t>
    </rPh>
    <rPh sb="4" eb="5">
      <t>タ</t>
    </rPh>
    <rPh sb="15" eb="17">
      <t>トス</t>
    </rPh>
    <rPh sb="17" eb="18">
      <t>ダイ</t>
    </rPh>
    <rPh sb="18" eb="19">
      <t>１</t>
    </rPh>
    <rPh sb="20" eb="22">
      <t>トス</t>
    </rPh>
    <rPh sb="22" eb="23">
      <t>ダイ</t>
    </rPh>
    <rPh sb="23" eb="24">
      <t>２</t>
    </rPh>
    <rPh sb="25" eb="28">
      <t>ヒガシセフリ</t>
    </rPh>
    <rPh sb="29" eb="31">
      <t>タク</t>
    </rPh>
    <rPh sb="32" eb="34">
      <t>タケオ</t>
    </rPh>
    <rPh sb="34" eb="36">
      <t>キタカタ</t>
    </rPh>
    <rPh sb="37" eb="39">
      <t>ウレシノ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</si>
</sst>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 numFmtId="180" formatCode="_ * #\ ##0_ ;_ * \-#\ ##0_ ;_ * &quot;-&quot;_ ;_ @_ "/>
    <numFmt numFmtId="181" formatCode="#\ ###\ ##0\ ;\-#\ ###\ ##0\ ;\-\ "/>
    <numFmt numFmtId="182" formatCode="_ * #\ ##0_ ;_ * \-#,##0_ ;_ * &quot;-&quot;_ ;_ @_ "/>
    <numFmt numFmtId="183" formatCode="_*\ #\ ###\ ##0_ ;_ * \-#,##0_ ;_ * &quot;-&quot;_ ;_ @_ "/>
    <numFmt numFmtId="184" formatCode="#\ ###\ ##0\ "/>
    <numFmt numFmtId="185" formatCode="###\ ##0&quot; &quot;"/>
    <numFmt numFmtId="186" formatCode="#\ ##0.0"/>
  </numFmts>
  <fonts count="5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4"/>
      <color rgb="FF00B050"/>
      <name val="ＭＳ Ｐゴシック"/>
      <family val="3"/>
      <charset val="128"/>
    </font>
    <font>
      <sz val="6"/>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1"/>
      <name val="ＭＳ 明朝"/>
      <family val="1"/>
      <charset val="128"/>
    </font>
    <font>
      <sz val="11"/>
      <name val="明朝"/>
      <family val="1"/>
      <charset val="128"/>
    </font>
    <font>
      <sz val="14"/>
      <name val="ＭＳ 明朝"/>
      <family val="1"/>
      <charset val="128"/>
    </font>
    <font>
      <sz val="6"/>
      <name val="ＭＳ Ｐ明朝"/>
      <family val="1"/>
      <charset val="128"/>
    </font>
    <font>
      <b/>
      <sz val="14"/>
      <name val="ＭＳ Ｐゴシック"/>
      <family val="3"/>
      <charset val="128"/>
    </font>
    <font>
      <b/>
      <sz val="16"/>
      <name val="ＭＳ Ｐゴシック"/>
      <family val="3"/>
      <charset val="128"/>
    </font>
    <font>
      <sz val="18"/>
      <name val="ＭＳ Ｐゴシック"/>
      <family val="3"/>
      <charset val="128"/>
    </font>
    <font>
      <sz val="11"/>
      <name val="ＭＳ ゴシック"/>
      <family val="3"/>
      <charset val="128"/>
    </font>
    <font>
      <sz val="14"/>
      <name val="ＭＳ Ｐゴシック"/>
      <family val="3"/>
      <charset val="128"/>
    </font>
    <font>
      <sz val="10"/>
      <name val="ＭＳ Ｐゴシック"/>
      <family val="3"/>
      <charset val="128"/>
    </font>
    <font>
      <sz val="12"/>
      <color theme="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color theme="1"/>
      <name val="ＭＳ Ｐゴシック"/>
      <family val="3"/>
      <charset val="128"/>
      <scheme val="minor"/>
    </font>
    <font>
      <sz val="16"/>
      <name val="ＭＳ Ｐゴシック"/>
      <family val="3"/>
      <charset val="128"/>
    </font>
    <font>
      <b/>
      <sz val="11"/>
      <name val="ＭＳ 明朝"/>
      <family val="1"/>
      <charset val="128"/>
    </font>
    <font>
      <b/>
      <sz val="15"/>
      <name val="ＭＳ Ｐゴシック"/>
      <family val="3"/>
      <charset val="128"/>
    </font>
    <font>
      <sz val="11"/>
      <name val="明朝"/>
      <family val="3"/>
      <charset val="128"/>
    </font>
    <font>
      <b/>
      <sz val="16"/>
      <color theme="1"/>
      <name val="ＭＳ ゴシック"/>
      <family val="3"/>
      <charset val="128"/>
    </font>
    <font>
      <sz val="11"/>
      <color theme="1"/>
      <name val="ＭＳ 明朝"/>
      <family val="1"/>
      <charset val="128"/>
    </font>
    <font>
      <b/>
      <sz val="12"/>
      <color theme="10"/>
      <name val="ＭＳ Ｐゴシック"/>
      <family val="3"/>
      <charset val="128"/>
    </font>
  </fonts>
  <fills count="29">
    <fill>
      <patternFill patternType="none"/>
    </fill>
    <fill>
      <patternFill patternType="gray125"/>
    </fill>
    <fill>
      <patternFill patternType="solid">
        <fgColor rgb="FF003300"/>
        <bgColor indexed="64"/>
      </patternFill>
    </fill>
    <fill>
      <patternFill patternType="solid">
        <fgColor rgb="FFCCFF9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9">
    <border>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theme="1"/>
      </top>
      <bottom style="medium">
        <color theme="1"/>
      </bottom>
      <diagonal/>
    </border>
    <border>
      <left style="thin">
        <color indexed="64"/>
      </left>
      <right/>
      <top style="hair">
        <color theme="1"/>
      </top>
      <bottom style="medium">
        <color theme="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72">
    <xf numFmtId="0" fontId="0" fillId="0" borderId="0">
      <alignment vertical="center"/>
    </xf>
    <xf numFmtId="0" fontId="1" fillId="0" borderId="0"/>
    <xf numFmtId="0" fontId="8" fillId="0" borderId="0" applyNumberFormat="0" applyFill="0" applyBorder="0" applyAlignment="0" applyProtection="0">
      <alignment vertical="top"/>
      <protection locked="0"/>
    </xf>
    <xf numFmtId="176"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0" fontId="11" fillId="0" borderId="0">
      <alignment horizontal="left"/>
    </xf>
    <xf numFmtId="38" fontId="12" fillId="4" borderId="0" applyNumberFormat="0" applyBorder="0" applyAlignment="0" applyProtection="0"/>
    <xf numFmtId="0" fontId="13" fillId="0" borderId="13" applyNumberFormat="0" applyAlignment="0" applyProtection="0">
      <alignment horizontal="left" vertical="center"/>
    </xf>
    <xf numFmtId="0" fontId="13" fillId="0" borderId="14">
      <alignment horizontal="left" vertical="center"/>
    </xf>
    <xf numFmtId="10" fontId="12" fillId="5" borderId="15" applyNumberFormat="0" applyBorder="0" applyAlignment="0" applyProtection="0"/>
    <xf numFmtId="179" fontId="14" fillId="0" borderId="0"/>
    <xf numFmtId="0" fontId="10" fillId="0" borderId="0"/>
    <xf numFmtId="10" fontId="10" fillId="0" borderId="0" applyFont="0" applyFill="0" applyBorder="0" applyAlignment="0" applyProtection="0"/>
    <xf numFmtId="4" fontId="11"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19" fillId="0" borderId="0">
      <alignment vertical="center"/>
    </xf>
    <xf numFmtId="38" fontId="1" fillId="0" borderId="0" applyFont="0" applyFill="0" applyBorder="0" applyAlignment="0" applyProtection="0"/>
    <xf numFmtId="0" fontId="20" fillId="0" borderId="0"/>
    <xf numFmtId="0" fontId="21" fillId="0" borderId="0"/>
    <xf numFmtId="0" fontId="22" fillId="0" borderId="0"/>
    <xf numFmtId="0" fontId="14" fillId="0" borderId="0"/>
    <xf numFmtId="0" fontId="1" fillId="0" borderId="0">
      <alignment vertical="center"/>
    </xf>
    <xf numFmtId="0" fontId="14" fillId="0" borderId="0"/>
    <xf numFmtId="0" fontId="14" fillId="0" borderId="0"/>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2" fillId="14"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2" fillId="24" borderId="0" applyNumberFormat="0" applyBorder="0" applyAlignment="0" applyProtection="0">
      <alignment vertical="center"/>
    </xf>
    <xf numFmtId="0" fontId="33" fillId="0" borderId="0" applyNumberFormat="0" applyFill="0" applyBorder="0" applyAlignment="0" applyProtection="0">
      <alignment vertical="center"/>
    </xf>
    <xf numFmtId="0" fontId="34" fillId="25" borderId="80" applyNumberFormat="0" applyAlignment="0" applyProtection="0">
      <alignment vertical="center"/>
    </xf>
    <xf numFmtId="0" fontId="35" fillId="26" borderId="0" applyNumberFormat="0" applyBorder="0" applyAlignment="0" applyProtection="0">
      <alignment vertical="center"/>
    </xf>
    <xf numFmtId="0" fontId="1" fillId="27" borderId="81" applyNumberFormat="0" applyFont="0" applyAlignment="0" applyProtection="0">
      <alignment vertical="center"/>
    </xf>
    <xf numFmtId="0" fontId="36" fillId="0" borderId="82" applyNumberFormat="0" applyFill="0" applyAlignment="0" applyProtection="0">
      <alignment vertical="center"/>
    </xf>
    <xf numFmtId="0" fontId="37" fillId="8" borderId="0" applyNumberFormat="0" applyBorder="0" applyAlignment="0" applyProtection="0">
      <alignment vertical="center"/>
    </xf>
    <xf numFmtId="0" fontId="38" fillId="28" borderId="83" applyNumberFormat="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0" borderId="85" applyNumberFormat="0" applyFill="0" applyAlignment="0" applyProtection="0">
      <alignment vertical="center"/>
    </xf>
    <xf numFmtId="0" fontId="42" fillId="0" borderId="86" applyNumberFormat="0" applyFill="0" applyAlignment="0" applyProtection="0">
      <alignment vertical="center"/>
    </xf>
    <xf numFmtId="0" fontId="42" fillId="0" borderId="0" applyNumberFormat="0" applyFill="0" applyBorder="0" applyAlignment="0" applyProtection="0">
      <alignment vertical="center"/>
    </xf>
    <xf numFmtId="0" fontId="43" fillId="0" borderId="87" applyNumberFormat="0" applyFill="0" applyAlignment="0" applyProtection="0">
      <alignment vertical="center"/>
    </xf>
    <xf numFmtId="0" fontId="44" fillId="28" borderId="88" applyNumberFormat="0" applyAlignment="0" applyProtection="0">
      <alignment vertical="center"/>
    </xf>
    <xf numFmtId="0" fontId="45" fillId="0" borderId="0" applyNumberFormat="0" applyFill="0" applyBorder="0" applyAlignment="0" applyProtection="0">
      <alignment vertical="center"/>
    </xf>
    <xf numFmtId="0" fontId="46" fillId="12" borderId="83" applyNumberFormat="0" applyAlignment="0" applyProtection="0">
      <alignment vertical="center"/>
    </xf>
    <xf numFmtId="0" fontId="47" fillId="9" borderId="0" applyNumberFormat="0" applyBorder="0" applyAlignment="0" applyProtection="0">
      <alignment vertical="center"/>
    </xf>
    <xf numFmtId="0" fontId="52" fillId="0" borderId="0"/>
  </cellStyleXfs>
  <cellXfs count="340">
    <xf numFmtId="0" fontId="0" fillId="0" borderId="0" xfId="0">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1" fillId="0" borderId="0" xfId="1" applyFont="1" applyBorder="1" applyAlignment="1">
      <alignment vertical="center"/>
    </xf>
    <xf numFmtId="0" fontId="7" fillId="2" borderId="3"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9" xfId="1" applyFont="1" applyFill="1" applyBorder="1" applyAlignment="1">
      <alignment horizontal="center" vertical="center"/>
    </xf>
    <xf numFmtId="0" fontId="5" fillId="3" borderId="12" xfId="1" applyFont="1" applyFill="1" applyBorder="1" applyAlignment="1">
      <alignment horizontal="center" vertical="center"/>
    </xf>
    <xf numFmtId="0" fontId="1" fillId="0" borderId="0" xfId="1" applyFont="1" applyAlignment="1">
      <alignment horizontal="center" vertical="center"/>
    </xf>
    <xf numFmtId="0" fontId="14" fillId="0" borderId="0" xfId="24" applyFont="1" applyAlignment="1">
      <alignment vertical="center"/>
    </xf>
    <xf numFmtId="0" fontId="20" fillId="0" borderId="0" xfId="24" applyFont="1" applyAlignment="1">
      <alignment vertical="center"/>
    </xf>
    <xf numFmtId="0" fontId="30" fillId="3" borderId="5" xfId="2" applyFont="1" applyFill="1" applyBorder="1" applyAlignment="1" applyProtection="1">
      <alignment vertical="center"/>
    </xf>
    <xf numFmtId="0" fontId="30" fillId="3" borderId="8" xfId="2" applyFont="1" applyFill="1" applyBorder="1" applyAlignment="1" applyProtection="1">
      <alignment vertical="center"/>
    </xf>
    <xf numFmtId="0" fontId="30" fillId="3" borderId="7" xfId="2" applyFont="1" applyFill="1" applyBorder="1" applyAlignment="1" applyProtection="1">
      <alignment horizontal="left" vertical="center"/>
    </xf>
    <xf numFmtId="0" fontId="30" fillId="3" borderId="11" xfId="2" applyFont="1" applyFill="1" applyBorder="1" applyAlignment="1" applyProtection="1">
      <alignment vertical="center"/>
    </xf>
    <xf numFmtId="0" fontId="14" fillId="0" borderId="0" xfId="0" applyFont="1" applyAlignment="1">
      <alignment vertical="center"/>
    </xf>
    <xf numFmtId="0" fontId="20" fillId="0" borderId="0" xfId="0" applyFont="1" applyAlignment="1">
      <alignment vertical="center"/>
    </xf>
    <xf numFmtId="0" fontId="1" fillId="0" borderId="0" xfId="0" applyFont="1" applyAlignment="1">
      <alignment vertical="center"/>
    </xf>
    <xf numFmtId="0" fontId="0" fillId="0" borderId="0" xfId="0" applyAlignment="1"/>
    <xf numFmtId="0" fontId="24" fillId="0" borderId="0" xfId="0" applyFont="1" applyAlignment="1">
      <alignment vertical="center"/>
    </xf>
    <xf numFmtId="0" fontId="14" fillId="0" borderId="0" xfId="0" applyFont="1" applyAlignment="1"/>
    <xf numFmtId="0" fontId="14" fillId="0" borderId="0" xfId="0" applyFont="1">
      <alignment vertical="center"/>
    </xf>
    <xf numFmtId="0" fontId="29" fillId="0" borderId="0" xfId="0" applyFont="1" applyAlignment="1">
      <alignment vertical="center"/>
    </xf>
    <xf numFmtId="0" fontId="14" fillId="0" borderId="0" xfId="0" applyFont="1" applyAlignment="1">
      <alignment vertical="center"/>
    </xf>
    <xf numFmtId="0" fontId="0" fillId="0" borderId="0" xfId="0" applyAlignment="1"/>
    <xf numFmtId="0" fontId="20" fillId="0" borderId="0" xfId="24" applyFont="1" applyAlignment="1">
      <alignment vertical="center"/>
    </xf>
    <xf numFmtId="0" fontId="14" fillId="0" borderId="0" xfId="24" applyFont="1" applyAlignment="1">
      <alignment horizontal="center" vertical="center"/>
    </xf>
    <xf numFmtId="0" fontId="14" fillId="0" borderId="0" xfId="24" applyFont="1" applyAlignment="1">
      <alignment vertical="center"/>
    </xf>
    <xf numFmtId="0" fontId="20" fillId="0" borderId="14" xfId="24" applyFont="1" applyFill="1" applyBorder="1" applyAlignment="1">
      <alignment vertical="center"/>
    </xf>
    <xf numFmtId="0" fontId="20" fillId="0" borderId="22" xfId="0" applyFont="1" applyBorder="1" applyAlignment="1">
      <alignment vertical="center"/>
    </xf>
    <xf numFmtId="0" fontId="20" fillId="0" borderId="22" xfId="0" applyFont="1" applyBorder="1" applyAlignment="1">
      <alignment horizontal="right" vertical="center"/>
    </xf>
    <xf numFmtId="0" fontId="20" fillId="0" borderId="0" xfId="0" applyFont="1" applyAlignment="1">
      <alignment vertical="center"/>
    </xf>
    <xf numFmtId="0" fontId="14" fillId="0" borderId="0" xfId="0" applyFont="1" applyAlignment="1">
      <alignment horizontal="center" vertical="center"/>
    </xf>
    <xf numFmtId="0" fontId="14" fillId="0" borderId="22" xfId="0" applyFont="1" applyBorder="1" applyAlignment="1">
      <alignment vertical="center"/>
    </xf>
    <xf numFmtId="0" fontId="25" fillId="0" borderId="0" xfId="29" applyFont="1" applyFill="1" applyAlignment="1">
      <alignment horizontal="center" vertical="center"/>
    </xf>
    <xf numFmtId="0" fontId="49" fillId="0" borderId="0" xfId="27" applyFont="1" applyAlignment="1">
      <alignment horizontal="center" vertical="center"/>
    </xf>
    <xf numFmtId="0" fontId="14" fillId="0" borderId="0" xfId="0" applyFont="1" applyAlignment="1">
      <alignment horizontal="center" vertical="center"/>
    </xf>
    <xf numFmtId="0" fontId="26" fillId="0" borderId="0" xfId="1" applyFont="1" applyAlignment="1">
      <alignment vertical="center"/>
    </xf>
    <xf numFmtId="0" fontId="14" fillId="0" borderId="0" xfId="1" applyFont="1" applyAlignment="1">
      <alignment vertical="center"/>
    </xf>
    <xf numFmtId="0" fontId="1" fillId="0" borderId="0" xfId="1" applyAlignment="1">
      <alignment vertical="center"/>
    </xf>
    <xf numFmtId="0" fontId="20" fillId="0" borderId="0" xfId="24" applyFont="1" applyBorder="1" applyAlignment="1">
      <alignment vertical="center"/>
    </xf>
    <xf numFmtId="0" fontId="20" fillId="0" borderId="22" xfId="24" applyFont="1" applyBorder="1" applyAlignment="1">
      <alignment vertical="center"/>
    </xf>
    <xf numFmtId="0" fontId="20" fillId="0" borderId="64" xfId="24" applyFont="1" applyBorder="1" applyAlignment="1">
      <alignment horizontal="center"/>
    </xf>
    <xf numFmtId="0" fontId="20" fillId="0" borderId="65" xfId="24" applyFont="1" applyBorder="1" applyAlignment="1">
      <alignment horizontal="center"/>
    </xf>
    <xf numFmtId="0" fontId="20" fillId="0" borderId="49" xfId="24" applyFont="1" applyBorder="1" applyAlignment="1">
      <alignment horizontal="center" vertical="center"/>
    </xf>
    <xf numFmtId="0" fontId="20" fillId="0" borderId="66" xfId="24" applyFont="1" applyBorder="1" applyAlignment="1">
      <alignment horizontal="center" vertical="center"/>
    </xf>
    <xf numFmtId="0" fontId="20" fillId="0" borderId="51" xfId="24" applyFont="1" applyBorder="1" applyAlignment="1">
      <alignment horizontal="center" vertical="top"/>
    </xf>
    <xf numFmtId="0" fontId="20" fillId="0" borderId="67" xfId="24" applyFont="1" applyBorder="1" applyAlignment="1">
      <alignment horizontal="center" vertical="top"/>
    </xf>
    <xf numFmtId="184" fontId="20" fillId="0" borderId="37" xfId="24" applyNumberFormat="1" applyFont="1" applyBorder="1" applyAlignment="1">
      <alignment horizontal="right" vertical="center"/>
    </xf>
    <xf numFmtId="184" fontId="20" fillId="0" borderId="68" xfId="24" applyNumberFormat="1" applyFont="1" applyBorder="1" applyAlignment="1">
      <alignment horizontal="right" vertical="center"/>
    </xf>
    <xf numFmtId="184" fontId="20" fillId="0" borderId="21" xfId="24" applyNumberFormat="1" applyFont="1" applyBorder="1" applyAlignment="1">
      <alignment vertical="center"/>
    </xf>
    <xf numFmtId="184" fontId="20" fillId="0" borderId="56" xfId="24" applyNumberFormat="1" applyFont="1" applyBorder="1" applyAlignment="1">
      <alignment vertical="center"/>
    </xf>
    <xf numFmtId="184" fontId="20" fillId="0" borderId="37" xfId="24" applyNumberFormat="1" applyFont="1" applyBorder="1" applyAlignment="1">
      <alignment vertical="center"/>
    </xf>
    <xf numFmtId="184" fontId="20" fillId="0" borderId="69" xfId="24" applyNumberFormat="1" applyFont="1" applyBorder="1" applyAlignment="1">
      <alignment vertical="center"/>
    </xf>
    <xf numFmtId="184" fontId="20" fillId="0" borderId="46" xfId="24" applyNumberFormat="1" applyFont="1" applyBorder="1" applyAlignment="1">
      <alignment horizontal="right" vertical="center"/>
    </xf>
    <xf numFmtId="184" fontId="20" fillId="0" borderId="9" xfId="24" applyNumberFormat="1" applyFont="1" applyBorder="1" applyAlignment="1">
      <alignment horizontal="right" vertical="center"/>
    </xf>
    <xf numFmtId="184" fontId="20" fillId="0" borderId="27" xfId="24" applyNumberFormat="1" applyFont="1" applyFill="1" applyBorder="1" applyAlignment="1">
      <alignment horizontal="right" vertical="center"/>
    </xf>
    <xf numFmtId="182" fontId="20" fillId="0" borderId="56" xfId="24" applyNumberFormat="1" applyFont="1" applyFill="1" applyBorder="1" applyAlignment="1">
      <alignment horizontal="right" vertical="center"/>
    </xf>
    <xf numFmtId="184" fontId="20" fillId="0" borderId="46" xfId="24" applyNumberFormat="1" applyFont="1" applyFill="1" applyBorder="1" applyAlignment="1">
      <alignment vertical="center"/>
    </xf>
    <xf numFmtId="184" fontId="20" fillId="0" borderId="70" xfId="24" applyNumberFormat="1" applyFont="1" applyFill="1" applyBorder="1" applyAlignment="1">
      <alignment horizontal="right" vertical="center"/>
    </xf>
    <xf numFmtId="184" fontId="20" fillId="0" borderId="69" xfId="24" applyNumberFormat="1" applyFont="1" applyFill="1" applyBorder="1" applyAlignment="1">
      <alignment horizontal="right" vertical="center"/>
    </xf>
    <xf numFmtId="184" fontId="20" fillId="0" borderId="71" xfId="24" applyNumberFormat="1" applyFont="1" applyFill="1" applyBorder="1" applyAlignment="1">
      <alignment horizontal="right" vertical="center"/>
    </xf>
    <xf numFmtId="182" fontId="20" fillId="0" borderId="72" xfId="24" applyNumberFormat="1" applyFont="1" applyFill="1" applyBorder="1" applyAlignment="1">
      <alignment horizontal="right" vertical="center"/>
    </xf>
    <xf numFmtId="0" fontId="20" fillId="0" borderId="31" xfId="24" applyFont="1" applyFill="1" applyBorder="1" applyAlignment="1">
      <alignment horizontal="center" vertical="center" justifyLastLine="1"/>
    </xf>
    <xf numFmtId="184" fontId="20" fillId="0" borderId="29" xfId="24" applyNumberFormat="1" applyFont="1" applyFill="1" applyBorder="1" applyAlignment="1">
      <alignment horizontal="right" vertical="center"/>
    </xf>
    <xf numFmtId="182" fontId="20" fillId="0" borderId="55" xfId="24" applyNumberFormat="1" applyFont="1" applyFill="1" applyBorder="1" applyAlignment="1">
      <alignment horizontal="right" vertical="center"/>
    </xf>
    <xf numFmtId="181" fontId="20" fillId="0" borderId="74" xfId="24" applyNumberFormat="1" applyFont="1" applyFill="1" applyBorder="1" applyAlignment="1">
      <alignment horizontal="right" vertical="center"/>
    </xf>
    <xf numFmtId="181" fontId="20" fillId="0" borderId="30" xfId="24" applyNumberFormat="1" applyFont="1" applyFill="1" applyBorder="1" applyAlignment="1">
      <alignment horizontal="right" vertical="center"/>
    </xf>
    <xf numFmtId="0" fontId="20" fillId="0" borderId="33" xfId="24" applyFont="1" applyFill="1" applyBorder="1" applyAlignment="1">
      <alignment horizontal="center" vertical="center" justifyLastLine="1"/>
    </xf>
    <xf numFmtId="184" fontId="20" fillId="0" borderId="21" xfId="24" applyNumberFormat="1" applyFont="1" applyFill="1" applyBorder="1" applyAlignment="1">
      <alignment horizontal="right" vertical="center"/>
    </xf>
    <xf numFmtId="184" fontId="20" fillId="0" borderId="46" xfId="24" applyNumberFormat="1" applyFont="1" applyFill="1" applyBorder="1" applyAlignment="1">
      <alignment horizontal="right" vertical="center"/>
    </xf>
    <xf numFmtId="184" fontId="20" fillId="0" borderId="20" xfId="24" applyNumberFormat="1" applyFont="1" applyFill="1" applyBorder="1" applyAlignment="1">
      <alignment horizontal="right" vertical="center"/>
    </xf>
    <xf numFmtId="0" fontId="20" fillId="0" borderId="59" xfId="24" applyFont="1" applyFill="1" applyBorder="1" applyAlignment="1">
      <alignment horizontal="center" vertical="center" justifyLastLine="1"/>
    </xf>
    <xf numFmtId="182" fontId="20" fillId="0" borderId="9" xfId="24" applyNumberFormat="1" applyFont="1" applyFill="1" applyBorder="1" applyAlignment="1">
      <alignment horizontal="right" vertical="center"/>
    </xf>
    <xf numFmtId="181" fontId="20" fillId="0" borderId="46" xfId="24" applyNumberFormat="1" applyFont="1" applyFill="1" applyBorder="1" applyAlignment="1">
      <alignment horizontal="right" vertical="center"/>
    </xf>
    <xf numFmtId="181" fontId="20" fillId="0" borderId="20" xfId="24" applyNumberFormat="1" applyFont="1" applyFill="1" applyBorder="1" applyAlignment="1">
      <alignment horizontal="right" vertical="center"/>
    </xf>
    <xf numFmtId="0" fontId="20" fillId="0" borderId="36" xfId="24" applyFont="1" applyFill="1" applyBorder="1" applyAlignment="1">
      <alignment horizontal="center" vertical="center" justifyLastLine="1"/>
    </xf>
    <xf numFmtId="184" fontId="20" fillId="0" borderId="34" xfId="24" applyNumberFormat="1" applyFont="1" applyFill="1" applyBorder="1" applyAlignment="1">
      <alignment horizontal="right" vertical="center"/>
    </xf>
    <xf numFmtId="181" fontId="20" fillId="0" borderId="71" xfId="24" applyNumberFormat="1" applyFont="1" applyFill="1" applyBorder="1" applyAlignment="1">
      <alignment horizontal="right" vertical="center"/>
    </xf>
    <xf numFmtId="181" fontId="20" fillId="0" borderId="35" xfId="24" applyNumberFormat="1" applyFont="1" applyFill="1" applyBorder="1" applyAlignment="1">
      <alignment horizontal="right" vertical="center"/>
    </xf>
    <xf numFmtId="0" fontId="20" fillId="0" borderId="73" xfId="24" applyFont="1" applyFill="1" applyBorder="1" applyAlignment="1">
      <alignment horizontal="center" vertical="center" justifyLastLine="1"/>
    </xf>
    <xf numFmtId="181" fontId="20" fillId="0" borderId="76" xfId="24" applyNumberFormat="1" applyFont="1" applyFill="1" applyBorder="1" applyAlignment="1">
      <alignment horizontal="right" vertical="center"/>
    </xf>
    <xf numFmtId="181" fontId="20" fillId="0" borderId="6" xfId="24" applyNumberFormat="1" applyFont="1" applyFill="1" applyBorder="1" applyAlignment="1">
      <alignment horizontal="right" vertical="center"/>
    </xf>
    <xf numFmtId="184" fontId="20" fillId="0" borderId="9" xfId="24" applyNumberFormat="1" applyFont="1" applyFill="1" applyBorder="1" applyAlignment="1">
      <alignment horizontal="right" vertical="center"/>
    </xf>
    <xf numFmtId="181" fontId="20" fillId="0" borderId="9" xfId="24" applyNumberFormat="1" applyFont="1" applyFill="1" applyBorder="1" applyAlignment="1">
      <alignment horizontal="right" vertical="center"/>
    </xf>
    <xf numFmtId="0" fontId="20" fillId="0" borderId="53" xfId="24" applyFont="1" applyFill="1" applyBorder="1" applyAlignment="1">
      <alignment horizontal="center" vertical="center" justifyLastLine="1"/>
    </xf>
    <xf numFmtId="181" fontId="20" fillId="0" borderId="75" xfId="24" applyNumberFormat="1" applyFont="1" applyFill="1" applyBorder="1" applyAlignment="1">
      <alignment horizontal="right" vertical="center"/>
    </xf>
    <xf numFmtId="181" fontId="20" fillId="0" borderId="12" xfId="24" applyNumberFormat="1" applyFont="1" applyFill="1" applyBorder="1" applyAlignment="1">
      <alignment horizontal="right" vertical="center"/>
    </xf>
    <xf numFmtId="186" fontId="20" fillId="0" borderId="0" xfId="24" applyNumberFormat="1" applyFont="1" applyAlignment="1">
      <alignment vertical="center"/>
    </xf>
    <xf numFmtId="0" fontId="20" fillId="0" borderId="34"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35" xfId="0" applyFont="1" applyBorder="1" applyAlignment="1">
      <alignment horizontal="center" vertical="center"/>
    </xf>
    <xf numFmtId="0" fontId="20" fillId="0" borderId="20" xfId="0" applyFont="1" applyBorder="1" applyAlignment="1">
      <alignment horizontal="center" vertical="center"/>
    </xf>
    <xf numFmtId="182" fontId="20" fillId="0" borderId="21" xfId="0" applyNumberFormat="1" applyFont="1" applyBorder="1" applyAlignment="1">
      <alignment horizontal="right" vertical="center"/>
    </xf>
    <xf numFmtId="182" fontId="20" fillId="0" borderId="9" xfId="0" applyNumberFormat="1" applyFont="1" applyBorder="1" applyAlignment="1">
      <alignment horizontal="right" vertical="center"/>
    </xf>
    <xf numFmtId="182" fontId="20" fillId="0" borderId="8" xfId="0" applyNumberFormat="1" applyFont="1" applyBorder="1" applyAlignment="1">
      <alignment horizontal="right" vertical="center"/>
    </xf>
    <xf numFmtId="182" fontId="20" fillId="0" borderId="20" xfId="0" applyNumberFormat="1" applyFont="1" applyBorder="1" applyAlignment="1">
      <alignment horizontal="right" vertical="center"/>
    </xf>
    <xf numFmtId="182" fontId="20" fillId="0" borderId="46" xfId="0" applyNumberFormat="1" applyFont="1" applyBorder="1" applyAlignment="1">
      <alignment horizontal="right" vertical="center"/>
    </xf>
    <xf numFmtId="182" fontId="20" fillId="0" borderId="48" xfId="0" applyNumberFormat="1" applyFont="1" applyBorder="1" applyAlignment="1">
      <alignment horizontal="right" vertical="center"/>
    </xf>
    <xf numFmtId="182" fontId="20" fillId="0" borderId="12" xfId="0" applyNumberFormat="1" applyFont="1" applyBorder="1" applyAlignment="1">
      <alignment horizontal="right" vertical="center"/>
    </xf>
    <xf numFmtId="182" fontId="20" fillId="0" borderId="11" xfId="0" applyNumberFormat="1" applyFont="1" applyBorder="1" applyAlignment="1">
      <alignment horizontal="right" vertical="center"/>
    </xf>
    <xf numFmtId="182" fontId="20" fillId="0" borderId="47" xfId="0" applyNumberFormat="1" applyFont="1" applyBorder="1" applyAlignment="1">
      <alignment horizontal="right" vertical="center"/>
    </xf>
    <xf numFmtId="0" fontId="20" fillId="0" borderId="0" xfId="0" applyFont="1" applyFill="1" applyAlignment="1">
      <alignment vertical="center"/>
    </xf>
    <xf numFmtId="0" fontId="50" fillId="0" borderId="0" xfId="0" applyFont="1" applyFill="1" applyAlignment="1">
      <alignment vertical="center"/>
    </xf>
    <xf numFmtId="49" fontId="20" fillId="0" borderId="20" xfId="0" applyNumberFormat="1" applyFont="1" applyBorder="1" applyAlignment="1">
      <alignment horizontal="center" vertical="center"/>
    </xf>
    <xf numFmtId="49" fontId="20" fillId="0" borderId="47" xfId="0" applyNumberFormat="1"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20" fillId="0" borderId="17" xfId="0" applyFont="1" applyBorder="1" applyAlignment="1">
      <alignment horizontal="center" vertical="center"/>
    </xf>
    <xf numFmtId="180" fontId="20" fillId="0" borderId="19" xfId="0" applyNumberFormat="1" applyFont="1" applyBorder="1" applyAlignment="1">
      <alignment horizontal="right" vertical="center"/>
    </xf>
    <xf numFmtId="180" fontId="20" fillId="0" borderId="21" xfId="0" applyNumberFormat="1" applyFont="1" applyBorder="1" applyAlignment="1">
      <alignment vertical="center"/>
    </xf>
    <xf numFmtId="180" fontId="20" fillId="0" borderId="23" xfId="0" applyNumberFormat="1" applyFont="1" applyBorder="1" applyAlignment="1">
      <alignment vertical="center"/>
    </xf>
    <xf numFmtId="0" fontId="0" fillId="0" borderId="0" xfId="0" applyFont="1">
      <alignment vertical="center"/>
    </xf>
    <xf numFmtId="181" fontId="20" fillId="0" borderId="17" xfId="0" applyNumberFormat="1" applyFont="1" applyBorder="1" applyAlignment="1">
      <alignment horizontal="center" vertical="center"/>
    </xf>
    <xf numFmtId="181" fontId="20" fillId="0" borderId="27" xfId="0" applyNumberFormat="1" applyFont="1" applyBorder="1" applyAlignment="1">
      <alignment vertical="center"/>
    </xf>
    <xf numFmtId="0" fontId="20" fillId="0" borderId="30" xfId="0" applyNumberFormat="1" applyFont="1" applyBorder="1" applyAlignment="1">
      <alignment horizontal="center" vertical="center"/>
    </xf>
    <xf numFmtId="181" fontId="20" fillId="0" borderId="29" xfId="0" applyNumberFormat="1" applyFont="1" applyBorder="1" applyAlignment="1">
      <alignment vertical="center"/>
    </xf>
    <xf numFmtId="0" fontId="20" fillId="0" borderId="20" xfId="0" applyNumberFormat="1" applyFont="1" applyBorder="1" applyAlignment="1">
      <alignment horizontal="center" vertical="center"/>
    </xf>
    <xf numFmtId="181" fontId="20" fillId="0" borderId="21" xfId="0" applyNumberFormat="1" applyFont="1" applyBorder="1" applyAlignment="1">
      <alignment vertical="center"/>
    </xf>
    <xf numFmtId="0" fontId="20" fillId="0" borderId="35" xfId="0" applyNumberFormat="1" applyFont="1" applyBorder="1" applyAlignment="1">
      <alignment horizontal="center" vertical="center"/>
    </xf>
    <xf numFmtId="181" fontId="20" fillId="0" borderId="34" xfId="0" applyNumberFormat="1" applyFont="1" applyBorder="1" applyAlignment="1">
      <alignment vertical="center"/>
    </xf>
    <xf numFmtId="181" fontId="20" fillId="0" borderId="21" xfId="0" applyNumberFormat="1" applyFont="1" applyFill="1" applyBorder="1" applyAlignment="1">
      <alignment vertical="center"/>
    </xf>
    <xf numFmtId="181" fontId="20" fillId="0" borderId="37" xfId="0" applyNumberFormat="1" applyFont="1" applyBorder="1" applyAlignment="1">
      <alignment vertical="center"/>
    </xf>
    <xf numFmtId="181" fontId="20" fillId="0" borderId="39" xfId="0" applyNumberFormat="1" applyFont="1" applyBorder="1" applyAlignment="1">
      <alignment vertical="center"/>
    </xf>
    <xf numFmtId="0" fontId="21" fillId="0" borderId="0" xfId="1" applyFont="1" applyAlignment="1">
      <alignment vertical="center"/>
    </xf>
    <xf numFmtId="0" fontId="21" fillId="6" borderId="0" xfId="26" applyFont="1" applyFill="1" applyAlignment="1">
      <alignment vertical="center"/>
    </xf>
    <xf numFmtId="0" fontId="21" fillId="0" borderId="0" xfId="1" applyFont="1" applyBorder="1" applyAlignment="1">
      <alignment vertical="center"/>
    </xf>
    <xf numFmtId="0" fontId="20" fillId="0" borderId="17" xfId="0" applyFont="1" applyBorder="1" applyAlignment="1">
      <alignment horizontal="center" vertical="center" shrinkToFit="1"/>
    </xf>
    <xf numFmtId="0" fontId="20" fillId="0" borderId="30" xfId="0" applyFont="1" applyBorder="1" applyAlignment="1">
      <alignment horizontal="center" vertical="center"/>
    </xf>
    <xf numFmtId="0" fontId="20" fillId="0" borderId="55" xfId="0" applyFont="1" applyBorder="1" applyAlignment="1">
      <alignment horizontal="center" vertical="center"/>
    </xf>
    <xf numFmtId="184" fontId="20" fillId="0" borderId="29" xfId="0" applyNumberFormat="1" applyFont="1" applyBorder="1" applyAlignment="1">
      <alignment vertical="center"/>
    </xf>
    <xf numFmtId="0" fontId="20" fillId="0" borderId="56" xfId="0" applyFont="1" applyBorder="1" applyAlignment="1">
      <alignment horizontal="center" vertical="center"/>
    </xf>
    <xf numFmtId="184" fontId="20" fillId="0" borderId="21" xfId="0" applyNumberFormat="1" applyFont="1" applyBorder="1" applyAlignment="1">
      <alignment vertical="center"/>
    </xf>
    <xf numFmtId="0" fontId="20" fillId="0" borderId="47" xfId="0" applyFont="1" applyBorder="1" applyAlignment="1">
      <alignment horizontal="center" vertical="center"/>
    </xf>
    <xf numFmtId="0" fontId="20" fillId="0" borderId="57" xfId="0" applyFont="1" applyBorder="1" applyAlignment="1">
      <alignment horizontal="center" vertical="center"/>
    </xf>
    <xf numFmtId="184" fontId="20" fillId="0" borderId="48" xfId="0" applyNumberFormat="1" applyFont="1" applyBorder="1" applyAlignment="1">
      <alignment vertical="center"/>
    </xf>
    <xf numFmtId="49" fontId="20" fillId="0" borderId="28" xfId="0" applyNumberFormat="1" applyFont="1" applyBorder="1" applyAlignment="1">
      <alignment horizontal="center" vertical="center"/>
    </xf>
    <xf numFmtId="182" fontId="20" fillId="0" borderId="29" xfId="0" applyNumberFormat="1" applyFont="1" applyBorder="1" applyAlignment="1">
      <alignment horizontal="right" vertical="center"/>
    </xf>
    <xf numFmtId="49" fontId="20" fillId="0" borderId="33" xfId="0" applyNumberFormat="1" applyFont="1" applyBorder="1" applyAlignment="1">
      <alignment horizontal="center" vertical="center"/>
    </xf>
    <xf numFmtId="182" fontId="20" fillId="0" borderId="27" xfId="0" applyNumberFormat="1" applyFont="1" applyFill="1" applyBorder="1" applyAlignment="1">
      <alignment horizontal="right" vertical="center"/>
    </xf>
    <xf numFmtId="182" fontId="20" fillId="0" borderId="37" xfId="0" applyNumberFormat="1" applyFont="1" applyFill="1" applyBorder="1" applyAlignment="1">
      <alignment horizontal="right" vertical="center"/>
    </xf>
    <xf numFmtId="49" fontId="20" fillId="0" borderId="22" xfId="0" applyNumberFormat="1" applyFont="1" applyBorder="1" applyAlignment="1">
      <alignment horizontal="center" vertical="center"/>
    </xf>
    <xf numFmtId="182" fontId="20" fillId="0" borderId="78" xfId="0" applyNumberFormat="1" applyFont="1" applyFill="1" applyBorder="1" applyAlignment="1">
      <alignment horizontal="right" vertical="center"/>
    </xf>
    <xf numFmtId="182" fontId="20" fillId="0" borderId="79" xfId="0" applyNumberFormat="1" applyFont="1" applyFill="1" applyBorder="1" applyAlignment="1">
      <alignment horizontal="right" vertical="center"/>
    </xf>
    <xf numFmtId="0" fontId="0" fillId="0" borderId="0" xfId="0" applyFont="1" applyAlignment="1">
      <alignment vertical="center" wrapText="1"/>
    </xf>
    <xf numFmtId="0" fontId="20" fillId="0" borderId="0" xfId="0" applyFont="1" applyBorder="1" applyAlignment="1"/>
    <xf numFmtId="0" fontId="20" fillId="0" borderId="0" xfId="0" applyFont="1" applyBorder="1" applyAlignment="1">
      <alignment horizontal="right"/>
    </xf>
    <xf numFmtId="49" fontId="20" fillId="0" borderId="31" xfId="0" applyNumberFormat="1" applyFont="1" applyBorder="1" applyAlignment="1">
      <alignment horizontal="center" vertical="center"/>
    </xf>
    <xf numFmtId="185" fontId="20" fillId="0" borderId="52" xfId="0" applyNumberFormat="1" applyFont="1" applyBorder="1" applyAlignment="1">
      <alignment horizontal="right" vertical="center"/>
    </xf>
    <xf numFmtId="185" fontId="20" fillId="0" borderId="21" xfId="0" applyNumberFormat="1" applyFont="1" applyBorder="1" applyAlignment="1">
      <alignment horizontal="right" vertical="center"/>
    </xf>
    <xf numFmtId="49" fontId="20" fillId="0" borderId="53" xfId="0" applyNumberFormat="1" applyFont="1" applyBorder="1" applyAlignment="1">
      <alignment horizontal="center" vertical="center"/>
    </xf>
    <xf numFmtId="185" fontId="20" fillId="0" borderId="60" xfId="0" applyNumberFormat="1" applyFont="1" applyBorder="1" applyAlignment="1">
      <alignment horizontal="right" vertical="center"/>
    </xf>
    <xf numFmtId="185" fontId="20" fillId="0" borderId="23" xfId="0" applyNumberFormat="1" applyFont="1" applyBorder="1" applyAlignment="1">
      <alignment horizontal="right" vertical="center"/>
    </xf>
    <xf numFmtId="0" fontId="20" fillId="0" borderId="0" xfId="0" applyFont="1" applyAlignment="1"/>
    <xf numFmtId="0" fontId="20" fillId="0" borderId="0" xfId="28" applyFont="1" applyFill="1" applyAlignment="1">
      <alignment vertical="center"/>
    </xf>
    <xf numFmtId="0" fontId="20" fillId="0" borderId="0" xfId="29" applyFont="1" applyFill="1" applyBorder="1" applyAlignment="1">
      <alignment vertical="center"/>
    </xf>
    <xf numFmtId="0" fontId="20" fillId="0" borderId="0" xfId="27" applyFont="1" applyAlignment="1">
      <alignment vertical="center"/>
    </xf>
    <xf numFmtId="49" fontId="20" fillId="6" borderId="33" xfId="29" applyNumberFormat="1" applyFont="1" applyFill="1" applyBorder="1" applyAlignment="1">
      <alignment horizontal="center" vertical="center"/>
    </xf>
    <xf numFmtId="182" fontId="20" fillId="0" borderId="52" xfId="29" applyNumberFormat="1" applyFont="1" applyFill="1" applyBorder="1" applyAlignment="1">
      <alignment vertical="center"/>
    </xf>
    <xf numFmtId="182" fontId="20" fillId="0" borderId="52" xfId="29" applyNumberFormat="1" applyFont="1" applyFill="1" applyBorder="1" applyAlignment="1">
      <alignment horizontal="right" vertical="center"/>
    </xf>
    <xf numFmtId="182" fontId="20" fillId="0" borderId="21" xfId="29" applyNumberFormat="1" applyFont="1" applyFill="1" applyBorder="1" applyAlignment="1">
      <alignment horizontal="right" vertical="center"/>
    </xf>
    <xf numFmtId="49" fontId="20" fillId="6" borderId="58" xfId="29" applyNumberFormat="1" applyFont="1" applyFill="1" applyBorder="1" applyAlignment="1">
      <alignment horizontal="center" vertical="center"/>
    </xf>
    <xf numFmtId="182" fontId="20" fillId="0" borderId="60" xfId="29" applyNumberFormat="1" applyFont="1" applyFill="1" applyBorder="1" applyAlignment="1">
      <alignment vertical="center"/>
    </xf>
    <xf numFmtId="182" fontId="20" fillId="0" borderId="60" xfId="29" applyNumberFormat="1" applyFont="1" applyFill="1" applyBorder="1" applyAlignment="1">
      <alignment horizontal="right" vertical="center"/>
    </xf>
    <xf numFmtId="182" fontId="20" fillId="0" borderId="23" xfId="29" applyNumberFormat="1" applyFont="1" applyFill="1" applyBorder="1" applyAlignment="1">
      <alignment horizontal="right" vertical="center"/>
    </xf>
    <xf numFmtId="0" fontId="20" fillId="0" borderId="0" xfId="27" applyFont="1">
      <alignment vertical="center"/>
    </xf>
    <xf numFmtId="182" fontId="20" fillId="6" borderId="52" xfId="29" applyNumberFormat="1" applyFont="1" applyFill="1" applyBorder="1" applyAlignment="1">
      <alignment vertical="center"/>
    </xf>
    <xf numFmtId="0" fontId="20" fillId="0" borderId="16" xfId="0" applyFont="1" applyBorder="1" applyAlignment="1">
      <alignment horizontal="center" vertical="center" justifyLastLine="1"/>
    </xf>
    <xf numFmtId="49" fontId="20" fillId="0" borderId="24" xfId="0" quotePrefix="1" applyNumberFormat="1" applyFont="1" applyBorder="1" applyAlignment="1">
      <alignment horizontal="center" vertical="center"/>
    </xf>
    <xf numFmtId="182" fontId="20" fillId="0" borderId="57" xfId="24" applyNumberFormat="1" applyFont="1" applyFill="1" applyBorder="1" applyAlignment="1">
      <alignment horizontal="right" vertical="center"/>
    </xf>
    <xf numFmtId="182" fontId="20" fillId="0" borderId="52" xfId="24" applyNumberFormat="1" applyFont="1" applyFill="1" applyBorder="1" applyAlignment="1">
      <alignment horizontal="right" vertical="center"/>
    </xf>
    <xf numFmtId="182" fontId="20" fillId="0" borderId="54" xfId="24" applyNumberFormat="1" applyFont="1" applyFill="1" applyBorder="1" applyAlignment="1">
      <alignment horizontal="right" vertical="center"/>
    </xf>
    <xf numFmtId="184" fontId="20" fillId="0" borderId="34" xfId="24" applyNumberFormat="1" applyFont="1" applyFill="1" applyBorder="1" applyAlignment="1">
      <alignment vertical="center"/>
    </xf>
    <xf numFmtId="184" fontId="20" fillId="0" borderId="19" xfId="24" applyNumberFormat="1" applyFont="1" applyFill="1" applyBorder="1" applyAlignment="1">
      <alignment horizontal="right" vertical="center"/>
    </xf>
    <xf numFmtId="184" fontId="20" fillId="0" borderId="48" xfId="24" applyNumberFormat="1" applyFont="1" applyFill="1" applyBorder="1" applyAlignment="1">
      <alignment horizontal="right" vertical="center"/>
    </xf>
    <xf numFmtId="184" fontId="20" fillId="0" borderId="69" xfId="24" applyNumberFormat="1" applyFont="1" applyBorder="1" applyAlignment="1">
      <alignment horizontal="right" vertical="center"/>
    </xf>
    <xf numFmtId="0" fontId="20" fillId="0" borderId="0" xfId="1" applyFont="1" applyAlignment="1">
      <alignment vertical="center"/>
    </xf>
    <xf numFmtId="0" fontId="20" fillId="0" borderId="0" xfId="1" applyFont="1" applyAlignment="1">
      <alignment horizontal="right" vertical="center"/>
    </xf>
    <xf numFmtId="0" fontId="20" fillId="6" borderId="15" xfId="26" quotePrefix="1" applyFont="1" applyFill="1" applyBorder="1" applyAlignment="1">
      <alignment horizontal="center" vertical="center"/>
    </xf>
    <xf numFmtId="0" fontId="20" fillId="6" borderId="15" xfId="26" applyFont="1" applyFill="1" applyBorder="1" applyAlignment="1">
      <alignment horizontal="center" vertical="center"/>
    </xf>
    <xf numFmtId="0" fontId="20" fillId="6" borderId="49" xfId="26" applyFont="1" applyFill="1" applyBorder="1" applyAlignment="1">
      <alignment horizontal="center" vertical="center"/>
    </xf>
    <xf numFmtId="0" fontId="20" fillId="6" borderId="50" xfId="26" quotePrefix="1" applyFont="1" applyFill="1" applyBorder="1" applyAlignment="1">
      <alignment horizontal="center" vertical="center"/>
    </xf>
    <xf numFmtId="0" fontId="20" fillId="6" borderId="50" xfId="26" applyFont="1" applyFill="1" applyBorder="1" applyAlignment="1">
      <alignment horizontal="center" vertical="center"/>
    </xf>
    <xf numFmtId="0" fontId="20" fillId="6" borderId="20" xfId="26" applyFont="1" applyFill="1" applyBorder="1" applyAlignment="1">
      <alignment horizontal="center" vertical="center"/>
    </xf>
    <xf numFmtId="183" fontId="20" fillId="6" borderId="21" xfId="22" applyNumberFormat="1" applyFont="1" applyFill="1" applyBorder="1" applyAlignment="1">
      <alignment vertical="center"/>
    </xf>
    <xf numFmtId="183" fontId="20" fillId="6" borderId="20" xfId="22" applyNumberFormat="1" applyFont="1" applyFill="1" applyBorder="1" applyAlignment="1">
      <alignment vertical="center"/>
    </xf>
    <xf numFmtId="183" fontId="20" fillId="6" borderId="52" xfId="22" applyNumberFormat="1" applyFont="1" applyFill="1" applyBorder="1" applyAlignment="1">
      <alignment vertical="center"/>
    </xf>
    <xf numFmtId="0" fontId="20" fillId="6" borderId="47" xfId="26" applyFont="1" applyFill="1" applyBorder="1" applyAlignment="1">
      <alignment horizontal="center" vertical="center"/>
    </xf>
    <xf numFmtId="183" fontId="20" fillId="6" borderId="48" xfId="22" applyNumberFormat="1" applyFont="1" applyFill="1" applyBorder="1" applyAlignment="1">
      <alignment vertical="center"/>
    </xf>
    <xf numFmtId="183" fontId="20" fillId="6" borderId="47" xfId="22" applyNumberFormat="1" applyFont="1" applyFill="1" applyBorder="1" applyAlignment="1">
      <alignment vertical="center"/>
    </xf>
    <xf numFmtId="183" fontId="20" fillId="6" borderId="54" xfId="22" applyNumberFormat="1" applyFont="1" applyFill="1" applyBorder="1" applyAlignment="1">
      <alignment vertical="center"/>
    </xf>
    <xf numFmtId="0" fontId="20" fillId="6" borderId="0" xfId="26" applyFont="1" applyFill="1" applyAlignment="1">
      <alignment vertical="center"/>
    </xf>
    <xf numFmtId="183" fontId="20" fillId="0" borderId="0" xfId="1" applyNumberFormat="1" applyFont="1" applyAlignment="1">
      <alignment vertical="center"/>
    </xf>
    <xf numFmtId="183" fontId="20" fillId="6" borderId="0" xfId="22" applyNumberFormat="1" applyFont="1" applyFill="1" applyBorder="1" applyAlignment="1">
      <alignment vertical="center"/>
    </xf>
    <xf numFmtId="0" fontId="20" fillId="6" borderId="40" xfId="26" applyFont="1" applyFill="1" applyBorder="1" applyAlignment="1">
      <alignment horizontal="center" vertical="center"/>
    </xf>
    <xf numFmtId="183" fontId="20" fillId="6" borderId="40" xfId="22" applyNumberFormat="1" applyFont="1" applyFill="1" applyBorder="1" applyAlignment="1">
      <alignment vertical="center"/>
    </xf>
    <xf numFmtId="0" fontId="21" fillId="6" borderId="0" xfId="26" applyFont="1" applyFill="1" applyBorder="1" applyAlignment="1">
      <alignment horizontal="center" vertical="center"/>
    </xf>
    <xf numFmtId="0" fontId="20" fillId="6" borderId="0" xfId="26" applyFont="1" applyFill="1" applyBorder="1" applyAlignment="1">
      <alignment horizontal="left" vertical="center"/>
    </xf>
    <xf numFmtId="183" fontId="20" fillId="6" borderId="22" xfId="22" applyNumberFormat="1" applyFont="1" applyFill="1" applyBorder="1" applyAlignment="1">
      <alignment vertical="center"/>
    </xf>
    <xf numFmtId="0" fontId="20" fillId="6" borderId="24" xfId="26" applyFont="1" applyFill="1" applyBorder="1" applyAlignment="1">
      <alignment horizontal="center" vertical="center"/>
    </xf>
    <xf numFmtId="183" fontId="20" fillId="6" borderId="16" xfId="22" applyNumberFormat="1" applyFont="1" applyFill="1" applyBorder="1" applyAlignment="1">
      <alignment horizontal="center" vertical="center"/>
    </xf>
    <xf numFmtId="0" fontId="20" fillId="0" borderId="17" xfId="71" applyFont="1" applyBorder="1" applyAlignment="1" applyProtection="1">
      <alignment horizontal="center" vertical="center"/>
    </xf>
    <xf numFmtId="0" fontId="20" fillId="0" borderId="16" xfId="71" applyFont="1" applyBorder="1" applyAlignment="1" applyProtection="1">
      <alignment horizontal="center" vertical="center"/>
    </xf>
    <xf numFmtId="0" fontId="14" fillId="0" borderId="0" xfId="1" applyFont="1" applyBorder="1" applyAlignment="1">
      <alignment horizontal="center" vertical="center"/>
    </xf>
    <xf numFmtId="183" fontId="20" fillId="6" borderId="0" xfId="22" applyNumberFormat="1" applyFont="1" applyFill="1" applyBorder="1" applyAlignment="1">
      <alignment horizontal="center" vertical="center"/>
    </xf>
    <xf numFmtId="0" fontId="14" fillId="0" borderId="0" xfId="1" applyFont="1" applyAlignment="1">
      <alignment horizontal="center" vertical="center"/>
    </xf>
    <xf numFmtId="0" fontId="20" fillId="6" borderId="73" xfId="26" applyFont="1" applyFill="1" applyBorder="1" applyAlignment="1">
      <alignment horizontal="center" vertical="center"/>
    </xf>
    <xf numFmtId="183" fontId="20" fillId="6" borderId="18" xfId="22" applyNumberFormat="1" applyFont="1" applyFill="1" applyBorder="1" applyAlignment="1">
      <alignment vertical="center"/>
    </xf>
    <xf numFmtId="183" fontId="20" fillId="6" borderId="19" xfId="22" applyNumberFormat="1" applyFont="1" applyFill="1" applyBorder="1" applyAlignment="1">
      <alignment vertical="center"/>
    </xf>
    <xf numFmtId="183" fontId="20" fillId="6" borderId="30" xfId="22" applyNumberFormat="1" applyFont="1" applyFill="1" applyBorder="1" applyAlignment="1">
      <alignment vertical="center"/>
    </xf>
    <xf numFmtId="0" fontId="20" fillId="6" borderId="0" xfId="26" applyFont="1" applyFill="1" applyBorder="1" applyAlignment="1">
      <alignment horizontal="center" vertical="center"/>
    </xf>
    <xf numFmtId="0" fontId="20" fillId="6" borderId="33" xfId="26" applyFont="1" applyFill="1" applyBorder="1" applyAlignment="1">
      <alignment horizontal="center" vertical="center"/>
    </xf>
    <xf numFmtId="183" fontId="20" fillId="0" borderId="20" xfId="22" applyNumberFormat="1" applyFont="1" applyFill="1" applyBorder="1" applyAlignment="1">
      <alignment vertical="center"/>
    </xf>
    <xf numFmtId="0" fontId="20" fillId="6" borderId="36" xfId="26" applyFont="1" applyFill="1" applyBorder="1" applyAlignment="1">
      <alignment horizontal="center" vertical="center"/>
    </xf>
    <xf numFmtId="183" fontId="20" fillId="6" borderId="35" xfId="22" applyNumberFormat="1" applyFont="1" applyFill="1" applyBorder="1" applyAlignment="1">
      <alignment vertical="center"/>
    </xf>
    <xf numFmtId="183" fontId="20" fillId="6" borderId="34" xfId="22" applyNumberFormat="1" applyFont="1" applyFill="1" applyBorder="1" applyAlignment="1">
      <alignment vertical="center"/>
    </xf>
    <xf numFmtId="49" fontId="20" fillId="6" borderId="33" xfId="26" applyNumberFormat="1" applyFont="1" applyFill="1" applyBorder="1" applyAlignment="1">
      <alignment horizontal="center" vertical="center"/>
    </xf>
    <xf numFmtId="49" fontId="20" fillId="6" borderId="53" xfId="26" applyNumberFormat="1" applyFont="1" applyFill="1" applyBorder="1" applyAlignment="1">
      <alignment horizontal="center" vertical="center"/>
    </xf>
    <xf numFmtId="183" fontId="1" fillId="0" borderId="0" xfId="1" applyNumberFormat="1" applyAlignment="1">
      <alignment vertical="center"/>
    </xf>
    <xf numFmtId="0" fontId="20" fillId="0" borderId="0" xfId="24" applyFont="1" applyAlignment="1"/>
    <xf numFmtId="0" fontId="20" fillId="0" borderId="16" xfId="0" applyFont="1" applyBorder="1" applyAlignment="1">
      <alignment horizontal="center" vertical="center"/>
    </xf>
    <xf numFmtId="182" fontId="20" fillId="0" borderId="68" xfId="24" applyNumberFormat="1" applyFont="1" applyFill="1" applyBorder="1" applyAlignment="1">
      <alignment horizontal="right" vertical="center"/>
    </xf>
    <xf numFmtId="184" fontId="20" fillId="0" borderId="37" xfId="24" applyNumberFormat="1" applyFont="1" applyFill="1" applyBorder="1" applyAlignment="1">
      <alignment vertical="center"/>
    </xf>
    <xf numFmtId="0" fontId="20" fillId="0" borderId="30" xfId="0" applyFont="1" applyBorder="1" applyAlignment="1">
      <alignment horizontal="left" vertical="center" indent="1"/>
    </xf>
    <xf numFmtId="0" fontId="20" fillId="0" borderId="20" xfId="0" applyFont="1" applyBorder="1" applyAlignment="1">
      <alignment horizontal="left" vertical="center" indent="2"/>
    </xf>
    <xf numFmtId="0" fontId="20" fillId="0" borderId="20" xfId="0" applyFont="1" applyBorder="1" applyAlignment="1">
      <alignment horizontal="left" vertical="center" indent="3"/>
    </xf>
    <xf numFmtId="0" fontId="20" fillId="0" borderId="47" xfId="0" applyFont="1" applyBorder="1" applyAlignment="1">
      <alignment horizontal="left" vertical="center" indent="2"/>
    </xf>
    <xf numFmtId="184" fontId="20" fillId="0" borderId="44" xfId="24" applyNumberFormat="1" applyFont="1" applyFill="1" applyBorder="1" applyAlignment="1">
      <alignment horizontal="right" vertical="center"/>
    </xf>
    <xf numFmtId="0" fontId="54" fillId="0" borderId="22" xfId="0" applyFont="1" applyBorder="1" applyAlignment="1">
      <alignment horizontal="center" vertical="center"/>
    </xf>
    <xf numFmtId="0" fontId="54" fillId="0" borderId="22" xfId="0" applyFont="1" applyBorder="1">
      <alignment vertical="center"/>
    </xf>
    <xf numFmtId="0" fontId="54" fillId="0" borderId="16" xfId="0" applyFont="1" applyBorder="1" applyAlignment="1">
      <alignment vertical="center"/>
    </xf>
    <xf numFmtId="0" fontId="54" fillId="0" borderId="24" xfId="0" applyFont="1" applyBorder="1" applyAlignment="1">
      <alignment vertical="center"/>
    </xf>
    <xf numFmtId="0" fontId="54" fillId="0" borderId="63" xfId="0" applyFont="1" applyBorder="1" applyAlignment="1">
      <alignment horizontal="center" vertical="center"/>
    </xf>
    <xf numFmtId="0" fontId="54" fillId="0" borderId="25" xfId="0" applyFont="1" applyBorder="1" applyAlignment="1">
      <alignment horizontal="center" vertical="center"/>
    </xf>
    <xf numFmtId="49" fontId="54" fillId="0" borderId="31" xfId="0" applyNumberFormat="1" applyFont="1" applyBorder="1" applyAlignment="1">
      <alignment horizontal="center" vertical="center"/>
    </xf>
    <xf numFmtId="49" fontId="54" fillId="0" borderId="33" xfId="0" applyNumberFormat="1" applyFont="1" applyBorder="1" applyAlignment="1">
      <alignment horizontal="center" vertical="center"/>
    </xf>
    <xf numFmtId="49" fontId="54" fillId="0" borderId="36" xfId="0" applyNumberFormat="1" applyFont="1" applyBorder="1" applyAlignment="1">
      <alignment horizontal="center" vertical="center"/>
    </xf>
    <xf numFmtId="49" fontId="54" fillId="0" borderId="32" xfId="0" applyNumberFormat="1" applyFont="1" applyBorder="1" applyAlignment="1">
      <alignment horizontal="center" vertical="center"/>
    </xf>
    <xf numFmtId="49" fontId="54" fillId="0" borderId="53" xfId="0" applyNumberFormat="1" applyFont="1" applyBorder="1" applyAlignment="1">
      <alignment horizontal="center" vertical="center"/>
    </xf>
    <xf numFmtId="0" fontId="54" fillId="0" borderId="0" xfId="0" applyFont="1">
      <alignment vertical="center"/>
    </xf>
    <xf numFmtId="185" fontId="20" fillId="0" borderId="90" xfId="0" applyNumberFormat="1" applyFont="1" applyBorder="1" applyAlignment="1">
      <alignment horizontal="right" vertical="center"/>
    </xf>
    <xf numFmtId="185" fontId="20" fillId="0" borderId="89" xfId="0" applyNumberFormat="1" applyFont="1" applyBorder="1" applyAlignment="1">
      <alignment horizontal="right" vertical="center"/>
    </xf>
    <xf numFmtId="185" fontId="20" fillId="0" borderId="34" xfId="0" applyNumberFormat="1" applyFont="1" applyBorder="1" applyAlignment="1">
      <alignment horizontal="right" vertical="center"/>
    </xf>
    <xf numFmtId="185" fontId="20" fillId="0" borderId="19" xfId="0" applyNumberFormat="1" applyFont="1" applyBorder="1" applyAlignment="1">
      <alignment horizontal="right" vertical="center"/>
    </xf>
    <xf numFmtId="0" fontId="0" fillId="0" borderId="0" xfId="0" applyBorder="1">
      <alignment vertical="center"/>
    </xf>
    <xf numFmtId="0" fontId="55" fillId="3" borderId="4" xfId="2" applyFont="1" applyFill="1" applyBorder="1" applyAlignment="1" applyProtection="1">
      <alignment horizontal="center" vertical="center"/>
    </xf>
    <xf numFmtId="0" fontId="55" fillId="3" borderId="7" xfId="2" applyFont="1" applyFill="1" applyBorder="1" applyAlignment="1" applyProtection="1">
      <alignment horizontal="center" vertical="center"/>
    </xf>
    <xf numFmtId="0" fontId="55" fillId="3" borderId="10" xfId="2" applyFont="1" applyFill="1" applyBorder="1" applyAlignment="1" applyProtection="1">
      <alignment horizontal="center" vertical="center"/>
    </xf>
    <xf numFmtId="0" fontId="54" fillId="0" borderId="49" xfId="0" applyFont="1" applyBorder="1" applyAlignment="1">
      <alignment horizontal="center" vertical="center"/>
    </xf>
    <xf numFmtId="0" fontId="54" fillId="0" borderId="50" xfId="0" applyFont="1" applyBorder="1" applyAlignment="1">
      <alignment horizontal="center" vertical="center"/>
    </xf>
    <xf numFmtId="185" fontId="20" fillId="0" borderId="33" xfId="0" applyNumberFormat="1" applyFont="1" applyBorder="1" applyAlignment="1">
      <alignment horizontal="right" vertical="center"/>
    </xf>
    <xf numFmtId="185" fontId="20" fillId="0" borderId="36" xfId="0" applyNumberFormat="1" applyFont="1" applyBorder="1" applyAlignment="1">
      <alignment horizontal="right" vertical="center"/>
    </xf>
    <xf numFmtId="185" fontId="20" fillId="0" borderId="73" xfId="0" applyNumberFormat="1" applyFont="1" applyBorder="1" applyAlignment="1">
      <alignment horizontal="right" vertical="center"/>
    </xf>
    <xf numFmtId="185" fontId="20" fillId="0" borderId="58" xfId="0" applyNumberFormat="1" applyFont="1" applyBorder="1" applyAlignment="1">
      <alignment horizontal="right" vertical="center"/>
    </xf>
    <xf numFmtId="182" fontId="20" fillId="0" borderId="91" xfId="24" applyNumberFormat="1" applyFont="1" applyFill="1" applyBorder="1" applyAlignment="1">
      <alignment horizontal="right" vertical="center"/>
    </xf>
    <xf numFmtId="182" fontId="20" fillId="0" borderId="90" xfId="24" applyNumberFormat="1" applyFont="1" applyFill="1" applyBorder="1" applyAlignment="1">
      <alignment horizontal="right" vertical="center"/>
    </xf>
    <xf numFmtId="0" fontId="20" fillId="6" borderId="14" xfId="26" applyFont="1" applyFill="1" applyBorder="1" applyAlignment="1">
      <alignment horizontal="center" vertical="center"/>
    </xf>
    <xf numFmtId="49" fontId="20" fillId="6" borderId="73" xfId="29" applyNumberFormat="1" applyFont="1" applyFill="1" applyBorder="1" applyAlignment="1">
      <alignment horizontal="center" vertical="center"/>
    </xf>
    <xf numFmtId="182" fontId="20" fillId="0" borderId="97" xfId="29" applyNumberFormat="1" applyFont="1" applyFill="1" applyBorder="1" applyAlignment="1">
      <alignment vertical="center"/>
    </xf>
    <xf numFmtId="182" fontId="20" fillId="0" borderId="97" xfId="29" applyNumberFormat="1" applyFont="1" applyFill="1" applyBorder="1" applyAlignment="1">
      <alignment horizontal="right" vertical="center"/>
    </xf>
    <xf numFmtId="182" fontId="20" fillId="0" borderId="27" xfId="29" applyNumberFormat="1" applyFont="1" applyFill="1" applyBorder="1" applyAlignment="1">
      <alignment horizontal="right" vertical="center"/>
    </xf>
    <xf numFmtId="0" fontId="20" fillId="0" borderId="98" xfId="29" applyFont="1" applyFill="1" applyBorder="1" applyAlignment="1">
      <alignment vertical="center" textRotation="255"/>
    </xf>
    <xf numFmtId="0" fontId="20" fillId="0" borderId="17" xfId="29" applyFont="1" applyFill="1" applyBorder="1" applyAlignment="1">
      <alignment vertical="center" textRotation="255" wrapText="1"/>
    </xf>
    <xf numFmtId="0" fontId="20" fillId="0" borderId="92" xfId="29" applyFont="1" applyFill="1" applyBorder="1" applyAlignment="1">
      <alignment horizontal="left" vertical="center" wrapText="1"/>
    </xf>
    <xf numFmtId="0" fontId="3" fillId="0" borderId="0" xfId="1" applyFont="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25" fillId="0" borderId="0" xfId="0" applyFont="1" applyAlignment="1">
      <alignment horizontal="center" vertical="center"/>
    </xf>
    <xf numFmtId="0" fontId="53" fillId="0" borderId="0" xfId="0" applyFont="1" applyAlignment="1">
      <alignment horizontal="right" vertical="center"/>
    </xf>
    <xf numFmtId="0" fontId="54" fillId="0" borderId="61" xfId="0" applyFont="1" applyBorder="1" applyAlignment="1">
      <alignment horizontal="center" vertical="center"/>
    </xf>
    <xf numFmtId="0" fontId="54" fillId="0" borderId="26" xfId="0" applyFont="1" applyBorder="1" applyAlignment="1">
      <alignment horizontal="center" vertical="center"/>
    </xf>
    <xf numFmtId="0" fontId="54" fillId="0" borderId="62" xfId="0" applyFont="1" applyBorder="1" applyAlignment="1">
      <alignment horizontal="center" vertical="center" wrapText="1"/>
    </xf>
    <xf numFmtId="0" fontId="54" fillId="0" borderId="63" xfId="0" applyFont="1" applyBorder="1" applyAlignment="1">
      <alignment horizontal="center" vertical="center"/>
    </xf>
    <xf numFmtId="0" fontId="54" fillId="0" borderId="17" xfId="0" applyFont="1" applyBorder="1" applyAlignment="1">
      <alignment horizontal="right" vertical="center"/>
    </xf>
    <xf numFmtId="0" fontId="54" fillId="0" borderId="16" xfId="0" applyFont="1" applyBorder="1" applyAlignment="1">
      <alignment horizontal="right" vertical="center"/>
    </xf>
    <xf numFmtId="0" fontId="54" fillId="0" borderId="41" xfId="0" applyFont="1" applyBorder="1" applyAlignment="1">
      <alignment horizontal="center" vertical="center"/>
    </xf>
    <xf numFmtId="0" fontId="54" fillId="0" borderId="51" xfId="0" applyFont="1" applyBorder="1" applyAlignment="1">
      <alignment horizontal="center" vertical="center"/>
    </xf>
    <xf numFmtId="0" fontId="53" fillId="0" borderId="0" xfId="0" applyFont="1" applyAlignment="1">
      <alignment horizontal="left" vertical="center"/>
    </xf>
    <xf numFmtId="0" fontId="20" fillId="0" borderId="38" xfId="0" applyFont="1" applyBorder="1" applyAlignment="1">
      <alignment horizontal="center" vertical="center" justifyLastLine="1"/>
    </xf>
    <xf numFmtId="0" fontId="20" fillId="0" borderId="16" xfId="0" applyFont="1" applyBorder="1" applyAlignment="1">
      <alignment horizontal="center" vertical="center"/>
    </xf>
    <xf numFmtId="0" fontId="20" fillId="0" borderId="14" xfId="0" applyFont="1" applyBorder="1" applyAlignment="1">
      <alignment horizontal="center" vertical="center"/>
    </xf>
    <xf numFmtId="0" fontId="20" fillId="0" borderId="28" xfId="0" applyFont="1" applyBorder="1" applyAlignment="1">
      <alignment horizontal="center" vertical="center" textRotation="255" wrapText="1"/>
    </xf>
    <xf numFmtId="0" fontId="20" fillId="0" borderId="32" xfId="0" applyFont="1" applyBorder="1" applyAlignment="1">
      <alignment horizontal="center" vertical="center" textRotation="255" wrapText="1"/>
    </xf>
    <xf numFmtId="0" fontId="20" fillId="0" borderId="26" xfId="0" applyFont="1" applyBorder="1" applyAlignment="1">
      <alignment horizontal="center" vertical="center" textRotation="255" wrapText="1"/>
    </xf>
    <xf numFmtId="0" fontId="20" fillId="0" borderId="28" xfId="0" applyFont="1" applyBorder="1" applyAlignment="1">
      <alignment horizontal="center" vertical="center" textRotation="255"/>
    </xf>
    <xf numFmtId="0" fontId="20" fillId="0" borderId="32" xfId="0" applyFont="1" applyBorder="1" applyAlignment="1">
      <alignment horizontal="center" vertical="center" textRotation="255"/>
    </xf>
    <xf numFmtId="0" fontId="20" fillId="0" borderId="26" xfId="0" applyFont="1" applyBorder="1" applyAlignment="1">
      <alignment horizontal="center" vertical="center" textRotation="255"/>
    </xf>
    <xf numFmtId="0" fontId="20" fillId="0" borderId="28" xfId="24" applyFont="1" applyFill="1" applyBorder="1" applyAlignment="1">
      <alignment horizontal="center" vertical="center" wrapText="1"/>
    </xf>
    <xf numFmtId="0" fontId="20" fillId="0" borderId="32" xfId="24" applyFont="1" applyFill="1" applyBorder="1" applyAlignment="1">
      <alignment horizontal="center" vertical="center" wrapText="1"/>
    </xf>
    <xf numFmtId="0" fontId="20" fillId="0" borderId="26" xfId="24" applyFont="1" applyFill="1" applyBorder="1" applyAlignment="1">
      <alignment horizontal="center" vertical="center" wrapText="1"/>
    </xf>
    <xf numFmtId="0" fontId="20" fillId="0" borderId="58" xfId="24" applyFont="1" applyFill="1" applyBorder="1" applyAlignment="1">
      <alignment horizontal="center" vertical="center" wrapText="1"/>
    </xf>
    <xf numFmtId="0" fontId="20" fillId="0" borderId="25" xfId="24" applyFont="1" applyFill="1" applyBorder="1" applyAlignment="1">
      <alignment horizontal="center" vertical="center"/>
    </xf>
    <xf numFmtId="49" fontId="20" fillId="0" borderId="20" xfId="24" applyNumberFormat="1" applyFont="1" applyFill="1" applyBorder="1" applyAlignment="1">
      <alignment horizontal="center" vertical="center"/>
    </xf>
    <xf numFmtId="49" fontId="20" fillId="0" borderId="33" xfId="24" applyNumberFormat="1" applyFont="1" applyFill="1" applyBorder="1" applyAlignment="1">
      <alignment horizontal="center" vertical="center"/>
    </xf>
    <xf numFmtId="49" fontId="20" fillId="0" borderId="35" xfId="24" applyNumberFormat="1" applyFont="1" applyFill="1" applyBorder="1" applyAlignment="1">
      <alignment horizontal="center" vertical="center"/>
    </xf>
    <xf numFmtId="49" fontId="20" fillId="0" borderId="36" xfId="24" applyNumberFormat="1" applyFont="1" applyFill="1" applyBorder="1" applyAlignment="1">
      <alignment horizontal="center" vertical="center"/>
    </xf>
    <xf numFmtId="0" fontId="25" fillId="0" borderId="0" xfId="24" applyFont="1" applyAlignment="1">
      <alignment horizontal="center" vertical="center"/>
    </xf>
    <xf numFmtId="0" fontId="20" fillId="0" borderId="40" xfId="24" applyFont="1" applyBorder="1" applyAlignment="1">
      <alignment horizontal="center" vertical="center"/>
    </xf>
    <xf numFmtId="0" fontId="20" fillId="0" borderId="61" xfId="24" applyFont="1" applyBorder="1" applyAlignment="1">
      <alignment horizontal="center" vertical="center"/>
    </xf>
    <xf numFmtId="0" fontId="20" fillId="0" borderId="0" xfId="24" applyFont="1" applyBorder="1" applyAlignment="1">
      <alignment horizontal="center" vertical="center"/>
    </xf>
    <xf numFmtId="0" fontId="20" fillId="0" borderId="32" xfId="24" applyFont="1" applyBorder="1" applyAlignment="1">
      <alignment horizontal="center" vertical="center"/>
    </xf>
    <xf numFmtId="0" fontId="20" fillId="0" borderId="25" xfId="24" applyFont="1" applyBorder="1" applyAlignment="1">
      <alignment horizontal="center" vertical="center"/>
    </xf>
    <xf numFmtId="0" fontId="20" fillId="0" borderId="26" xfId="24" applyFont="1" applyBorder="1" applyAlignment="1">
      <alignment horizontal="center" vertical="center"/>
    </xf>
    <xf numFmtId="0" fontId="20" fillId="0" borderId="30" xfId="24" applyFont="1" applyBorder="1" applyAlignment="1">
      <alignment horizontal="center" vertical="center"/>
    </xf>
    <xf numFmtId="0" fontId="20" fillId="0" borderId="31" xfId="24" applyFont="1" applyBorder="1" applyAlignment="1">
      <alignment horizontal="center" vertical="center"/>
    </xf>
    <xf numFmtId="49" fontId="20" fillId="0" borderId="20" xfId="24" applyNumberFormat="1" applyFont="1" applyBorder="1" applyAlignment="1">
      <alignment horizontal="center" vertical="center"/>
    </xf>
    <xf numFmtId="49" fontId="20" fillId="0" borderId="33" xfId="24" applyNumberFormat="1" applyFont="1" applyBorder="1" applyAlignment="1">
      <alignment horizontal="center" vertical="center"/>
    </xf>
    <xf numFmtId="0" fontId="20" fillId="0" borderId="17" xfId="24" applyFont="1" applyBorder="1" applyAlignment="1">
      <alignment horizontal="center" vertical="center"/>
    </xf>
    <xf numFmtId="0" fontId="20" fillId="0" borderId="16" xfId="24" applyFont="1" applyBorder="1" applyAlignment="1">
      <alignment horizontal="center" vertical="center"/>
    </xf>
    <xf numFmtId="0" fontId="20" fillId="0" borderId="24" xfId="24" applyFont="1" applyBorder="1" applyAlignment="1">
      <alignment horizontal="center" vertical="center"/>
    </xf>
    <xf numFmtId="0" fontId="20" fillId="0" borderId="49" xfId="24" applyFont="1" applyBorder="1" applyAlignment="1">
      <alignment horizontal="center" vertical="center"/>
    </xf>
    <xf numFmtId="0" fontId="20" fillId="0" borderId="50" xfId="24" applyFont="1" applyBorder="1" applyAlignment="1">
      <alignment horizontal="center" vertical="center"/>
    </xf>
    <xf numFmtId="0" fontId="20" fillId="0" borderId="77" xfId="24" applyFont="1" applyBorder="1" applyAlignment="1">
      <alignment horizontal="center" vertical="center"/>
    </xf>
    <xf numFmtId="0" fontId="20" fillId="0" borderId="63" xfId="24" applyFont="1" applyBorder="1" applyAlignment="1">
      <alignment horizontal="center" vertical="center"/>
    </xf>
    <xf numFmtId="0" fontId="48" fillId="0" borderId="0" xfId="0" applyFont="1" applyAlignment="1">
      <alignment horizontal="center" vertical="center"/>
    </xf>
    <xf numFmtId="0" fontId="20" fillId="0" borderId="40" xfId="0" applyFont="1" applyBorder="1" applyAlignment="1">
      <alignment horizontal="center" vertical="center"/>
    </xf>
    <xf numFmtId="0" fontId="0" fillId="0" borderId="25" xfId="0" applyFont="1" applyBorder="1" applyAlignment="1">
      <alignment vertical="center"/>
    </xf>
    <xf numFmtId="0" fontId="20" fillId="0" borderId="41" xfId="0" applyFont="1" applyBorder="1" applyAlignment="1">
      <alignment horizontal="center" vertical="center"/>
    </xf>
    <xf numFmtId="0" fontId="0" fillId="0" borderId="40" xfId="0" applyFont="1" applyBorder="1" applyAlignment="1">
      <alignment vertical="center"/>
    </xf>
    <xf numFmtId="0" fontId="0" fillId="0" borderId="40" xfId="0" applyFont="1" applyBorder="1" applyAlignment="1">
      <alignment horizontal="center" vertical="center"/>
    </xf>
    <xf numFmtId="0" fontId="20" fillId="0" borderId="42" xfId="0" applyFont="1" applyBorder="1" applyAlignment="1">
      <alignment horizontal="center" vertical="center"/>
    </xf>
    <xf numFmtId="0" fontId="0" fillId="0" borderId="43" xfId="0" applyFont="1" applyBorder="1" applyAlignment="1">
      <alignment vertical="center"/>
    </xf>
    <xf numFmtId="0" fontId="25" fillId="0" borderId="0" xfId="1" applyFont="1" applyAlignment="1">
      <alignment horizontal="right" vertical="center"/>
    </xf>
    <xf numFmtId="0" fontId="20" fillId="6" borderId="41" xfId="26" applyFont="1" applyFill="1" applyBorder="1" applyAlignment="1">
      <alignment horizontal="center" vertical="center"/>
    </xf>
    <xf numFmtId="0" fontId="20" fillId="0" borderId="40" xfId="1" applyFont="1" applyBorder="1" applyAlignment="1">
      <alignment horizontal="center" vertical="center"/>
    </xf>
    <xf numFmtId="0" fontId="20" fillId="6" borderId="40" xfId="26" applyFont="1" applyFill="1" applyBorder="1" applyAlignment="1">
      <alignment horizontal="center" vertical="center"/>
    </xf>
    <xf numFmtId="0" fontId="25" fillId="0" borderId="0" xfId="1" applyFont="1" applyAlignment="1">
      <alignment horizontal="left" vertical="center"/>
    </xf>
    <xf numFmtId="0" fontId="20" fillId="6" borderId="93" xfId="26" applyFont="1" applyFill="1" applyBorder="1" applyAlignment="1">
      <alignment horizontal="left" vertical="center" wrapText="1"/>
    </xf>
    <xf numFmtId="0" fontId="20" fillId="6" borderId="94" xfId="26" applyFont="1" applyFill="1" applyBorder="1" applyAlignment="1">
      <alignment horizontal="left" vertical="center"/>
    </xf>
    <xf numFmtId="0" fontId="20" fillId="6" borderId="95" xfId="26" applyFont="1" applyFill="1" applyBorder="1" applyAlignment="1">
      <alignment horizontal="left" vertical="center" wrapText="1"/>
    </xf>
    <xf numFmtId="0" fontId="20" fillId="6" borderId="96" xfId="26" applyFont="1" applyFill="1" applyBorder="1" applyAlignment="1">
      <alignment horizontal="left" vertical="center"/>
    </xf>
    <xf numFmtId="0" fontId="51" fillId="0" borderId="0" xfId="0" applyFont="1" applyAlignment="1">
      <alignment horizontal="center" vertical="center"/>
    </xf>
    <xf numFmtId="0" fontId="20" fillId="0" borderId="24" xfId="0" applyFont="1" applyBorder="1" applyAlignment="1">
      <alignment horizontal="center" vertical="center"/>
    </xf>
    <xf numFmtId="0" fontId="24" fillId="0" borderId="0" xfId="0" applyFont="1" applyAlignment="1">
      <alignment horizontal="center" vertical="center"/>
    </xf>
    <xf numFmtId="0" fontId="24" fillId="0" borderId="0" xfId="29" applyFont="1" applyFill="1" applyAlignment="1">
      <alignment horizontal="center" vertical="center"/>
    </xf>
    <xf numFmtId="0" fontId="28" fillId="0" borderId="0" xfId="27" applyFont="1" applyAlignment="1">
      <alignment horizontal="center" vertical="center"/>
    </xf>
    <xf numFmtId="0" fontId="20" fillId="0" borderId="0" xfId="29" applyFont="1" applyFill="1" applyBorder="1" applyAlignment="1">
      <alignment vertical="center" wrapText="1"/>
    </xf>
    <xf numFmtId="0" fontId="1" fillId="0" borderId="0" xfId="27" applyFont="1" applyAlignment="1">
      <alignment vertical="center" wrapText="1"/>
    </xf>
  </cellXfs>
  <cellStyles count="72">
    <cellStyle name="20% - アクセント 1 2" xfId="52"/>
    <cellStyle name="20% - アクセント 2 2" xfId="51"/>
    <cellStyle name="20% - アクセント 3 2" xfId="40"/>
    <cellStyle name="20% - アクセント 4 2" xfId="50"/>
    <cellStyle name="20% - アクセント 5 2" xfId="49"/>
    <cellStyle name="20% - アクセント 6 2" xfId="48"/>
    <cellStyle name="40% - アクセント 1 2" xfId="47"/>
    <cellStyle name="40% - アクセント 2 2" xfId="46"/>
    <cellStyle name="40% - アクセント 3 2" xfId="41"/>
    <cellStyle name="40% - アクセント 4 2" xfId="45"/>
    <cellStyle name="40% - アクセント 5 2" xfId="44"/>
    <cellStyle name="40% - アクセント 6 2" xfId="43"/>
    <cellStyle name="60% - アクセント 1 2" xfId="30"/>
    <cellStyle name="60% - アクセント 2 2" xfId="42"/>
    <cellStyle name="60% - アクセント 3 2" xfId="31"/>
    <cellStyle name="60% - アクセント 4 2" xfId="32"/>
    <cellStyle name="60% - アクセント 5 2" xfId="33"/>
    <cellStyle name="60% - アクセント 6 2" xfId="34"/>
    <cellStyle name="Calc Currency (0)" xfId="3"/>
    <cellStyle name="Comma [0]_Full Year FY96" xfId="4"/>
    <cellStyle name="Comma_Full Year FY96" xfId="5"/>
    <cellStyle name="Currency [0]_CCOCPX" xfId="6"/>
    <cellStyle name="Currency_CCOCPX" xfId="7"/>
    <cellStyle name="entry" xfId="8"/>
    <cellStyle name="Grey" xfId="9"/>
    <cellStyle name="Header1" xfId="10"/>
    <cellStyle name="Header2" xfId="11"/>
    <cellStyle name="Input [yellow]" xfId="12"/>
    <cellStyle name="Normal - Style1" xfId="13"/>
    <cellStyle name="Normal_#18-Internet" xfId="14"/>
    <cellStyle name="Percent [2]" xfId="15"/>
    <cellStyle name="price" xfId="16"/>
    <cellStyle name="revised" xfId="17"/>
    <cellStyle name="section" xfId="18"/>
    <cellStyle name="subhead" xfId="19"/>
    <cellStyle name="title" xfId="20"/>
    <cellStyle name="アクセント 1 2" xfId="35"/>
    <cellStyle name="アクセント 2 2" xfId="36"/>
    <cellStyle name="アクセント 3 2" xfId="37"/>
    <cellStyle name="アクセント 4 2" xfId="38"/>
    <cellStyle name="アクセント 5 2" xfId="39"/>
    <cellStyle name="アクセント 6 2" xfId="53"/>
    <cellStyle name="センター" xfId="21"/>
    <cellStyle name="タイトル 2" xfId="54"/>
    <cellStyle name="チェック セル 2" xfId="55"/>
    <cellStyle name="どちらでもない 2" xfId="56"/>
    <cellStyle name="ハイパーリンク" xfId="2" builtinId="8"/>
    <cellStyle name="メモ 2" xfId="57"/>
    <cellStyle name="リンク セル 2" xfId="58"/>
    <cellStyle name="悪い 2" xfId="59"/>
    <cellStyle name="計算 2" xfId="60"/>
    <cellStyle name="警告文 2" xfId="61"/>
    <cellStyle name="桁区切り 2" xfId="22"/>
    <cellStyle name="見出し 1 2" xfId="62"/>
    <cellStyle name="見出し 2 2" xfId="63"/>
    <cellStyle name="見出し 3 2" xfId="64"/>
    <cellStyle name="見出し 4 2" xfId="65"/>
    <cellStyle name="集計 2" xfId="66"/>
    <cellStyle name="出力 2" xfId="67"/>
    <cellStyle name="説明文 2" xfId="68"/>
    <cellStyle name="入力 2" xfId="69"/>
    <cellStyle name="標準" xfId="0" builtinId="0"/>
    <cellStyle name="標準 2" xfId="1"/>
    <cellStyle name="標準 2 2" xfId="71"/>
    <cellStyle name="標準 3" xfId="23"/>
    <cellStyle name="標準 4" xfId="24"/>
    <cellStyle name="標準 5" xfId="27"/>
    <cellStyle name="標準_1014 運輸及び通信（表109～116）" xfId="26"/>
    <cellStyle name="標準_121・122_運輸通信" xfId="29"/>
    <cellStyle name="標準_124_運輸通信" xfId="28"/>
    <cellStyle name="未定義" xfId="25"/>
    <cellStyle name="良い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xdr:rowOff>
    </xdr:from>
    <xdr:to>
      <xdr:col>0</xdr:col>
      <xdr:colOff>733425</xdr:colOff>
      <xdr:row>0</xdr:row>
      <xdr:rowOff>247650</xdr:rowOff>
    </xdr:to>
    <xdr:sp macro="" textlink="">
      <xdr:nvSpPr>
        <xdr:cNvPr id="6" name="額縁 5">
          <a:hlinkClick xmlns:r="http://schemas.openxmlformats.org/officeDocument/2006/relationships" r:id="rId1"/>
        </xdr:cNvPr>
        <xdr:cNvSpPr/>
      </xdr:nvSpPr>
      <xdr:spPr>
        <a:xfrm>
          <a:off x="19050" y="1"/>
          <a:ext cx="714375" cy="24764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628650</xdr:colOff>
      <xdr:row>0</xdr:row>
      <xdr:rowOff>333375</xdr:rowOff>
    </xdr:to>
    <xdr:sp macro="" textlink="">
      <xdr:nvSpPr>
        <xdr:cNvPr id="6" name="額縁 5">
          <a:hlinkClick xmlns:r="http://schemas.openxmlformats.org/officeDocument/2006/relationships" r:id="rId1"/>
        </xdr:cNvPr>
        <xdr:cNvSpPr/>
      </xdr:nvSpPr>
      <xdr:spPr>
        <a:xfrm>
          <a:off x="0" y="0"/>
          <a:ext cx="628650" cy="3333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xdr:rowOff>
    </xdr:from>
    <xdr:to>
      <xdr:col>0</xdr:col>
      <xdr:colOff>733425</xdr:colOff>
      <xdr:row>0</xdr:row>
      <xdr:rowOff>247650</xdr:rowOff>
    </xdr:to>
    <xdr:sp macro="" textlink="">
      <xdr:nvSpPr>
        <xdr:cNvPr id="2" name="額縁 1">
          <a:hlinkClick xmlns:r="http://schemas.openxmlformats.org/officeDocument/2006/relationships" r:id="rId1"/>
        </xdr:cNvPr>
        <xdr:cNvSpPr/>
      </xdr:nvSpPr>
      <xdr:spPr>
        <a:xfrm>
          <a:off x="19050" y="1"/>
          <a:ext cx="714375" cy="24764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xdr:colOff>
      <xdr:row>0</xdr:row>
      <xdr:rowOff>295275</xdr:rowOff>
    </xdr:to>
    <xdr:sp macro="" textlink="">
      <xdr:nvSpPr>
        <xdr:cNvPr id="2" name="額縁 1">
          <a:hlinkClick xmlns:r="http://schemas.openxmlformats.org/officeDocument/2006/relationships" r:id="rId1"/>
        </xdr:cNvPr>
        <xdr:cNvSpPr/>
      </xdr:nvSpPr>
      <xdr:spPr>
        <a:xfrm>
          <a:off x="0" y="0"/>
          <a:ext cx="628650"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428626</xdr:colOff>
      <xdr:row>0</xdr:row>
      <xdr:rowOff>314325</xdr:rowOff>
    </xdr:to>
    <xdr:sp macro="" textlink="">
      <xdr:nvSpPr>
        <xdr:cNvPr id="9" name="額縁 8">
          <a:hlinkClick xmlns:r="http://schemas.openxmlformats.org/officeDocument/2006/relationships" r:id="rId1"/>
        </xdr:cNvPr>
        <xdr:cNvSpPr/>
      </xdr:nvSpPr>
      <xdr:spPr>
        <a:xfrm>
          <a:off x="1" y="0"/>
          <a:ext cx="66675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628650</xdr:colOff>
      <xdr:row>0</xdr:row>
      <xdr:rowOff>304801</xdr:rowOff>
    </xdr:to>
    <xdr:sp macro="" textlink="">
      <xdr:nvSpPr>
        <xdr:cNvPr id="2" name="額縁 1">
          <a:hlinkClick xmlns:r="http://schemas.openxmlformats.org/officeDocument/2006/relationships" r:id="rId1"/>
        </xdr:cNvPr>
        <xdr:cNvSpPr/>
      </xdr:nvSpPr>
      <xdr:spPr>
        <a:xfrm>
          <a:off x="0" y="1"/>
          <a:ext cx="628650"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628650</xdr:colOff>
      <xdr:row>0</xdr:row>
      <xdr:rowOff>304800</xdr:rowOff>
    </xdr:to>
    <xdr:sp macro="" textlink="">
      <xdr:nvSpPr>
        <xdr:cNvPr id="6" name="額縁 5">
          <a:hlinkClick xmlns:r="http://schemas.openxmlformats.org/officeDocument/2006/relationships" r:id="rId1"/>
        </xdr:cNvPr>
        <xdr:cNvSpPr/>
      </xdr:nvSpPr>
      <xdr:spPr>
        <a:xfrm>
          <a:off x="0" y="0"/>
          <a:ext cx="628650"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628650</xdr:colOff>
      <xdr:row>0</xdr:row>
      <xdr:rowOff>228600</xdr:rowOff>
    </xdr:to>
    <xdr:sp macro="" textlink="">
      <xdr:nvSpPr>
        <xdr:cNvPr id="2" name="額縁 1">
          <a:hlinkClick xmlns:r="http://schemas.openxmlformats.org/officeDocument/2006/relationships" r:id="rId1"/>
        </xdr:cNvPr>
        <xdr:cNvSpPr/>
      </xdr:nvSpPr>
      <xdr:spPr>
        <a:xfrm>
          <a:off x="0" y="0"/>
          <a:ext cx="628650" cy="2286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628650</xdr:colOff>
      <xdr:row>0</xdr:row>
      <xdr:rowOff>400050</xdr:rowOff>
    </xdr:to>
    <xdr:sp macro="" textlink="">
      <xdr:nvSpPr>
        <xdr:cNvPr id="2" name="額縁 1">
          <a:hlinkClick xmlns:r="http://schemas.openxmlformats.org/officeDocument/2006/relationships" r:id="rId1"/>
        </xdr:cNvPr>
        <xdr:cNvSpPr/>
      </xdr:nvSpPr>
      <xdr:spPr>
        <a:xfrm>
          <a:off x="0" y="0"/>
          <a:ext cx="628650" cy="4000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628650</xdr:colOff>
      <xdr:row>0</xdr:row>
      <xdr:rowOff>314325</xdr:rowOff>
    </xdr:to>
    <xdr:sp macro="" textlink="">
      <xdr:nvSpPr>
        <xdr:cNvPr id="2" name="額縁 1">
          <a:hlinkClick xmlns:r="http://schemas.openxmlformats.org/officeDocument/2006/relationships" r:id="rId1"/>
        </xdr:cNvPr>
        <xdr:cNvSpPr/>
      </xdr:nvSpPr>
      <xdr:spPr>
        <a:xfrm>
          <a:off x="0" y="0"/>
          <a:ext cx="62865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zoomScaleNormal="100" workbookViewId="0"/>
  </sheetViews>
  <sheetFormatPr defaultColWidth="9" defaultRowHeight="13.5"/>
  <cols>
    <col min="1" max="1" width="5.625" style="1" customWidth="1"/>
    <col min="2" max="2" width="7.625" style="1" customWidth="1"/>
    <col min="3" max="3" width="62.125" style="1" customWidth="1"/>
    <col min="4" max="4" width="25.625" style="9" customWidth="1"/>
    <col min="5" max="16384" width="9" style="1"/>
  </cols>
  <sheetData>
    <row r="1" spans="1:4" ht="30" customHeight="1">
      <c r="B1" s="266" t="s">
        <v>183</v>
      </c>
      <c r="C1" s="266"/>
      <c r="D1" s="266"/>
    </row>
    <row r="2" spans="1:4" ht="30" customHeight="1">
      <c r="B2" s="266" t="s">
        <v>3</v>
      </c>
      <c r="C2" s="266"/>
      <c r="D2" s="266"/>
    </row>
    <row r="3" spans="1:4" ht="30" customHeight="1" thickBot="1">
      <c r="B3" s="2" t="s">
        <v>0</v>
      </c>
      <c r="C3" s="3"/>
      <c r="D3" s="3"/>
    </row>
    <row r="4" spans="1:4" ht="35.1" customHeight="1">
      <c r="A4" s="4"/>
      <c r="B4" s="267" t="s">
        <v>1</v>
      </c>
      <c r="C4" s="268"/>
      <c r="D4" s="5" t="s">
        <v>2</v>
      </c>
    </row>
    <row r="5" spans="1:4" ht="35.1" customHeight="1">
      <c r="A5" s="4"/>
      <c r="B5" s="247" t="str">
        <f>HYPERLINK("#"&amp;"102"&amp;"!A1","102")</f>
        <v>102</v>
      </c>
      <c r="C5" s="12" t="str">
        <f>HYPERLINK("#"&amp;"102"&amp;"!A1","自動車保有台数")</f>
        <v>自動車保有台数</v>
      </c>
      <c r="D5" s="6" t="s">
        <v>184</v>
      </c>
    </row>
    <row r="6" spans="1:4" ht="35.1" customHeight="1">
      <c r="A6" s="4"/>
      <c r="B6" s="248" t="str">
        <f>HYPERLINK("#"&amp;"103"&amp;"!A1","103")</f>
        <v>103</v>
      </c>
      <c r="C6" s="13" t="str">
        <f>HYPERLINK("#"&amp;"103"&amp;"!A1","自動車運転免許保有者数")</f>
        <v>自動車運転免許保有者数</v>
      </c>
      <c r="D6" s="6" t="s">
        <v>184</v>
      </c>
    </row>
    <row r="7" spans="1:4" ht="35.1" customHeight="1">
      <c r="A7" s="4"/>
      <c r="B7" s="248" t="str">
        <f>HYPERLINK("#"&amp;"104"&amp;"!A1","104")</f>
        <v>104</v>
      </c>
      <c r="C7" s="13" t="str">
        <f>HYPERLINK("#"&amp;"104"&amp;"!A1","軽自動車及び原動機付自転車保有台数")</f>
        <v>軽自動車及び原動機付自転車保有台数</v>
      </c>
      <c r="D7" s="7" t="s">
        <v>254</v>
      </c>
    </row>
    <row r="8" spans="1:4" ht="35.1" customHeight="1">
      <c r="A8" s="4"/>
      <c r="B8" s="247" t="str">
        <f>HYPERLINK("#"&amp;"105"&amp;"!A1","105")</f>
        <v>105</v>
      </c>
      <c r="C8" s="13" t="str">
        <f>HYPERLINK("#"&amp;"105"&amp;"!A1","市内ＪＲ各駅の乗降客数及び貨物発着トン数")</f>
        <v>市内ＪＲ各駅の乗降客数及び貨物発着トン数</v>
      </c>
      <c r="D8" s="7" t="s">
        <v>186</v>
      </c>
    </row>
    <row r="9" spans="1:4" ht="35.1" customHeight="1">
      <c r="A9" s="4"/>
      <c r="B9" s="248" t="str">
        <f>HYPERLINK("#"&amp;"106"&amp;"!A1","106")</f>
        <v>106</v>
      </c>
      <c r="C9" s="13" t="str">
        <f>HYPERLINK("#"&amp;"106"&amp;"!A1","九州佐賀国際空港利用状況")</f>
        <v>九州佐賀国際空港利用状況</v>
      </c>
      <c r="D9" s="7" t="s">
        <v>185</v>
      </c>
    </row>
    <row r="10" spans="1:4" ht="35.1" customHeight="1">
      <c r="A10" s="4"/>
      <c r="B10" s="248" t="str">
        <f>HYPERLINK("#"&amp;"107"&amp;"!A1","107")</f>
        <v>107</v>
      </c>
      <c r="C10" s="13" t="str">
        <f>HYPERLINK("#"&amp;"107"&amp;"!A1","高速道路インターチェンジ流入台数及び流出台数")</f>
        <v>高速道路インターチェンジ流入台数及び流出台数</v>
      </c>
      <c r="D10" s="7" t="s">
        <v>255</v>
      </c>
    </row>
    <row r="11" spans="1:4" ht="35.1" customHeight="1">
      <c r="A11" s="4"/>
      <c r="B11" s="248" t="str">
        <f>HYPERLINK("#"&amp;"108"&amp;"!A1","108")</f>
        <v>108</v>
      </c>
      <c r="C11" s="14" t="str">
        <f>HYPERLINK("#"&amp;"108"&amp;"!A1","市営バス運行状況")</f>
        <v>市営バス運行状況</v>
      </c>
      <c r="D11" s="6" t="s">
        <v>147</v>
      </c>
    </row>
    <row r="12" spans="1:4" ht="35.1" customHeight="1">
      <c r="A12" s="4"/>
      <c r="B12" s="248" t="str">
        <f>HYPERLINK("#"&amp;"109"&amp;"!A1","109")</f>
        <v>109</v>
      </c>
      <c r="C12" s="13" t="str">
        <f>HYPERLINK("#"&amp;"109"&amp;"!A1","郵便施設数")</f>
        <v>郵便施設数</v>
      </c>
      <c r="D12" s="6" t="s">
        <v>184</v>
      </c>
    </row>
    <row r="13" spans="1:4" ht="35.1" customHeight="1">
      <c r="A13" s="4"/>
      <c r="B13" s="248" t="str">
        <f>HYPERLINK("#"&amp;"110"&amp;"!A1","110")</f>
        <v>110</v>
      </c>
      <c r="C13" s="13" t="str">
        <f>HYPERLINK("#"&amp;"110"&amp;"!A1","放送受信契約数")</f>
        <v>放送受信契約数</v>
      </c>
      <c r="D13" s="6" t="s">
        <v>184</v>
      </c>
    </row>
    <row r="14" spans="1:4" ht="35.1" customHeight="1" thickBot="1">
      <c r="A14" s="4"/>
      <c r="B14" s="249" t="str">
        <f>HYPERLINK("#"&amp;"111"&amp;"!A1","111")</f>
        <v>111</v>
      </c>
      <c r="C14" s="15" t="str">
        <f>HYPERLINK("#"&amp;"111"&amp;"!A1","諸富港海上貨物輸移入量及び輸移出量")</f>
        <v>諸富港海上貨物輸移入量及び輸移出量</v>
      </c>
      <c r="D14" s="8" t="s">
        <v>147</v>
      </c>
    </row>
  </sheetData>
  <mergeCells count="3">
    <mergeCell ref="B1:D1"/>
    <mergeCell ref="B2:D2"/>
    <mergeCell ref="B4:C4"/>
  </mergeCells>
  <phoneticPr fontId="2"/>
  <pageMargins left="0.7" right="0.7" top="0.75" bottom="0.75" header="0.3" footer="0.3"/>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3.5"/>
  <cols>
    <col min="1" max="1" width="18.625" style="19" customWidth="1"/>
    <col min="2" max="3" width="30.625" style="19" customWidth="1"/>
    <col min="4" max="16384" width="9" style="19"/>
  </cols>
  <sheetData>
    <row r="1" spans="1:3" ht="36.6" customHeight="1">
      <c r="A1" s="21"/>
      <c r="B1" s="17"/>
      <c r="C1" s="17"/>
    </row>
    <row r="2" spans="1:3" ht="22.5" customHeight="1">
      <c r="A2" s="335" t="s">
        <v>249</v>
      </c>
      <c r="B2" s="335"/>
      <c r="C2" s="335"/>
    </row>
    <row r="3" spans="1:3" ht="14.25" thickBot="1">
      <c r="A3" s="147" t="s">
        <v>107</v>
      </c>
      <c r="B3" s="147"/>
      <c r="C3" s="148" t="s">
        <v>108</v>
      </c>
    </row>
    <row r="4" spans="1:3" ht="18.95" customHeight="1">
      <c r="A4" s="169" t="s">
        <v>132</v>
      </c>
      <c r="B4" s="110" t="s">
        <v>67</v>
      </c>
      <c r="C4" s="110" t="s">
        <v>68</v>
      </c>
    </row>
    <row r="5" spans="1:3" ht="18" customHeight="1">
      <c r="A5" s="149" t="s">
        <v>198</v>
      </c>
      <c r="B5" s="150">
        <v>80393</v>
      </c>
      <c r="C5" s="151">
        <v>28611</v>
      </c>
    </row>
    <row r="6" spans="1:3" ht="18" customHeight="1">
      <c r="A6" s="140" t="s">
        <v>200</v>
      </c>
      <c r="B6" s="150">
        <v>82064</v>
      </c>
      <c r="C6" s="151">
        <v>29864</v>
      </c>
    </row>
    <row r="7" spans="1:3" ht="18" customHeight="1">
      <c r="A7" s="140" t="s">
        <v>201</v>
      </c>
      <c r="B7" s="150">
        <v>83517</v>
      </c>
      <c r="C7" s="151">
        <v>30918</v>
      </c>
    </row>
    <row r="8" spans="1:3" ht="18" customHeight="1">
      <c r="A8" s="140" t="s">
        <v>158</v>
      </c>
      <c r="B8" s="150">
        <v>83901</v>
      </c>
      <c r="C8" s="151">
        <v>31717</v>
      </c>
    </row>
    <row r="9" spans="1:3" ht="18" customHeight="1" thickBot="1">
      <c r="A9" s="152" t="s">
        <v>204</v>
      </c>
      <c r="B9" s="153">
        <v>83317</v>
      </c>
      <c r="C9" s="154">
        <v>31840</v>
      </c>
    </row>
    <row r="10" spans="1:3">
      <c r="A10" s="155" t="s">
        <v>131</v>
      </c>
      <c r="B10" s="32"/>
      <c r="C10" s="32"/>
    </row>
  </sheetData>
  <mergeCells count="1">
    <mergeCell ref="A2:C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ignoredErrors>
    <ignoredError sqref="A6:A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Normal="100" workbookViewId="0"/>
  </sheetViews>
  <sheetFormatPr defaultColWidth="9" defaultRowHeight="12"/>
  <cols>
    <col min="1" max="1" width="10" style="23" customWidth="1"/>
    <col min="2" max="3" width="7.25" style="23" customWidth="1"/>
    <col min="4" max="12" width="6.625" style="23" customWidth="1"/>
    <col min="13" max="16384" width="9" style="23"/>
  </cols>
  <sheetData>
    <row r="1" spans="1:12" s="16" customFormat="1" ht="31.5" customHeight="1"/>
    <row r="2" spans="1:12" s="20" customFormat="1" ht="22.5" customHeight="1">
      <c r="A2" s="336" t="s">
        <v>250</v>
      </c>
      <c r="B2" s="337"/>
      <c r="C2" s="337"/>
      <c r="D2" s="337"/>
      <c r="E2" s="337"/>
      <c r="F2" s="337"/>
      <c r="G2" s="337"/>
      <c r="H2" s="337"/>
      <c r="I2" s="337"/>
      <c r="J2" s="337"/>
      <c r="K2" s="337"/>
      <c r="L2" s="337"/>
    </row>
    <row r="3" spans="1:12" s="20" customFormat="1" ht="7.15" customHeight="1">
      <c r="A3" s="35"/>
      <c r="B3" s="36"/>
      <c r="C3" s="36"/>
      <c r="D3" s="36"/>
      <c r="E3" s="36"/>
      <c r="F3" s="36"/>
      <c r="G3" s="36"/>
      <c r="H3" s="36"/>
      <c r="I3" s="36"/>
      <c r="J3" s="36"/>
      <c r="K3" s="36"/>
      <c r="L3" s="36"/>
    </row>
    <row r="4" spans="1:12" s="16" customFormat="1" ht="13.5" customHeight="1" thickBot="1">
      <c r="A4" s="157" t="s">
        <v>69</v>
      </c>
      <c r="B4" s="158"/>
      <c r="C4" s="158"/>
      <c r="D4" s="158"/>
      <c r="E4" s="158"/>
      <c r="F4" s="158"/>
      <c r="G4" s="158"/>
      <c r="H4" s="158"/>
      <c r="I4" s="158"/>
      <c r="J4" s="158"/>
      <c r="K4" s="158"/>
      <c r="L4" s="158"/>
    </row>
    <row r="5" spans="1:12" s="16" customFormat="1" ht="99.95" customHeight="1">
      <c r="A5" s="265" t="s">
        <v>253</v>
      </c>
      <c r="B5" s="263" t="s">
        <v>70</v>
      </c>
      <c r="C5" s="263" t="s">
        <v>109</v>
      </c>
      <c r="D5" s="263" t="s">
        <v>110</v>
      </c>
      <c r="E5" s="263" t="s">
        <v>111</v>
      </c>
      <c r="F5" s="263" t="s">
        <v>71</v>
      </c>
      <c r="G5" s="263" t="s">
        <v>112</v>
      </c>
      <c r="H5" s="263" t="s">
        <v>113</v>
      </c>
      <c r="I5" s="263" t="s">
        <v>114</v>
      </c>
      <c r="J5" s="263" t="s">
        <v>115</v>
      </c>
      <c r="K5" s="263" t="s">
        <v>72</v>
      </c>
      <c r="L5" s="264" t="s">
        <v>116</v>
      </c>
    </row>
    <row r="6" spans="1:12" s="16" customFormat="1" ht="16.5" customHeight="1">
      <c r="A6" s="259" t="s">
        <v>205</v>
      </c>
      <c r="B6" s="260">
        <v>142</v>
      </c>
      <c r="C6" s="261">
        <v>142</v>
      </c>
      <c r="D6" s="261" t="s">
        <v>73</v>
      </c>
      <c r="E6" s="261" t="s">
        <v>73</v>
      </c>
      <c r="F6" s="261" t="s">
        <v>73</v>
      </c>
      <c r="G6" s="261" t="s">
        <v>73</v>
      </c>
      <c r="H6" s="261" t="s">
        <v>73</v>
      </c>
      <c r="I6" s="261" t="s">
        <v>73</v>
      </c>
      <c r="J6" s="261" t="s">
        <v>73</v>
      </c>
      <c r="K6" s="261" t="s">
        <v>73</v>
      </c>
      <c r="L6" s="262" t="s">
        <v>73</v>
      </c>
    </row>
    <row r="7" spans="1:12" s="16" customFormat="1" ht="16.5" customHeight="1">
      <c r="A7" s="159" t="s">
        <v>159</v>
      </c>
      <c r="B7" s="160">
        <v>289</v>
      </c>
      <c r="C7" s="161">
        <v>289</v>
      </c>
      <c r="D7" s="161">
        <v>0</v>
      </c>
      <c r="E7" s="161">
        <v>0</v>
      </c>
      <c r="F7" s="161">
        <v>0</v>
      </c>
      <c r="G7" s="161">
        <v>0</v>
      </c>
      <c r="H7" s="161">
        <v>0</v>
      </c>
      <c r="I7" s="161">
        <v>0</v>
      </c>
      <c r="J7" s="161">
        <v>0</v>
      </c>
      <c r="K7" s="161">
        <v>0</v>
      </c>
      <c r="L7" s="162">
        <v>0</v>
      </c>
    </row>
    <row r="8" spans="1:12" s="16" customFormat="1" ht="16.5" customHeight="1">
      <c r="A8" s="159" t="s">
        <v>160</v>
      </c>
      <c r="B8" s="160">
        <v>294</v>
      </c>
      <c r="C8" s="161">
        <v>294</v>
      </c>
      <c r="D8" s="161">
        <v>0</v>
      </c>
      <c r="E8" s="161">
        <v>0</v>
      </c>
      <c r="F8" s="161">
        <v>0</v>
      </c>
      <c r="G8" s="161">
        <v>0</v>
      </c>
      <c r="H8" s="161">
        <v>0</v>
      </c>
      <c r="I8" s="161">
        <v>0</v>
      </c>
      <c r="J8" s="161">
        <v>0</v>
      </c>
      <c r="K8" s="161">
        <v>0</v>
      </c>
      <c r="L8" s="162">
        <v>0</v>
      </c>
    </row>
    <row r="9" spans="1:12" s="16" customFormat="1" ht="16.5" customHeight="1">
      <c r="A9" s="159" t="s">
        <v>161</v>
      </c>
      <c r="B9" s="160">
        <v>214</v>
      </c>
      <c r="C9" s="161">
        <v>214</v>
      </c>
      <c r="D9" s="161">
        <v>0</v>
      </c>
      <c r="E9" s="161">
        <v>0</v>
      </c>
      <c r="F9" s="161">
        <v>0</v>
      </c>
      <c r="G9" s="161">
        <v>0</v>
      </c>
      <c r="H9" s="161">
        <v>0</v>
      </c>
      <c r="I9" s="161">
        <v>0</v>
      </c>
      <c r="J9" s="161">
        <v>0</v>
      </c>
      <c r="K9" s="161">
        <v>0</v>
      </c>
      <c r="L9" s="162">
        <v>0</v>
      </c>
    </row>
    <row r="10" spans="1:12" s="16" customFormat="1" ht="16.5" customHeight="1" thickBot="1">
      <c r="A10" s="163" t="s">
        <v>207</v>
      </c>
      <c r="B10" s="164">
        <v>243</v>
      </c>
      <c r="C10" s="165">
        <v>243</v>
      </c>
      <c r="D10" s="165">
        <v>0</v>
      </c>
      <c r="E10" s="165">
        <v>0</v>
      </c>
      <c r="F10" s="165">
        <v>0</v>
      </c>
      <c r="G10" s="165">
        <v>0</v>
      </c>
      <c r="H10" s="165">
        <v>0</v>
      </c>
      <c r="I10" s="165">
        <v>0</v>
      </c>
      <c r="J10" s="165">
        <v>0</v>
      </c>
      <c r="K10" s="165">
        <v>0</v>
      </c>
      <c r="L10" s="166">
        <v>0</v>
      </c>
    </row>
    <row r="11" spans="1:12" s="22" customFormat="1" ht="20.25" customHeight="1" thickBot="1">
      <c r="A11" s="157" t="s">
        <v>74</v>
      </c>
      <c r="B11" s="167"/>
      <c r="C11" s="167"/>
      <c r="D11" s="167"/>
      <c r="E11" s="167"/>
      <c r="F11" s="167"/>
      <c r="G11" s="167"/>
      <c r="H11" s="167"/>
      <c r="I11" s="167"/>
      <c r="J11" s="167"/>
      <c r="K11" s="167"/>
      <c r="L11" s="167"/>
    </row>
    <row r="12" spans="1:12" s="24" customFormat="1" ht="99.95" customHeight="1">
      <c r="A12" s="265" t="s">
        <v>253</v>
      </c>
      <c r="B12" s="263" t="s">
        <v>70</v>
      </c>
      <c r="C12" s="263" t="s">
        <v>109</v>
      </c>
      <c r="D12" s="263" t="s">
        <v>110</v>
      </c>
      <c r="E12" s="263" t="s">
        <v>111</v>
      </c>
      <c r="F12" s="263" t="s">
        <v>71</v>
      </c>
      <c r="G12" s="263" t="s">
        <v>112</v>
      </c>
      <c r="H12" s="263" t="s">
        <v>113</v>
      </c>
      <c r="I12" s="263" t="s">
        <v>114</v>
      </c>
      <c r="J12" s="263" t="s">
        <v>115</v>
      </c>
      <c r="K12" s="263" t="s">
        <v>72</v>
      </c>
      <c r="L12" s="264" t="s">
        <v>116</v>
      </c>
    </row>
    <row r="13" spans="1:12" s="22" customFormat="1" ht="16.5" customHeight="1">
      <c r="A13" s="159" t="s">
        <v>205</v>
      </c>
      <c r="B13" s="168">
        <v>0</v>
      </c>
      <c r="C13" s="161">
        <v>0</v>
      </c>
      <c r="D13" s="161">
        <v>0</v>
      </c>
      <c r="E13" s="161">
        <v>0</v>
      </c>
      <c r="F13" s="161">
        <v>0</v>
      </c>
      <c r="G13" s="161">
        <v>0</v>
      </c>
      <c r="H13" s="161">
        <v>0</v>
      </c>
      <c r="I13" s="161">
        <v>0</v>
      </c>
      <c r="J13" s="161">
        <v>0</v>
      </c>
      <c r="K13" s="161">
        <v>0</v>
      </c>
      <c r="L13" s="162">
        <v>0</v>
      </c>
    </row>
    <row r="14" spans="1:12" s="22" customFormat="1" ht="16.5" customHeight="1">
      <c r="A14" s="159" t="s">
        <v>159</v>
      </c>
      <c r="B14" s="160">
        <v>0</v>
      </c>
      <c r="C14" s="161">
        <v>0</v>
      </c>
      <c r="D14" s="161">
        <v>0</v>
      </c>
      <c r="E14" s="161">
        <v>0</v>
      </c>
      <c r="F14" s="161">
        <v>0</v>
      </c>
      <c r="G14" s="161">
        <v>0</v>
      </c>
      <c r="H14" s="161">
        <v>0</v>
      </c>
      <c r="I14" s="161">
        <v>0</v>
      </c>
      <c r="J14" s="161">
        <v>0</v>
      </c>
      <c r="K14" s="161">
        <v>0</v>
      </c>
      <c r="L14" s="162">
        <v>0</v>
      </c>
    </row>
    <row r="15" spans="1:12" s="22" customFormat="1" ht="16.5" customHeight="1">
      <c r="A15" s="159" t="s">
        <v>160</v>
      </c>
      <c r="B15" s="160">
        <v>0</v>
      </c>
      <c r="C15" s="161">
        <v>0</v>
      </c>
      <c r="D15" s="161">
        <v>0</v>
      </c>
      <c r="E15" s="161">
        <v>0</v>
      </c>
      <c r="F15" s="161">
        <v>0</v>
      </c>
      <c r="G15" s="161">
        <v>0</v>
      </c>
      <c r="H15" s="161">
        <v>0</v>
      </c>
      <c r="I15" s="161">
        <v>0</v>
      </c>
      <c r="J15" s="161">
        <v>0</v>
      </c>
      <c r="K15" s="161">
        <v>0</v>
      </c>
      <c r="L15" s="162">
        <v>0</v>
      </c>
    </row>
    <row r="16" spans="1:12" s="22" customFormat="1" ht="16.5" customHeight="1">
      <c r="A16" s="159" t="s">
        <v>161</v>
      </c>
      <c r="B16" s="160">
        <v>0</v>
      </c>
      <c r="C16" s="161">
        <v>0</v>
      </c>
      <c r="D16" s="161">
        <v>0</v>
      </c>
      <c r="E16" s="161">
        <v>0</v>
      </c>
      <c r="F16" s="161">
        <v>0</v>
      </c>
      <c r="G16" s="161">
        <v>0</v>
      </c>
      <c r="H16" s="161">
        <v>0</v>
      </c>
      <c r="I16" s="161">
        <v>0</v>
      </c>
      <c r="J16" s="161">
        <v>0</v>
      </c>
      <c r="K16" s="161">
        <v>0</v>
      </c>
      <c r="L16" s="162">
        <v>0</v>
      </c>
    </row>
    <row r="17" spans="1:12" s="22" customFormat="1" ht="16.5" customHeight="1" thickBot="1">
      <c r="A17" s="163" t="s">
        <v>206</v>
      </c>
      <c r="B17" s="165">
        <v>0</v>
      </c>
      <c r="C17" s="165">
        <v>0</v>
      </c>
      <c r="D17" s="165">
        <v>0</v>
      </c>
      <c r="E17" s="165">
        <v>0</v>
      </c>
      <c r="F17" s="165">
        <v>0</v>
      </c>
      <c r="G17" s="165">
        <v>0</v>
      </c>
      <c r="H17" s="165">
        <v>0</v>
      </c>
      <c r="I17" s="165">
        <v>0</v>
      </c>
      <c r="J17" s="165">
        <v>0</v>
      </c>
      <c r="K17" s="165">
        <v>0</v>
      </c>
      <c r="L17" s="166">
        <v>0</v>
      </c>
    </row>
    <row r="18" spans="1:12" s="22" customFormat="1" ht="13.5" customHeight="1">
      <c r="A18" s="156" t="s">
        <v>122</v>
      </c>
      <c r="B18" s="167"/>
      <c r="C18" s="167"/>
      <c r="D18" s="167"/>
      <c r="E18" s="167"/>
      <c r="F18" s="167"/>
      <c r="G18" s="167"/>
      <c r="H18" s="167"/>
      <c r="I18" s="167"/>
      <c r="J18" s="167"/>
      <c r="K18" s="167"/>
      <c r="L18" s="167"/>
    </row>
    <row r="19" spans="1:12" s="22" customFormat="1" ht="13.5" customHeight="1">
      <c r="A19" s="338" t="s">
        <v>128</v>
      </c>
      <c r="B19" s="339"/>
      <c r="C19" s="339"/>
      <c r="D19" s="339"/>
      <c r="E19" s="339"/>
      <c r="F19" s="339"/>
      <c r="G19" s="339"/>
      <c r="H19" s="339"/>
      <c r="I19" s="339"/>
      <c r="J19" s="339"/>
      <c r="K19" s="339"/>
      <c r="L19" s="339"/>
    </row>
    <row r="20" spans="1:12" s="22" customFormat="1" ht="13.5" customHeight="1">
      <c r="A20" s="339"/>
      <c r="B20" s="339"/>
      <c r="C20" s="339"/>
      <c r="D20" s="339"/>
      <c r="E20" s="339"/>
      <c r="F20" s="339"/>
      <c r="G20" s="339"/>
      <c r="H20" s="339"/>
      <c r="I20" s="339"/>
      <c r="J20" s="339"/>
      <c r="K20" s="339"/>
      <c r="L20" s="339"/>
    </row>
  </sheetData>
  <mergeCells count="2">
    <mergeCell ref="A2:L2"/>
    <mergeCell ref="A19:L20"/>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ignoredErrors>
    <ignoredError sqref="A14:A17 A7:A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3.5"/>
  <cols>
    <col min="1" max="1" width="22.75" style="18" customWidth="1"/>
    <col min="2" max="6" width="12.25" style="18" customWidth="1"/>
    <col min="7" max="16384" width="9" style="18"/>
  </cols>
  <sheetData>
    <row r="1" spans="1:6" s="16" customFormat="1" ht="30" customHeight="1"/>
    <row r="2" spans="1:6" ht="22.5" customHeight="1">
      <c r="A2" s="269" t="s">
        <v>241</v>
      </c>
      <c r="B2" s="269"/>
      <c r="C2" s="269"/>
      <c r="D2" s="269"/>
      <c r="E2" s="269"/>
      <c r="F2" s="269"/>
    </row>
    <row r="3" spans="1:6" ht="14.25" thickBot="1">
      <c r="A3" s="108"/>
      <c r="B3" s="109"/>
      <c r="C3" s="32"/>
      <c r="D3" s="109"/>
      <c r="F3" s="109" t="s">
        <v>92</v>
      </c>
    </row>
    <row r="4" spans="1:6" ht="22.5" customHeight="1">
      <c r="A4" s="222" t="s">
        <v>4</v>
      </c>
      <c r="B4" s="110" t="s">
        <v>117</v>
      </c>
      <c r="C4" s="110" t="s">
        <v>165</v>
      </c>
      <c r="D4" s="110" t="s">
        <v>187</v>
      </c>
      <c r="E4" s="110" t="s">
        <v>162</v>
      </c>
      <c r="F4" s="110" t="s">
        <v>190</v>
      </c>
    </row>
    <row r="5" spans="1:6" ht="18.75" customHeight="1">
      <c r="A5" s="225" t="s">
        <v>94</v>
      </c>
      <c r="B5" s="111">
        <v>180076</v>
      </c>
      <c r="C5" s="111">
        <v>181177</v>
      </c>
      <c r="D5" s="111">
        <v>182091</v>
      </c>
      <c r="E5" s="111">
        <v>182939</v>
      </c>
      <c r="F5" s="111">
        <v>181065</v>
      </c>
    </row>
    <row r="6" spans="1:6" ht="18.75" customHeight="1">
      <c r="A6" s="226" t="s">
        <v>93</v>
      </c>
      <c r="B6" s="112">
        <v>32230</v>
      </c>
      <c r="C6" s="112">
        <v>31987</v>
      </c>
      <c r="D6" s="112">
        <v>31830</v>
      </c>
      <c r="E6" s="112">
        <v>31726</v>
      </c>
      <c r="F6" s="112">
        <v>31072</v>
      </c>
    </row>
    <row r="7" spans="1:6" ht="18.75" customHeight="1">
      <c r="A7" s="227" t="s">
        <v>5</v>
      </c>
      <c r="B7" s="112">
        <v>4116</v>
      </c>
      <c r="C7" s="112">
        <v>4134</v>
      </c>
      <c r="D7" s="112">
        <v>4159</v>
      </c>
      <c r="E7" s="112">
        <v>4209</v>
      </c>
      <c r="F7" s="112">
        <v>4068</v>
      </c>
    </row>
    <row r="8" spans="1:6" ht="18.75" customHeight="1">
      <c r="A8" s="227" t="s">
        <v>6</v>
      </c>
      <c r="B8" s="112">
        <v>8219</v>
      </c>
      <c r="C8" s="112">
        <v>8133</v>
      </c>
      <c r="D8" s="112">
        <v>8111</v>
      </c>
      <c r="E8" s="112">
        <v>8107</v>
      </c>
      <c r="F8" s="112">
        <v>7651</v>
      </c>
    </row>
    <row r="9" spans="1:6" ht="18.75" customHeight="1">
      <c r="A9" s="227" t="s">
        <v>7</v>
      </c>
      <c r="B9" s="112">
        <v>227</v>
      </c>
      <c r="C9" s="112">
        <v>236</v>
      </c>
      <c r="D9" s="112">
        <v>238</v>
      </c>
      <c r="E9" s="112">
        <v>258</v>
      </c>
      <c r="F9" s="112">
        <v>238</v>
      </c>
    </row>
    <row r="10" spans="1:6" ht="18.75" customHeight="1">
      <c r="A10" s="227" t="s">
        <v>8</v>
      </c>
      <c r="B10" s="112">
        <v>19668</v>
      </c>
      <c r="C10" s="112">
        <v>19484</v>
      </c>
      <c r="D10" s="112">
        <v>19322</v>
      </c>
      <c r="E10" s="112">
        <v>19152</v>
      </c>
      <c r="F10" s="112">
        <v>19115</v>
      </c>
    </row>
    <row r="11" spans="1:6" ht="18.75" customHeight="1">
      <c r="A11" s="226" t="s">
        <v>95</v>
      </c>
      <c r="B11" s="112">
        <v>637</v>
      </c>
      <c r="C11" s="112">
        <v>642</v>
      </c>
      <c r="D11" s="112">
        <v>637</v>
      </c>
      <c r="E11" s="112">
        <v>618</v>
      </c>
      <c r="F11" s="112">
        <v>573</v>
      </c>
    </row>
    <row r="12" spans="1:6" ht="18.75" customHeight="1">
      <c r="A12" s="227" t="s">
        <v>5</v>
      </c>
      <c r="B12" s="112">
        <v>279</v>
      </c>
      <c r="C12" s="112">
        <v>284</v>
      </c>
      <c r="D12" s="112">
        <v>283</v>
      </c>
      <c r="E12" s="112">
        <v>267</v>
      </c>
      <c r="F12" s="112">
        <v>245</v>
      </c>
    </row>
    <row r="13" spans="1:6" ht="18.75" customHeight="1">
      <c r="A13" s="227" t="s">
        <v>6</v>
      </c>
      <c r="B13" s="112">
        <v>358</v>
      </c>
      <c r="C13" s="112">
        <v>358</v>
      </c>
      <c r="D13" s="112">
        <v>354</v>
      </c>
      <c r="E13" s="112">
        <v>351</v>
      </c>
      <c r="F13" s="112">
        <v>328</v>
      </c>
    </row>
    <row r="14" spans="1:6" ht="18.75" customHeight="1">
      <c r="A14" s="226" t="s">
        <v>96</v>
      </c>
      <c r="B14" s="112">
        <v>140780</v>
      </c>
      <c r="C14" s="112">
        <v>142035</v>
      </c>
      <c r="D14" s="112">
        <v>143023</v>
      </c>
      <c r="E14" s="112">
        <v>143908</v>
      </c>
      <c r="F14" s="112">
        <v>142932</v>
      </c>
    </row>
    <row r="15" spans="1:6" ht="18.75" customHeight="1">
      <c r="A15" s="227" t="s">
        <v>5</v>
      </c>
      <c r="B15" s="112">
        <v>34433</v>
      </c>
      <c r="C15" s="112">
        <v>35768</v>
      </c>
      <c r="D15" s="112">
        <v>36944</v>
      </c>
      <c r="E15" s="112">
        <v>38104</v>
      </c>
      <c r="F15" s="112">
        <v>38711</v>
      </c>
    </row>
    <row r="16" spans="1:6" ht="18.75" customHeight="1">
      <c r="A16" s="227" t="s">
        <v>6</v>
      </c>
      <c r="B16" s="112">
        <v>44440</v>
      </c>
      <c r="C16" s="112">
        <v>43459</v>
      </c>
      <c r="D16" s="112">
        <v>42330</v>
      </c>
      <c r="E16" s="112">
        <v>41314</v>
      </c>
      <c r="F16" s="112">
        <v>39261</v>
      </c>
    </row>
    <row r="17" spans="1:6" ht="18.75" customHeight="1">
      <c r="A17" s="227" t="s">
        <v>9</v>
      </c>
      <c r="B17" s="112">
        <v>61907</v>
      </c>
      <c r="C17" s="112">
        <v>62808</v>
      </c>
      <c r="D17" s="112">
        <v>63749</v>
      </c>
      <c r="E17" s="112">
        <v>64490</v>
      </c>
      <c r="F17" s="112">
        <v>64960</v>
      </c>
    </row>
    <row r="18" spans="1:6" ht="18.75" customHeight="1">
      <c r="A18" s="226" t="s">
        <v>10</v>
      </c>
      <c r="B18" s="112">
        <v>3335</v>
      </c>
      <c r="C18" s="112">
        <v>3400</v>
      </c>
      <c r="D18" s="112">
        <v>3399</v>
      </c>
      <c r="E18" s="112">
        <v>3408</v>
      </c>
      <c r="F18" s="112">
        <v>3272</v>
      </c>
    </row>
    <row r="19" spans="1:6" ht="18.75" customHeight="1">
      <c r="A19" s="226" t="s">
        <v>11</v>
      </c>
      <c r="B19" s="112">
        <v>3089</v>
      </c>
      <c r="C19" s="112">
        <v>3108</v>
      </c>
      <c r="D19" s="112">
        <v>3198</v>
      </c>
      <c r="E19" s="112">
        <v>3275</v>
      </c>
      <c r="F19" s="112">
        <v>3212</v>
      </c>
    </row>
    <row r="20" spans="1:6" ht="18.75" customHeight="1" thickBot="1">
      <c r="A20" s="228" t="s">
        <v>12</v>
      </c>
      <c r="B20" s="113">
        <v>5</v>
      </c>
      <c r="C20" s="113">
        <v>5</v>
      </c>
      <c r="D20" s="113">
        <v>4</v>
      </c>
      <c r="E20" s="113">
        <v>4</v>
      </c>
      <c r="F20" s="113">
        <v>4</v>
      </c>
    </row>
    <row r="21" spans="1:6">
      <c r="A21" s="108" t="s">
        <v>125</v>
      </c>
      <c r="B21" s="32"/>
      <c r="C21" s="32"/>
      <c r="D21" s="32"/>
      <c r="E21" s="108"/>
      <c r="F21" s="108"/>
    </row>
    <row r="22" spans="1:6">
      <c r="A22" s="32" t="s">
        <v>166</v>
      </c>
      <c r="B22" s="32"/>
      <c r="C22" s="32"/>
      <c r="D22" s="32"/>
      <c r="E22" s="108"/>
      <c r="F22" s="32"/>
    </row>
  </sheetData>
  <mergeCells count="1">
    <mergeCell ref="A2:F2"/>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Normal="100" workbookViewId="0"/>
  </sheetViews>
  <sheetFormatPr defaultRowHeight="13.5"/>
  <cols>
    <col min="1" max="1" width="12.5" customWidth="1"/>
    <col min="2" max="13" width="11.5" customWidth="1"/>
    <col min="14" max="14" width="12.5" customWidth="1"/>
  </cols>
  <sheetData>
    <row r="1" spans="1:14" s="24" customFormat="1" ht="30" customHeight="1"/>
    <row r="2" spans="1:14" ht="27.75" customHeight="1">
      <c r="A2" s="270" t="s">
        <v>242</v>
      </c>
      <c r="B2" s="270"/>
      <c r="C2" s="270"/>
      <c r="D2" s="270"/>
      <c r="E2" s="270"/>
      <c r="F2" s="270"/>
      <c r="G2" s="270"/>
      <c r="H2" s="279" t="s">
        <v>220</v>
      </c>
      <c r="I2" s="279"/>
      <c r="J2" s="279"/>
      <c r="K2" s="279"/>
      <c r="L2" s="279"/>
      <c r="M2" s="279"/>
      <c r="N2" s="279"/>
    </row>
    <row r="3" spans="1:14" ht="14.25" thickBot="1">
      <c r="A3" s="230" t="s">
        <v>221</v>
      </c>
      <c r="B3" s="231"/>
      <c r="C3" s="231"/>
      <c r="D3" s="231"/>
      <c r="E3" s="231"/>
      <c r="F3" s="231"/>
      <c r="G3" s="231"/>
      <c r="H3" s="231"/>
      <c r="I3" s="231"/>
      <c r="J3" s="231"/>
    </row>
    <row r="4" spans="1:14" ht="16.5" customHeight="1">
      <c r="A4" s="271" t="s">
        <v>222</v>
      </c>
      <c r="B4" s="273" t="s">
        <v>223</v>
      </c>
      <c r="C4" s="275" t="s">
        <v>224</v>
      </c>
      <c r="D4" s="276"/>
      <c r="E4" s="276"/>
      <c r="F4" s="276"/>
      <c r="G4" s="276"/>
      <c r="H4" s="232"/>
      <c r="I4" s="233"/>
      <c r="J4" s="277" t="s">
        <v>225</v>
      </c>
    </row>
    <row r="5" spans="1:14" ht="16.5" customHeight="1">
      <c r="A5" s="272"/>
      <c r="B5" s="274"/>
      <c r="C5" s="234" t="s">
        <v>226</v>
      </c>
      <c r="D5" s="234" t="s">
        <v>227</v>
      </c>
      <c r="E5" s="234" t="s">
        <v>228</v>
      </c>
      <c r="F5" s="234" t="s">
        <v>229</v>
      </c>
      <c r="G5" s="250" t="s">
        <v>230</v>
      </c>
      <c r="H5" s="251" t="s">
        <v>231</v>
      </c>
      <c r="I5" s="235" t="s">
        <v>232</v>
      </c>
      <c r="J5" s="278"/>
      <c r="K5" s="246"/>
    </row>
    <row r="6" spans="1:14" ht="16.5" customHeight="1">
      <c r="A6" s="236" t="s">
        <v>233</v>
      </c>
      <c r="B6" s="150">
        <v>158430</v>
      </c>
      <c r="C6" s="150">
        <v>154904</v>
      </c>
      <c r="D6" s="150">
        <v>8313</v>
      </c>
      <c r="E6" s="150">
        <v>121204</v>
      </c>
      <c r="F6" s="150">
        <v>21447</v>
      </c>
      <c r="G6" s="151">
        <v>1972</v>
      </c>
      <c r="H6" s="252">
        <v>1706</v>
      </c>
      <c r="I6" s="150">
        <v>262</v>
      </c>
      <c r="J6" s="151">
        <v>3526</v>
      </c>
      <c r="K6" s="246"/>
    </row>
    <row r="7" spans="1:14" ht="16.5" customHeight="1">
      <c r="A7" s="237" t="s">
        <v>234</v>
      </c>
      <c r="B7" s="150">
        <v>158487</v>
      </c>
      <c r="C7" s="150">
        <v>155066</v>
      </c>
      <c r="D7" s="150">
        <v>8228</v>
      </c>
      <c r="E7" s="150">
        <v>119811</v>
      </c>
      <c r="F7" s="150">
        <v>20866</v>
      </c>
      <c r="G7" s="151">
        <v>4360</v>
      </c>
      <c r="H7" s="252">
        <v>1575</v>
      </c>
      <c r="I7" s="150">
        <v>226</v>
      </c>
      <c r="J7" s="151">
        <v>3421</v>
      </c>
      <c r="K7" s="246"/>
    </row>
    <row r="8" spans="1:14" ht="16.5" customHeight="1">
      <c r="A8" s="237" t="s">
        <v>235</v>
      </c>
      <c r="B8" s="150">
        <v>158149</v>
      </c>
      <c r="C8" s="150">
        <v>154859</v>
      </c>
      <c r="D8" s="150">
        <v>8158</v>
      </c>
      <c r="E8" s="150">
        <v>118222</v>
      </c>
      <c r="F8" s="150">
        <v>20351</v>
      </c>
      <c r="G8" s="151">
        <v>6492</v>
      </c>
      <c r="H8" s="252">
        <v>1445</v>
      </c>
      <c r="I8" s="150">
        <v>191</v>
      </c>
      <c r="J8" s="151">
        <v>3290</v>
      </c>
      <c r="K8" s="246"/>
    </row>
    <row r="9" spans="1:14" ht="16.5" customHeight="1">
      <c r="A9" s="237" t="s">
        <v>236</v>
      </c>
      <c r="B9" s="150">
        <v>158085</v>
      </c>
      <c r="C9" s="150">
        <v>154931</v>
      </c>
      <c r="D9" s="150">
        <v>8051</v>
      </c>
      <c r="E9" s="150">
        <v>116792</v>
      </c>
      <c r="F9" s="150">
        <v>19964</v>
      </c>
      <c r="G9" s="151">
        <v>8661</v>
      </c>
      <c r="H9" s="252">
        <v>1301</v>
      </c>
      <c r="I9" s="150">
        <v>162</v>
      </c>
      <c r="J9" s="151">
        <v>3154</v>
      </c>
      <c r="K9" s="246"/>
    </row>
    <row r="10" spans="1:14" ht="16.5" customHeight="1">
      <c r="A10" s="238" t="s">
        <v>237</v>
      </c>
      <c r="B10" s="243">
        <v>157969</v>
      </c>
      <c r="C10" s="243">
        <v>154965</v>
      </c>
      <c r="D10" s="243">
        <v>7979</v>
      </c>
      <c r="E10" s="243">
        <v>115192</v>
      </c>
      <c r="F10" s="243">
        <v>19670</v>
      </c>
      <c r="G10" s="244">
        <v>10740</v>
      </c>
      <c r="H10" s="253">
        <v>1229</v>
      </c>
      <c r="I10" s="243">
        <v>155</v>
      </c>
      <c r="J10" s="244">
        <v>3004</v>
      </c>
      <c r="K10" s="246"/>
    </row>
    <row r="11" spans="1:14" ht="16.5" customHeight="1">
      <c r="A11" s="239" t="s">
        <v>238</v>
      </c>
      <c r="B11" s="242">
        <v>79554</v>
      </c>
      <c r="C11" s="242">
        <v>76668</v>
      </c>
      <c r="D11" s="242">
        <v>7735</v>
      </c>
      <c r="E11" s="242">
        <v>53720</v>
      </c>
      <c r="F11" s="242">
        <v>9380</v>
      </c>
      <c r="G11" s="245">
        <v>5281</v>
      </c>
      <c r="H11" s="254">
        <v>451</v>
      </c>
      <c r="I11" s="242">
        <v>101</v>
      </c>
      <c r="J11" s="245">
        <v>2886</v>
      </c>
      <c r="K11" s="246"/>
    </row>
    <row r="12" spans="1:14" ht="16.5" customHeight="1" thickBot="1">
      <c r="A12" s="240" t="s">
        <v>239</v>
      </c>
      <c r="B12" s="153">
        <v>78415</v>
      </c>
      <c r="C12" s="153">
        <v>78297</v>
      </c>
      <c r="D12" s="153">
        <v>244</v>
      </c>
      <c r="E12" s="153">
        <v>61472</v>
      </c>
      <c r="F12" s="153">
        <v>10290</v>
      </c>
      <c r="G12" s="154">
        <v>5459</v>
      </c>
      <c r="H12" s="255">
        <v>778</v>
      </c>
      <c r="I12" s="153">
        <v>54</v>
      </c>
      <c r="J12" s="154">
        <v>118</v>
      </c>
      <c r="K12" s="246"/>
    </row>
    <row r="13" spans="1:14">
      <c r="A13" s="241" t="s">
        <v>240</v>
      </c>
      <c r="B13" s="241"/>
      <c r="C13" s="241"/>
      <c r="D13" s="241"/>
      <c r="E13" s="241"/>
      <c r="F13" s="241"/>
      <c r="G13" s="241"/>
      <c r="H13" s="241"/>
      <c r="I13" s="241"/>
      <c r="J13" s="241"/>
      <c r="K13" s="246"/>
    </row>
    <row r="14" spans="1:14">
      <c r="A14" s="241"/>
      <c r="B14" s="241"/>
      <c r="C14" s="241"/>
      <c r="D14" s="241"/>
      <c r="E14" s="241"/>
      <c r="F14" s="241"/>
      <c r="G14" s="241"/>
      <c r="H14" s="241"/>
      <c r="I14" s="241"/>
      <c r="J14" s="241"/>
    </row>
    <row r="15" spans="1:14">
      <c r="A15" s="241"/>
      <c r="B15" s="241"/>
      <c r="C15" s="241"/>
      <c r="D15" s="241"/>
      <c r="E15" s="241"/>
      <c r="F15" s="241"/>
      <c r="G15" s="241"/>
      <c r="H15" s="241"/>
      <c r="I15" s="241"/>
      <c r="J15" s="241"/>
    </row>
  </sheetData>
  <mergeCells count="6">
    <mergeCell ref="A2:G2"/>
    <mergeCell ref="A4:A5"/>
    <mergeCell ref="B4:B5"/>
    <mergeCell ref="C4:G4"/>
    <mergeCell ref="J4:J5"/>
    <mergeCell ref="H2:N2"/>
  </mergeCells>
  <phoneticPr fontId="2"/>
  <pageMargins left="0.7" right="0.7" top="0.75" bottom="0.75" header="0.3" footer="0.3"/>
  <pageSetup paperSize="9" scale="68" orientation="portrait" r:id="rId1"/>
  <ignoredErrors>
    <ignoredError sqref="A7:A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3.5"/>
  <cols>
    <col min="1" max="1" width="6.25" style="25" customWidth="1"/>
    <col min="2" max="2" width="20" style="25" customWidth="1"/>
    <col min="3" max="7" width="11.75" style="25" customWidth="1"/>
    <col min="8" max="16384" width="9" style="25"/>
  </cols>
  <sheetData>
    <row r="1" spans="1:7" ht="29.25" customHeight="1">
      <c r="A1" s="24"/>
      <c r="B1" s="24"/>
      <c r="C1" s="24"/>
      <c r="D1" s="24"/>
      <c r="E1" s="24"/>
      <c r="F1" s="24"/>
      <c r="G1" s="24"/>
    </row>
    <row r="2" spans="1:7" ht="22.5" customHeight="1">
      <c r="A2" s="269" t="s">
        <v>243</v>
      </c>
      <c r="B2" s="269"/>
      <c r="C2" s="269"/>
      <c r="D2" s="269"/>
      <c r="E2" s="269"/>
      <c r="F2" s="269"/>
      <c r="G2" s="269"/>
    </row>
    <row r="3" spans="1:7" ht="6.95" customHeight="1">
      <c r="A3" s="33"/>
      <c r="B3" s="33"/>
      <c r="C3" s="33"/>
      <c r="D3" s="33"/>
      <c r="E3" s="33"/>
      <c r="F3" s="33"/>
      <c r="G3" s="33"/>
    </row>
    <row r="4" spans="1:7" ht="14.25" thickBot="1">
      <c r="A4" s="30"/>
      <c r="B4" s="30"/>
      <c r="C4" s="109"/>
      <c r="D4" s="109"/>
      <c r="E4" s="109"/>
      <c r="F4" s="114"/>
      <c r="G4" s="109" t="s">
        <v>97</v>
      </c>
    </row>
    <row r="5" spans="1:7" ht="22.5" customHeight="1">
      <c r="A5" s="281" t="s">
        <v>13</v>
      </c>
      <c r="B5" s="281"/>
      <c r="C5" s="115" t="s">
        <v>188</v>
      </c>
      <c r="D5" s="115" t="s">
        <v>189</v>
      </c>
      <c r="E5" s="115" t="s">
        <v>187</v>
      </c>
      <c r="F5" s="115" t="s">
        <v>162</v>
      </c>
      <c r="G5" s="115" t="s">
        <v>190</v>
      </c>
    </row>
    <row r="6" spans="1:7" ht="18.75" customHeight="1">
      <c r="A6" s="282" t="s">
        <v>14</v>
      </c>
      <c r="B6" s="282"/>
      <c r="C6" s="116">
        <v>101937</v>
      </c>
      <c r="D6" s="116">
        <v>102357</v>
      </c>
      <c r="E6" s="116">
        <v>102895</v>
      </c>
      <c r="F6" s="116">
        <v>103197</v>
      </c>
      <c r="G6" s="116">
        <v>103157</v>
      </c>
    </row>
    <row r="7" spans="1:7" ht="18.75" customHeight="1">
      <c r="A7" s="283" t="s">
        <v>15</v>
      </c>
      <c r="B7" s="117" t="s">
        <v>16</v>
      </c>
      <c r="C7" s="118">
        <v>8945</v>
      </c>
      <c r="D7" s="118">
        <v>8540</v>
      </c>
      <c r="E7" s="118">
        <v>8139</v>
      </c>
      <c r="F7" s="118">
        <v>7749</v>
      </c>
      <c r="G7" s="118">
        <v>7239</v>
      </c>
    </row>
    <row r="8" spans="1:7" ht="18.75" customHeight="1">
      <c r="A8" s="284"/>
      <c r="B8" s="119" t="s">
        <v>17</v>
      </c>
      <c r="C8" s="120">
        <v>896</v>
      </c>
      <c r="D8" s="120">
        <v>864</v>
      </c>
      <c r="E8" s="120">
        <v>855</v>
      </c>
      <c r="F8" s="120">
        <v>852</v>
      </c>
      <c r="G8" s="120">
        <v>829</v>
      </c>
    </row>
    <row r="9" spans="1:7" ht="18.75" customHeight="1">
      <c r="A9" s="284"/>
      <c r="B9" s="119" t="s">
        <v>18</v>
      </c>
      <c r="C9" s="120">
        <v>1403</v>
      </c>
      <c r="D9" s="120">
        <v>1438</v>
      </c>
      <c r="E9" s="120">
        <v>1535</v>
      </c>
      <c r="F9" s="120">
        <v>1568</v>
      </c>
      <c r="G9" s="120">
        <v>1645</v>
      </c>
    </row>
    <row r="10" spans="1:7" ht="18.75" customHeight="1">
      <c r="A10" s="285"/>
      <c r="B10" s="121" t="s">
        <v>19</v>
      </c>
      <c r="C10" s="122">
        <v>11244</v>
      </c>
      <c r="D10" s="122">
        <v>10842</v>
      </c>
      <c r="E10" s="122">
        <v>10529</v>
      </c>
      <c r="F10" s="122">
        <v>10169</v>
      </c>
      <c r="G10" s="122">
        <v>9713</v>
      </c>
    </row>
    <row r="11" spans="1:7" ht="18.75" customHeight="1">
      <c r="A11" s="286" t="s">
        <v>20</v>
      </c>
      <c r="B11" s="117" t="s">
        <v>21</v>
      </c>
      <c r="C11" s="118">
        <v>2035</v>
      </c>
      <c r="D11" s="118">
        <v>2088</v>
      </c>
      <c r="E11" s="118">
        <v>2122</v>
      </c>
      <c r="F11" s="118">
        <v>2138</v>
      </c>
      <c r="G11" s="118">
        <v>2240</v>
      </c>
    </row>
    <row r="12" spans="1:7" ht="18.75" customHeight="1">
      <c r="A12" s="287"/>
      <c r="B12" s="119" t="s">
        <v>22</v>
      </c>
      <c r="C12" s="123">
        <v>3</v>
      </c>
      <c r="D12" s="123">
        <v>4</v>
      </c>
      <c r="E12" s="123">
        <v>5</v>
      </c>
      <c r="F12" s="123">
        <v>6</v>
      </c>
      <c r="G12" s="123">
        <v>6</v>
      </c>
    </row>
    <row r="13" spans="1:7" ht="18.75" customHeight="1">
      <c r="A13" s="287"/>
      <c r="B13" s="119" t="s">
        <v>23</v>
      </c>
      <c r="C13" s="120">
        <v>61037</v>
      </c>
      <c r="D13" s="120">
        <v>61908</v>
      </c>
      <c r="E13" s="120">
        <v>62791</v>
      </c>
      <c r="F13" s="120">
        <v>63427</v>
      </c>
      <c r="G13" s="120">
        <v>63854</v>
      </c>
    </row>
    <row r="14" spans="1:7" ht="18.75" customHeight="1">
      <c r="A14" s="287"/>
      <c r="B14" s="119" t="s">
        <v>24</v>
      </c>
      <c r="C14" s="120">
        <v>18434</v>
      </c>
      <c r="D14" s="120">
        <v>18270</v>
      </c>
      <c r="E14" s="120">
        <v>18068</v>
      </c>
      <c r="F14" s="120">
        <v>17890</v>
      </c>
      <c r="G14" s="120">
        <v>17842</v>
      </c>
    </row>
    <row r="15" spans="1:7" ht="18.75" customHeight="1">
      <c r="A15" s="287"/>
      <c r="B15" s="119" t="s">
        <v>25</v>
      </c>
      <c r="C15" s="120">
        <v>5639</v>
      </c>
      <c r="D15" s="120">
        <v>5657</v>
      </c>
      <c r="E15" s="120">
        <v>5673</v>
      </c>
      <c r="F15" s="120">
        <v>5729</v>
      </c>
      <c r="G15" s="120">
        <v>5546</v>
      </c>
    </row>
    <row r="16" spans="1:7" ht="18.75" customHeight="1">
      <c r="A16" s="287"/>
      <c r="B16" s="119" t="s">
        <v>26</v>
      </c>
      <c r="C16" s="120">
        <v>578</v>
      </c>
      <c r="D16" s="120">
        <v>603</v>
      </c>
      <c r="E16" s="120">
        <v>632</v>
      </c>
      <c r="F16" s="120">
        <v>681</v>
      </c>
      <c r="G16" s="120">
        <v>696</v>
      </c>
    </row>
    <row r="17" spans="1:7" ht="18.75" customHeight="1">
      <c r="A17" s="288"/>
      <c r="B17" s="121" t="s">
        <v>19</v>
      </c>
      <c r="C17" s="124">
        <v>87726</v>
      </c>
      <c r="D17" s="124">
        <v>88530</v>
      </c>
      <c r="E17" s="124">
        <v>89291</v>
      </c>
      <c r="F17" s="124">
        <v>89871</v>
      </c>
      <c r="G17" s="124">
        <v>90184</v>
      </c>
    </row>
    <row r="18" spans="1:7" ht="18.75" customHeight="1" thickBot="1">
      <c r="A18" s="280" t="s">
        <v>27</v>
      </c>
      <c r="B18" s="280"/>
      <c r="C18" s="125">
        <v>2967</v>
      </c>
      <c r="D18" s="125">
        <v>2985</v>
      </c>
      <c r="E18" s="125">
        <v>3075</v>
      </c>
      <c r="F18" s="125">
        <v>3157</v>
      </c>
      <c r="G18" s="125">
        <v>3260</v>
      </c>
    </row>
    <row r="19" spans="1:7">
      <c r="A19" s="32" t="s">
        <v>28</v>
      </c>
      <c r="B19" s="32"/>
      <c r="C19" s="32"/>
      <c r="D19" s="32"/>
      <c r="E19" s="32"/>
      <c r="F19" s="32"/>
      <c r="G19" s="32"/>
    </row>
  </sheetData>
  <mergeCells count="6">
    <mergeCell ref="A18:B18"/>
    <mergeCell ref="A2:G2"/>
    <mergeCell ref="A5:B5"/>
    <mergeCell ref="A6:B6"/>
    <mergeCell ref="A7:A10"/>
    <mergeCell ref="A11:A17"/>
  </mergeCells>
  <phoneticPr fontId="2"/>
  <pageMargins left="0.78700000000000003" right="0.78700000000000003" top="0.98399999999999999" bottom="0.98399999999999999" header="0.51200000000000001" footer="0.51200000000000001"/>
  <pageSetup paperSize="9" orientation="portrait"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heetViews>
  <sheetFormatPr defaultColWidth="8.625" defaultRowHeight="13.5"/>
  <cols>
    <col min="1" max="1" width="3.125" style="11" customWidth="1"/>
    <col min="2" max="2" width="15.5" style="11" customWidth="1"/>
    <col min="3" max="5" width="11.375" style="11" customWidth="1"/>
    <col min="6" max="9" width="9.875" style="11" customWidth="1"/>
    <col min="10" max="16384" width="8.625" style="11"/>
  </cols>
  <sheetData>
    <row r="1" spans="1:9" ht="33" customHeight="1"/>
    <row r="2" spans="1:9" ht="22.5" customHeight="1">
      <c r="A2" s="298" t="s">
        <v>244</v>
      </c>
      <c r="B2" s="298"/>
      <c r="C2" s="298"/>
      <c r="D2" s="298"/>
      <c r="E2" s="298"/>
      <c r="F2" s="298"/>
      <c r="G2" s="298"/>
      <c r="H2" s="298"/>
      <c r="I2" s="298"/>
    </row>
    <row r="3" spans="1:9" s="10" customFormat="1" ht="13.5" customHeight="1">
      <c r="A3" s="28"/>
      <c r="B3" s="27"/>
      <c r="C3" s="27"/>
      <c r="D3" s="27"/>
      <c r="E3" s="27"/>
      <c r="F3" s="27"/>
      <c r="G3" s="27"/>
      <c r="H3" s="27"/>
      <c r="I3" s="27"/>
    </row>
    <row r="4" spans="1:9" ht="13.5" customHeight="1" thickBot="1">
      <c r="A4" s="221" t="s">
        <v>182</v>
      </c>
      <c r="B4" s="41"/>
      <c r="C4" s="42"/>
      <c r="D4" s="42"/>
      <c r="E4" s="42"/>
      <c r="F4" s="42"/>
      <c r="G4" s="42"/>
      <c r="H4" s="42"/>
      <c r="I4" s="42"/>
    </row>
    <row r="5" spans="1:9" ht="29.25" customHeight="1">
      <c r="A5" s="299" t="s">
        <v>123</v>
      </c>
      <c r="B5" s="300"/>
      <c r="C5" s="309" t="s">
        <v>75</v>
      </c>
      <c r="D5" s="310"/>
      <c r="E5" s="310"/>
      <c r="F5" s="310"/>
      <c r="G5" s="311"/>
      <c r="H5" s="309" t="s">
        <v>98</v>
      </c>
      <c r="I5" s="310"/>
    </row>
    <row r="6" spans="1:9" ht="29.25" customHeight="1">
      <c r="A6" s="301"/>
      <c r="B6" s="302"/>
      <c r="C6" s="312" t="s">
        <v>76</v>
      </c>
      <c r="D6" s="313"/>
      <c r="E6" s="314" t="s">
        <v>77</v>
      </c>
      <c r="F6" s="312" t="s">
        <v>78</v>
      </c>
      <c r="G6" s="313"/>
      <c r="H6" s="43" t="s">
        <v>79</v>
      </c>
      <c r="I6" s="44" t="s">
        <v>80</v>
      </c>
    </row>
    <row r="7" spans="1:9" ht="29.25" customHeight="1">
      <c r="A7" s="303"/>
      <c r="B7" s="304"/>
      <c r="C7" s="45" t="s">
        <v>81</v>
      </c>
      <c r="D7" s="46" t="s">
        <v>82</v>
      </c>
      <c r="E7" s="315"/>
      <c r="F7" s="45" t="s">
        <v>83</v>
      </c>
      <c r="G7" s="46" t="s">
        <v>77</v>
      </c>
      <c r="H7" s="47" t="s">
        <v>84</v>
      </c>
      <c r="I7" s="48" t="s">
        <v>84</v>
      </c>
    </row>
    <row r="8" spans="1:9" ht="29.25" customHeight="1">
      <c r="A8" s="305" t="s">
        <v>136</v>
      </c>
      <c r="B8" s="306"/>
      <c r="C8" s="49">
        <v>5074654</v>
      </c>
      <c r="D8" s="50">
        <v>3073455</v>
      </c>
      <c r="E8" s="49">
        <v>5060450</v>
      </c>
      <c r="F8" s="51">
        <v>13866</v>
      </c>
      <c r="G8" s="52">
        <v>13826</v>
      </c>
      <c r="H8" s="53">
        <v>147885</v>
      </c>
      <c r="I8" s="54">
        <v>90174</v>
      </c>
    </row>
    <row r="9" spans="1:9" ht="29.25" customHeight="1">
      <c r="A9" s="307" t="s">
        <v>137</v>
      </c>
      <c r="B9" s="308"/>
      <c r="C9" s="49">
        <v>4957065</v>
      </c>
      <c r="D9" s="50" t="s">
        <v>141</v>
      </c>
      <c r="E9" s="49" t="s">
        <v>141</v>
      </c>
      <c r="F9" s="53">
        <v>13581</v>
      </c>
      <c r="G9" s="50" t="s">
        <v>141</v>
      </c>
      <c r="H9" s="53" t="s">
        <v>99</v>
      </c>
      <c r="I9" s="177" t="s">
        <v>100</v>
      </c>
    </row>
    <row r="10" spans="1:9" ht="29.25" customHeight="1">
      <c r="A10" s="307" t="s">
        <v>138</v>
      </c>
      <c r="B10" s="308"/>
      <c r="C10" s="55">
        <v>5029335</v>
      </c>
      <c r="D10" s="50" t="s">
        <v>141</v>
      </c>
      <c r="E10" s="49" t="s">
        <v>141</v>
      </c>
      <c r="F10" s="51">
        <v>13779</v>
      </c>
      <c r="G10" s="50" t="s">
        <v>141</v>
      </c>
      <c r="H10" s="55">
        <v>152385</v>
      </c>
      <c r="I10" s="56">
        <v>96073</v>
      </c>
    </row>
    <row r="11" spans="1:9" ht="29.25" customHeight="1">
      <c r="A11" s="294" t="s">
        <v>139</v>
      </c>
      <c r="B11" s="295"/>
      <c r="C11" s="55">
        <v>5059265</v>
      </c>
      <c r="D11" s="58" t="s">
        <v>126</v>
      </c>
      <c r="E11" s="58" t="s">
        <v>126</v>
      </c>
      <c r="F11" s="59">
        <v>13861</v>
      </c>
      <c r="G11" s="58" t="s">
        <v>164</v>
      </c>
      <c r="H11" s="55">
        <v>132777</v>
      </c>
      <c r="I11" s="61">
        <v>64338</v>
      </c>
    </row>
    <row r="12" spans="1:9" s="26" customFormat="1" ht="29.25" customHeight="1">
      <c r="A12" s="294" t="s">
        <v>140</v>
      </c>
      <c r="B12" s="295"/>
      <c r="C12" s="57">
        <v>4946115</v>
      </c>
      <c r="D12" s="223" t="s">
        <v>126</v>
      </c>
      <c r="E12" s="223" t="s">
        <v>126</v>
      </c>
      <c r="F12" s="224">
        <v>13551</v>
      </c>
      <c r="G12" s="223" t="s">
        <v>126</v>
      </c>
      <c r="H12" s="60">
        <v>158338</v>
      </c>
      <c r="I12" s="61">
        <v>85322</v>
      </c>
    </row>
    <row r="13" spans="1:9" ht="29.25" customHeight="1">
      <c r="A13" s="296" t="s">
        <v>191</v>
      </c>
      <c r="B13" s="297"/>
      <c r="C13" s="62">
        <v>3459105</v>
      </c>
      <c r="D13" s="63" t="s">
        <v>126</v>
      </c>
      <c r="E13" s="63" t="s">
        <v>126</v>
      </c>
      <c r="F13" s="174">
        <v>9477</v>
      </c>
      <c r="G13" s="63" t="s">
        <v>126</v>
      </c>
      <c r="H13" s="62">
        <v>124649</v>
      </c>
      <c r="I13" s="229">
        <v>84090</v>
      </c>
    </row>
    <row r="14" spans="1:9" ht="29.25" customHeight="1">
      <c r="A14" s="29"/>
      <c r="B14" s="293" t="s">
        <v>85</v>
      </c>
      <c r="C14" s="293"/>
      <c r="D14" s="293"/>
      <c r="E14" s="293"/>
      <c r="F14" s="293"/>
      <c r="G14" s="293"/>
      <c r="H14" s="293"/>
      <c r="I14" s="293"/>
    </row>
    <row r="15" spans="1:9" ht="29.25" customHeight="1">
      <c r="A15" s="289" t="s">
        <v>142</v>
      </c>
      <c r="B15" s="64" t="s">
        <v>101</v>
      </c>
      <c r="C15" s="65">
        <v>4507020</v>
      </c>
      <c r="D15" s="66" t="s">
        <v>126</v>
      </c>
      <c r="E15" s="66" t="s">
        <v>126</v>
      </c>
      <c r="F15" s="65">
        <v>12348</v>
      </c>
      <c r="G15" s="66" t="s">
        <v>126</v>
      </c>
      <c r="H15" s="67">
        <v>0</v>
      </c>
      <c r="I15" s="68">
        <v>0</v>
      </c>
    </row>
    <row r="16" spans="1:9" ht="29.25" customHeight="1">
      <c r="A16" s="290"/>
      <c r="B16" s="69" t="s">
        <v>102</v>
      </c>
      <c r="C16" s="70">
        <v>206225</v>
      </c>
      <c r="D16" s="58" t="s">
        <v>126</v>
      </c>
      <c r="E16" s="58" t="s">
        <v>126</v>
      </c>
      <c r="F16" s="70">
        <v>565</v>
      </c>
      <c r="G16" s="58" t="s">
        <v>126</v>
      </c>
      <c r="H16" s="71">
        <v>158338</v>
      </c>
      <c r="I16" s="72">
        <v>85322</v>
      </c>
    </row>
    <row r="17" spans="1:9" ht="29.25" customHeight="1">
      <c r="A17" s="290"/>
      <c r="B17" s="73" t="s">
        <v>103</v>
      </c>
      <c r="C17" s="74" t="s">
        <v>126</v>
      </c>
      <c r="D17" s="58" t="s">
        <v>126</v>
      </c>
      <c r="E17" s="58" t="s">
        <v>126</v>
      </c>
      <c r="F17" s="74" t="s">
        <v>126</v>
      </c>
      <c r="G17" s="58" t="s">
        <v>126</v>
      </c>
      <c r="H17" s="75">
        <v>0</v>
      </c>
      <c r="I17" s="76">
        <v>0</v>
      </c>
    </row>
    <row r="18" spans="1:9" ht="29.25" customHeight="1">
      <c r="A18" s="290"/>
      <c r="B18" s="73" t="s">
        <v>86</v>
      </c>
      <c r="C18" s="74" t="s">
        <v>126</v>
      </c>
      <c r="D18" s="58" t="s">
        <v>126</v>
      </c>
      <c r="E18" s="58" t="s">
        <v>126</v>
      </c>
      <c r="F18" s="74" t="s">
        <v>126</v>
      </c>
      <c r="G18" s="58" t="s">
        <v>126</v>
      </c>
      <c r="H18" s="75">
        <v>0</v>
      </c>
      <c r="I18" s="76">
        <v>0</v>
      </c>
    </row>
    <row r="19" spans="1:9" ht="29.25" customHeight="1">
      <c r="A19" s="291"/>
      <c r="B19" s="77" t="s">
        <v>87</v>
      </c>
      <c r="C19" s="78">
        <v>232870</v>
      </c>
      <c r="D19" s="63" t="s">
        <v>126</v>
      </c>
      <c r="E19" s="63" t="s">
        <v>126</v>
      </c>
      <c r="F19" s="78">
        <v>638</v>
      </c>
      <c r="G19" s="63" t="s">
        <v>126</v>
      </c>
      <c r="H19" s="79">
        <v>0</v>
      </c>
      <c r="I19" s="80">
        <v>0</v>
      </c>
    </row>
    <row r="20" spans="1:9" ht="29.25" customHeight="1">
      <c r="A20" s="290" t="s">
        <v>192</v>
      </c>
      <c r="B20" s="81" t="s">
        <v>101</v>
      </c>
      <c r="C20" s="175">
        <v>3119290</v>
      </c>
      <c r="D20" s="256" t="s">
        <v>126</v>
      </c>
      <c r="E20" s="257" t="s">
        <v>126</v>
      </c>
      <c r="F20" s="175">
        <v>8546</v>
      </c>
      <c r="G20" s="256" t="s">
        <v>126</v>
      </c>
      <c r="H20" s="82">
        <v>0</v>
      </c>
      <c r="I20" s="83">
        <v>0</v>
      </c>
    </row>
    <row r="21" spans="1:9" ht="29.25" customHeight="1">
      <c r="A21" s="290"/>
      <c r="B21" s="69" t="s">
        <v>102</v>
      </c>
      <c r="C21" s="70">
        <v>162790</v>
      </c>
      <c r="D21" s="58" t="s">
        <v>126</v>
      </c>
      <c r="E21" s="172" t="s">
        <v>126</v>
      </c>
      <c r="F21" s="70">
        <v>446</v>
      </c>
      <c r="G21" s="58" t="s">
        <v>126</v>
      </c>
      <c r="H21" s="71">
        <v>124649</v>
      </c>
      <c r="I21" s="84">
        <v>84090</v>
      </c>
    </row>
    <row r="22" spans="1:9" ht="29.25" customHeight="1">
      <c r="A22" s="290"/>
      <c r="B22" s="73" t="s">
        <v>103</v>
      </c>
      <c r="C22" s="74" t="s">
        <v>126</v>
      </c>
      <c r="D22" s="58" t="s">
        <v>126</v>
      </c>
      <c r="E22" s="172" t="s">
        <v>126</v>
      </c>
      <c r="F22" s="74" t="s">
        <v>126</v>
      </c>
      <c r="G22" s="58" t="s">
        <v>126</v>
      </c>
      <c r="H22" s="75">
        <v>0</v>
      </c>
      <c r="I22" s="85">
        <v>0</v>
      </c>
    </row>
    <row r="23" spans="1:9" ht="29.25" customHeight="1">
      <c r="A23" s="290"/>
      <c r="B23" s="73" t="s">
        <v>86</v>
      </c>
      <c r="C23" s="74" t="s">
        <v>126</v>
      </c>
      <c r="D23" s="58" t="s">
        <v>126</v>
      </c>
      <c r="E23" s="172" t="s">
        <v>126</v>
      </c>
      <c r="F23" s="74" t="s">
        <v>126</v>
      </c>
      <c r="G23" s="58" t="s">
        <v>126</v>
      </c>
      <c r="H23" s="75">
        <v>0</v>
      </c>
      <c r="I23" s="85">
        <v>0</v>
      </c>
    </row>
    <row r="24" spans="1:9" ht="29.25" customHeight="1" thickBot="1">
      <c r="A24" s="292"/>
      <c r="B24" s="86" t="s">
        <v>87</v>
      </c>
      <c r="C24" s="176">
        <v>177025</v>
      </c>
      <c r="D24" s="171" t="s">
        <v>126</v>
      </c>
      <c r="E24" s="173" t="s">
        <v>126</v>
      </c>
      <c r="F24" s="176">
        <v>485</v>
      </c>
      <c r="G24" s="171" t="s">
        <v>126</v>
      </c>
      <c r="H24" s="87">
        <v>0</v>
      </c>
      <c r="I24" s="88">
        <v>0</v>
      </c>
    </row>
    <row r="25" spans="1:9" s="10" customFormat="1" ht="13.5" customHeight="1">
      <c r="A25" s="26" t="s">
        <v>118</v>
      </c>
      <c r="B25" s="26"/>
      <c r="C25" s="26"/>
      <c r="D25" s="26"/>
      <c r="E25" s="26"/>
      <c r="F25" s="89"/>
      <c r="G25" s="26"/>
      <c r="H25" s="26"/>
      <c r="I25" s="26"/>
    </row>
    <row r="26" spans="1:9" s="10" customFormat="1" ht="13.5" customHeight="1">
      <c r="A26" s="26" t="s">
        <v>163</v>
      </c>
      <c r="B26" s="26"/>
      <c r="C26" s="26"/>
      <c r="D26" s="26"/>
      <c r="E26" s="26"/>
      <c r="F26" s="26"/>
      <c r="G26" s="26"/>
      <c r="H26" s="26"/>
      <c r="I26" s="26"/>
    </row>
    <row r="27" spans="1:9" s="10" customFormat="1" ht="13.5" customHeight="1">
      <c r="A27" s="26" t="s">
        <v>119</v>
      </c>
      <c r="B27" s="26"/>
      <c r="C27" s="26"/>
      <c r="D27" s="26"/>
      <c r="E27" s="26"/>
      <c r="F27" s="26"/>
      <c r="G27" s="26"/>
      <c r="H27" s="26"/>
      <c r="I27" s="26"/>
    </row>
    <row r="28" spans="1:9" s="10" customFormat="1" ht="13.5" customHeight="1">
      <c r="A28" s="26" t="s">
        <v>124</v>
      </c>
      <c r="B28" s="26"/>
      <c r="C28" s="26"/>
      <c r="D28" s="26"/>
      <c r="E28" s="26"/>
      <c r="F28" s="26"/>
      <c r="G28" s="26"/>
      <c r="H28" s="26"/>
      <c r="I28" s="26"/>
    </row>
  </sheetData>
  <mergeCells count="16">
    <mergeCell ref="A2:I2"/>
    <mergeCell ref="A5:B7"/>
    <mergeCell ref="A8:B8"/>
    <mergeCell ref="A9:B9"/>
    <mergeCell ref="A10:B10"/>
    <mergeCell ref="C5:G5"/>
    <mergeCell ref="H5:I5"/>
    <mergeCell ref="C6:D6"/>
    <mergeCell ref="E6:E7"/>
    <mergeCell ref="F6:G6"/>
    <mergeCell ref="A15:A19"/>
    <mergeCell ref="A20:A24"/>
    <mergeCell ref="B14:I14"/>
    <mergeCell ref="A11:B11"/>
    <mergeCell ref="A13:B13"/>
    <mergeCell ref="A12:B12"/>
  </mergeCells>
  <phoneticPr fontId="2"/>
  <printOptions horizontalCentered="1"/>
  <pageMargins left="0.59055118110236227" right="0.59055118110236227" top="0.78740157480314965" bottom="0.78740157480314965" header="0.59055118110236227" footer="0.59055118110236227"/>
  <pageSetup paperSize="9" scale="99" orientation="portrait" r:id="rId1"/>
  <headerFooter alignWithMargins="0"/>
  <ignoredErrors>
    <ignoredError sqref="A9:B11 A1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ColWidth="8.625" defaultRowHeight="13.5"/>
  <cols>
    <col min="1" max="1" width="11.875" style="18" customWidth="1"/>
    <col min="2" max="4" width="9.25" style="18" customWidth="1"/>
    <col min="5" max="6" width="10.75" style="18" customWidth="1"/>
    <col min="7" max="9" width="9.25" style="18" customWidth="1"/>
    <col min="10" max="16384" width="8.625" style="18"/>
  </cols>
  <sheetData>
    <row r="1" spans="1:9" ht="28.5" customHeight="1"/>
    <row r="2" spans="1:9" ht="22.5" customHeight="1">
      <c r="A2" s="269" t="s">
        <v>245</v>
      </c>
      <c r="B2" s="316"/>
      <c r="C2" s="316"/>
      <c r="D2" s="316"/>
      <c r="E2" s="316"/>
      <c r="F2" s="316"/>
      <c r="G2" s="316"/>
      <c r="H2" s="316"/>
      <c r="I2" s="316"/>
    </row>
    <row r="3" spans="1:9" ht="18.75" customHeight="1" thickBot="1">
      <c r="A3" s="34"/>
      <c r="B3" s="34"/>
      <c r="C3" s="34"/>
      <c r="D3" s="34"/>
      <c r="E3" s="34"/>
      <c r="F3" s="34"/>
      <c r="G3" s="34"/>
      <c r="H3" s="34"/>
      <c r="I3" s="34"/>
    </row>
    <row r="4" spans="1:9" ht="26.25" customHeight="1">
      <c r="A4" s="317" t="s">
        <v>29</v>
      </c>
      <c r="B4" s="319" t="s">
        <v>30</v>
      </c>
      <c r="C4" s="320"/>
      <c r="D4" s="320"/>
      <c r="E4" s="319" t="s">
        <v>31</v>
      </c>
      <c r="F4" s="321"/>
      <c r="G4" s="322" t="s">
        <v>32</v>
      </c>
      <c r="H4" s="323"/>
      <c r="I4" s="323"/>
    </row>
    <row r="5" spans="1:9" ht="26.25" customHeight="1">
      <c r="A5" s="318"/>
      <c r="B5" s="90" t="s">
        <v>33</v>
      </c>
      <c r="C5" s="91" t="s">
        <v>34</v>
      </c>
      <c r="D5" s="91" t="s">
        <v>35</v>
      </c>
      <c r="E5" s="90" t="s">
        <v>36</v>
      </c>
      <c r="F5" s="91" t="s">
        <v>37</v>
      </c>
      <c r="G5" s="90" t="s">
        <v>38</v>
      </c>
      <c r="H5" s="92" t="s">
        <v>39</v>
      </c>
      <c r="I5" s="93" t="s">
        <v>35</v>
      </c>
    </row>
    <row r="6" spans="1:9" ht="26.25" customHeight="1">
      <c r="A6" s="94" t="s">
        <v>193</v>
      </c>
      <c r="B6" s="95">
        <v>338</v>
      </c>
      <c r="C6" s="96">
        <v>4754</v>
      </c>
      <c r="D6" s="96">
        <v>5092</v>
      </c>
      <c r="E6" s="95">
        <v>326993</v>
      </c>
      <c r="F6" s="96">
        <v>334082</v>
      </c>
      <c r="G6" s="95">
        <v>2255</v>
      </c>
      <c r="H6" s="97">
        <v>2084</v>
      </c>
      <c r="I6" s="98">
        <v>4339</v>
      </c>
    </row>
    <row r="7" spans="1:9" ht="26.25" customHeight="1">
      <c r="A7" s="94">
        <v>29</v>
      </c>
      <c r="B7" s="95">
        <v>632</v>
      </c>
      <c r="C7" s="96">
        <v>4691</v>
      </c>
      <c r="D7" s="96">
        <v>5323</v>
      </c>
      <c r="E7" s="95">
        <v>370415</v>
      </c>
      <c r="F7" s="96">
        <v>373230</v>
      </c>
      <c r="G7" s="95">
        <v>2438</v>
      </c>
      <c r="H7" s="97">
        <v>2070</v>
      </c>
      <c r="I7" s="98">
        <v>4508</v>
      </c>
    </row>
    <row r="8" spans="1:9" ht="26.25" customHeight="1">
      <c r="A8" s="94">
        <v>30</v>
      </c>
      <c r="B8" s="95">
        <v>782</v>
      </c>
      <c r="C8" s="96">
        <v>4724</v>
      </c>
      <c r="D8" s="96">
        <v>5506</v>
      </c>
      <c r="E8" s="95">
        <v>400014</v>
      </c>
      <c r="F8" s="96">
        <v>399500</v>
      </c>
      <c r="G8" s="95">
        <v>1403</v>
      </c>
      <c r="H8" s="97">
        <v>779</v>
      </c>
      <c r="I8" s="98">
        <v>2182</v>
      </c>
    </row>
    <row r="9" spans="1:9" ht="26.25" customHeight="1">
      <c r="A9" s="94" t="s">
        <v>148</v>
      </c>
      <c r="B9" s="95">
        <v>565</v>
      </c>
      <c r="C9" s="96">
        <v>4289</v>
      </c>
      <c r="D9" s="96">
        <v>4854</v>
      </c>
      <c r="E9" s="95">
        <v>362659</v>
      </c>
      <c r="F9" s="96">
        <v>368317</v>
      </c>
      <c r="G9" s="95">
        <v>859</v>
      </c>
      <c r="H9" s="97">
        <v>26</v>
      </c>
      <c r="I9" s="98">
        <v>885</v>
      </c>
    </row>
    <row r="10" spans="1:9" ht="26.25" customHeight="1">
      <c r="A10" s="94">
        <v>2</v>
      </c>
      <c r="B10" s="99">
        <v>0</v>
      </c>
      <c r="C10" s="97">
        <v>2911</v>
      </c>
      <c r="D10" s="98">
        <v>2911</v>
      </c>
      <c r="E10" s="99">
        <v>56013</v>
      </c>
      <c r="F10" s="98">
        <v>57494</v>
      </c>
      <c r="G10" s="99">
        <v>24</v>
      </c>
      <c r="H10" s="97">
        <v>5</v>
      </c>
      <c r="I10" s="98">
        <v>29</v>
      </c>
    </row>
    <row r="11" spans="1:9" ht="26.25" customHeight="1">
      <c r="A11" s="94" t="s">
        <v>194</v>
      </c>
      <c r="B11" s="99">
        <v>0</v>
      </c>
      <c r="C11" s="97">
        <v>235</v>
      </c>
      <c r="D11" s="98">
        <v>235</v>
      </c>
      <c r="E11" s="99">
        <v>1678</v>
      </c>
      <c r="F11" s="98">
        <v>2010</v>
      </c>
      <c r="G11" s="99">
        <v>45</v>
      </c>
      <c r="H11" s="97">
        <v>2</v>
      </c>
      <c r="I11" s="98">
        <v>47</v>
      </c>
    </row>
    <row r="12" spans="1:9" ht="26.25" customHeight="1">
      <c r="A12" s="106" t="s">
        <v>195</v>
      </c>
      <c r="B12" s="95">
        <v>0</v>
      </c>
      <c r="C12" s="96">
        <v>183</v>
      </c>
      <c r="D12" s="96">
        <v>183</v>
      </c>
      <c r="E12" s="95">
        <v>1303</v>
      </c>
      <c r="F12" s="96">
        <v>1037</v>
      </c>
      <c r="G12" s="95">
        <v>65</v>
      </c>
      <c r="H12" s="97">
        <v>17</v>
      </c>
      <c r="I12" s="98">
        <v>82</v>
      </c>
    </row>
    <row r="13" spans="1:9" ht="26.25" customHeight="1">
      <c r="A13" s="106" t="s">
        <v>149</v>
      </c>
      <c r="B13" s="95">
        <v>0</v>
      </c>
      <c r="C13" s="96">
        <v>201</v>
      </c>
      <c r="D13" s="96">
        <v>201</v>
      </c>
      <c r="E13" s="95">
        <v>2309</v>
      </c>
      <c r="F13" s="96">
        <v>2139</v>
      </c>
      <c r="G13" s="95">
        <v>63</v>
      </c>
      <c r="H13" s="97">
        <v>15</v>
      </c>
      <c r="I13" s="98">
        <v>78</v>
      </c>
    </row>
    <row r="14" spans="1:9" ht="26.25" customHeight="1">
      <c r="A14" s="106" t="s">
        <v>150</v>
      </c>
      <c r="B14" s="95">
        <v>0</v>
      </c>
      <c r="C14" s="96">
        <v>224</v>
      </c>
      <c r="D14" s="96">
        <v>224</v>
      </c>
      <c r="E14" s="95">
        <v>4075</v>
      </c>
      <c r="F14" s="96">
        <v>4407</v>
      </c>
      <c r="G14" s="95">
        <v>44</v>
      </c>
      <c r="H14" s="97">
        <v>1</v>
      </c>
      <c r="I14" s="98">
        <v>45</v>
      </c>
    </row>
    <row r="15" spans="1:9" ht="26.25" customHeight="1">
      <c r="A15" s="106" t="s">
        <v>151</v>
      </c>
      <c r="B15" s="95">
        <v>0</v>
      </c>
      <c r="C15" s="96">
        <v>290</v>
      </c>
      <c r="D15" s="96">
        <v>290</v>
      </c>
      <c r="E15" s="95">
        <v>5309</v>
      </c>
      <c r="F15" s="96">
        <v>5350</v>
      </c>
      <c r="G15" s="95">
        <v>70</v>
      </c>
      <c r="H15" s="97">
        <v>3</v>
      </c>
      <c r="I15" s="98">
        <v>73</v>
      </c>
    </row>
    <row r="16" spans="1:9" ht="26.25" customHeight="1">
      <c r="A16" s="106" t="s">
        <v>152</v>
      </c>
      <c r="B16" s="95">
        <v>0</v>
      </c>
      <c r="C16" s="96">
        <v>233</v>
      </c>
      <c r="D16" s="96">
        <v>233</v>
      </c>
      <c r="E16" s="95">
        <v>5606</v>
      </c>
      <c r="F16" s="96">
        <v>5949</v>
      </c>
      <c r="G16" s="95">
        <v>27</v>
      </c>
      <c r="H16" s="97">
        <v>4</v>
      </c>
      <c r="I16" s="98">
        <v>31</v>
      </c>
    </row>
    <row r="17" spans="1:9" ht="26.25" customHeight="1">
      <c r="A17" s="106" t="s">
        <v>153</v>
      </c>
      <c r="B17" s="95">
        <v>0</v>
      </c>
      <c r="C17" s="96">
        <v>302</v>
      </c>
      <c r="D17" s="96">
        <v>302</v>
      </c>
      <c r="E17" s="95">
        <v>7179</v>
      </c>
      <c r="F17" s="96">
        <v>8150</v>
      </c>
      <c r="G17" s="95">
        <v>20</v>
      </c>
      <c r="H17" s="97">
        <v>2</v>
      </c>
      <c r="I17" s="98">
        <v>22</v>
      </c>
    </row>
    <row r="18" spans="1:9" ht="26.25" customHeight="1">
      <c r="A18" s="106" t="s">
        <v>154</v>
      </c>
      <c r="B18" s="95">
        <v>0</v>
      </c>
      <c r="C18" s="96">
        <v>314</v>
      </c>
      <c r="D18" s="96">
        <v>314</v>
      </c>
      <c r="E18" s="95">
        <v>9064</v>
      </c>
      <c r="F18" s="96">
        <v>9545</v>
      </c>
      <c r="G18" s="95">
        <v>15</v>
      </c>
      <c r="H18" s="97">
        <v>1</v>
      </c>
      <c r="I18" s="98">
        <v>16</v>
      </c>
    </row>
    <row r="19" spans="1:9" ht="26.25" customHeight="1">
      <c r="A19" s="106" t="s">
        <v>155</v>
      </c>
      <c r="B19" s="95">
        <v>0</v>
      </c>
      <c r="C19" s="96">
        <v>329</v>
      </c>
      <c r="D19" s="96">
        <v>329</v>
      </c>
      <c r="E19" s="95">
        <v>7667</v>
      </c>
      <c r="F19" s="96">
        <v>10134</v>
      </c>
      <c r="G19" s="95">
        <v>17</v>
      </c>
      <c r="H19" s="97">
        <v>2</v>
      </c>
      <c r="I19" s="98">
        <v>19</v>
      </c>
    </row>
    <row r="20" spans="1:9" ht="26.25" customHeight="1">
      <c r="A20" s="94" t="s">
        <v>196</v>
      </c>
      <c r="B20" s="95">
        <v>0</v>
      </c>
      <c r="C20" s="96">
        <v>210</v>
      </c>
      <c r="D20" s="96">
        <v>210</v>
      </c>
      <c r="E20" s="95">
        <v>5400</v>
      </c>
      <c r="F20" s="96">
        <v>2939</v>
      </c>
      <c r="G20" s="95">
        <v>16</v>
      </c>
      <c r="H20" s="97">
        <v>2</v>
      </c>
      <c r="I20" s="98">
        <v>18</v>
      </c>
    </row>
    <row r="21" spans="1:9" ht="26.25" customHeight="1">
      <c r="A21" s="106" t="s">
        <v>156</v>
      </c>
      <c r="B21" s="95">
        <v>0</v>
      </c>
      <c r="C21" s="96">
        <v>165</v>
      </c>
      <c r="D21" s="96">
        <v>165</v>
      </c>
      <c r="E21" s="95">
        <v>1963</v>
      </c>
      <c r="F21" s="96">
        <v>1907</v>
      </c>
      <c r="G21" s="95">
        <v>15</v>
      </c>
      <c r="H21" s="97">
        <v>1</v>
      </c>
      <c r="I21" s="98">
        <v>16</v>
      </c>
    </row>
    <row r="22" spans="1:9" ht="26.25" customHeight="1" thickBot="1">
      <c r="A22" s="107" t="s">
        <v>157</v>
      </c>
      <c r="B22" s="100">
        <v>0</v>
      </c>
      <c r="C22" s="101">
        <v>225</v>
      </c>
      <c r="D22" s="101">
        <v>225</v>
      </c>
      <c r="E22" s="100">
        <v>4460</v>
      </c>
      <c r="F22" s="101">
        <v>3927</v>
      </c>
      <c r="G22" s="100">
        <v>24</v>
      </c>
      <c r="H22" s="102">
        <v>5</v>
      </c>
      <c r="I22" s="103">
        <v>29</v>
      </c>
    </row>
    <row r="23" spans="1:9">
      <c r="A23" s="32" t="s">
        <v>130</v>
      </c>
      <c r="B23" s="32"/>
      <c r="C23" s="32"/>
      <c r="D23" s="32"/>
      <c r="E23" s="32"/>
      <c r="F23" s="32"/>
      <c r="G23" s="32"/>
      <c r="H23" s="32"/>
      <c r="I23" s="32"/>
    </row>
    <row r="24" spans="1:9">
      <c r="A24" s="104" t="s">
        <v>120</v>
      </c>
      <c r="B24" s="104"/>
      <c r="C24" s="105"/>
      <c r="D24" s="105"/>
      <c r="E24" s="105"/>
      <c r="F24" s="105"/>
      <c r="G24" s="105"/>
      <c r="H24" s="105"/>
      <c r="I24" s="32"/>
    </row>
  </sheetData>
  <mergeCells count="5">
    <mergeCell ref="A2:I2"/>
    <mergeCell ref="A4:A5"/>
    <mergeCell ref="B4:D4"/>
    <mergeCell ref="E4:F4"/>
    <mergeCell ref="G4:I4"/>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A12:A19 A21:A2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zoomScaleNormal="100" workbookViewId="0"/>
  </sheetViews>
  <sheetFormatPr defaultRowHeight="13.5"/>
  <cols>
    <col min="1" max="1" width="12.5" style="40" customWidth="1"/>
    <col min="2" max="2" width="13.625" style="40" customWidth="1"/>
    <col min="3" max="12" width="13.125" style="40" customWidth="1"/>
    <col min="13" max="13" width="13.625" style="40" customWidth="1"/>
    <col min="14" max="14" width="12.5" style="40" customWidth="1"/>
    <col min="15" max="16384" width="9" style="40"/>
  </cols>
  <sheetData>
    <row r="1" spans="1:14" ht="33" customHeight="1"/>
    <row r="2" spans="1:14" s="38" customFormat="1" ht="24.95" customHeight="1">
      <c r="A2" s="324" t="s">
        <v>246</v>
      </c>
      <c r="B2" s="324"/>
      <c r="C2" s="324"/>
      <c r="D2" s="324"/>
      <c r="E2" s="324"/>
      <c r="F2" s="324"/>
      <c r="G2" s="324"/>
      <c r="H2" s="328" t="s">
        <v>219</v>
      </c>
      <c r="I2" s="328"/>
      <c r="J2" s="328"/>
      <c r="K2" s="328"/>
      <c r="L2" s="328"/>
      <c r="M2" s="328"/>
      <c r="N2" s="328"/>
    </row>
    <row r="3" spans="1:14" s="39" customFormat="1" ht="20.100000000000001" customHeight="1" thickBot="1">
      <c r="A3" s="178" t="s">
        <v>167</v>
      </c>
      <c r="B3" s="178"/>
      <c r="C3" s="178"/>
      <c r="D3" s="178"/>
      <c r="E3" s="178"/>
      <c r="F3" s="178"/>
      <c r="G3" s="178"/>
      <c r="H3" s="178"/>
      <c r="I3" s="178"/>
      <c r="J3" s="178"/>
      <c r="K3" s="178"/>
      <c r="L3" s="178"/>
      <c r="M3" s="179"/>
      <c r="N3" s="179" t="s">
        <v>40</v>
      </c>
    </row>
    <row r="4" spans="1:14" s="39" customFormat="1" ht="23.1" customHeight="1">
      <c r="A4" s="329" t="s">
        <v>251</v>
      </c>
      <c r="B4" s="325" t="s">
        <v>41</v>
      </c>
      <c r="C4" s="326"/>
      <c r="D4" s="326"/>
      <c r="E4" s="326"/>
      <c r="F4" s="326"/>
      <c r="G4" s="326"/>
      <c r="H4" s="327" t="s">
        <v>256</v>
      </c>
      <c r="I4" s="326"/>
      <c r="J4" s="326"/>
      <c r="K4" s="326"/>
      <c r="L4" s="326"/>
      <c r="M4" s="326"/>
      <c r="N4" s="331" t="s">
        <v>252</v>
      </c>
    </row>
    <row r="5" spans="1:14" s="39" customFormat="1" ht="23.1" customHeight="1">
      <c r="A5" s="330"/>
      <c r="B5" s="180" t="s">
        <v>42</v>
      </c>
      <c r="C5" s="181" t="s">
        <v>88</v>
      </c>
      <c r="D5" s="181" t="s">
        <v>89</v>
      </c>
      <c r="E5" s="181" t="s">
        <v>104</v>
      </c>
      <c r="F5" s="181" t="s">
        <v>90</v>
      </c>
      <c r="G5" s="182" t="s">
        <v>91</v>
      </c>
      <c r="H5" s="183" t="s">
        <v>42</v>
      </c>
      <c r="I5" s="181" t="s">
        <v>88</v>
      </c>
      <c r="J5" s="184" t="s">
        <v>43</v>
      </c>
      <c r="K5" s="184" t="s">
        <v>44</v>
      </c>
      <c r="L5" s="181" t="s">
        <v>90</v>
      </c>
      <c r="M5" s="258" t="s">
        <v>45</v>
      </c>
      <c r="N5" s="332"/>
    </row>
    <row r="6" spans="1:14" s="39" customFormat="1" ht="18.600000000000001" customHeight="1">
      <c r="A6" s="185" t="s">
        <v>129</v>
      </c>
      <c r="B6" s="186">
        <v>421153</v>
      </c>
      <c r="C6" s="186">
        <v>1897491</v>
      </c>
      <c r="D6" s="186">
        <v>169828</v>
      </c>
      <c r="E6" s="186">
        <v>153536</v>
      </c>
      <c r="F6" s="186">
        <v>15220</v>
      </c>
      <c r="G6" s="186">
        <v>2657228</v>
      </c>
      <c r="H6" s="187">
        <v>1357924</v>
      </c>
      <c r="I6" s="188">
        <v>5490435</v>
      </c>
      <c r="J6" s="188">
        <v>1108088</v>
      </c>
      <c r="K6" s="187">
        <v>1039543</v>
      </c>
      <c r="L6" s="188">
        <v>124515</v>
      </c>
      <c r="M6" s="188">
        <v>9120505</v>
      </c>
      <c r="N6" s="185" t="s">
        <v>129</v>
      </c>
    </row>
    <row r="7" spans="1:14" s="39" customFormat="1" ht="18.600000000000001" customHeight="1">
      <c r="A7" s="185">
        <v>27</v>
      </c>
      <c r="B7" s="186">
        <v>442187</v>
      </c>
      <c r="C7" s="186">
        <v>1903443</v>
      </c>
      <c r="D7" s="186">
        <v>172324</v>
      </c>
      <c r="E7" s="186">
        <v>157322</v>
      </c>
      <c r="F7" s="186">
        <v>14591</v>
      </c>
      <c r="G7" s="186">
        <v>2689867</v>
      </c>
      <c r="H7" s="187">
        <v>1393722</v>
      </c>
      <c r="I7" s="188">
        <v>5475645</v>
      </c>
      <c r="J7" s="188">
        <v>1096635</v>
      </c>
      <c r="K7" s="187"/>
      <c r="L7" s="188">
        <v>124206</v>
      </c>
      <c r="M7" s="188">
        <v>9155240</v>
      </c>
      <c r="N7" s="185">
        <v>27</v>
      </c>
    </row>
    <row r="8" spans="1:14" s="39" customFormat="1" ht="18.600000000000001" customHeight="1">
      <c r="A8" s="185">
        <v>28</v>
      </c>
      <c r="B8" s="186">
        <v>450441</v>
      </c>
      <c r="C8" s="186">
        <v>1918076</v>
      </c>
      <c r="D8" s="186">
        <v>178710</v>
      </c>
      <c r="E8" s="186">
        <v>158483</v>
      </c>
      <c r="F8" s="186">
        <v>13898</v>
      </c>
      <c r="G8" s="186">
        <v>2719608</v>
      </c>
      <c r="H8" s="187">
        <v>1426344</v>
      </c>
      <c r="I8" s="188">
        <v>5504395</v>
      </c>
      <c r="J8" s="188">
        <v>1127262</v>
      </c>
      <c r="K8" s="187">
        <v>1120929</v>
      </c>
      <c r="L8" s="188">
        <v>126639</v>
      </c>
      <c r="M8" s="188">
        <v>9305569</v>
      </c>
      <c r="N8" s="185">
        <v>28</v>
      </c>
    </row>
    <row r="9" spans="1:14" s="39" customFormat="1" ht="18.600000000000001" customHeight="1">
      <c r="A9" s="185">
        <v>29</v>
      </c>
      <c r="B9" s="186">
        <v>453758</v>
      </c>
      <c r="C9" s="186">
        <v>1897189</v>
      </c>
      <c r="D9" s="186">
        <v>184705</v>
      </c>
      <c r="E9" s="186">
        <v>162606</v>
      </c>
      <c r="F9" s="186">
        <v>15870</v>
      </c>
      <c r="G9" s="186">
        <v>2714128</v>
      </c>
      <c r="H9" s="187">
        <v>1459239</v>
      </c>
      <c r="I9" s="188">
        <v>5590088</v>
      </c>
      <c r="J9" s="187">
        <v>1158558</v>
      </c>
      <c r="K9" s="188">
        <v>1206528</v>
      </c>
      <c r="L9" s="187">
        <v>133637</v>
      </c>
      <c r="M9" s="188">
        <v>9548050</v>
      </c>
      <c r="N9" s="185">
        <v>29</v>
      </c>
    </row>
    <row r="10" spans="1:14" s="39" customFormat="1" ht="18.600000000000001" customHeight="1" thickBot="1">
      <c r="A10" s="189">
        <v>30</v>
      </c>
      <c r="B10" s="190">
        <v>442567</v>
      </c>
      <c r="C10" s="190">
        <v>1810220</v>
      </c>
      <c r="D10" s="190">
        <v>175314</v>
      </c>
      <c r="E10" s="190">
        <v>159627</v>
      </c>
      <c r="F10" s="190">
        <v>16548</v>
      </c>
      <c r="G10" s="190">
        <v>2604276</v>
      </c>
      <c r="H10" s="191">
        <v>1490188</v>
      </c>
      <c r="I10" s="192">
        <v>5606009</v>
      </c>
      <c r="J10" s="191">
        <v>1172516</v>
      </c>
      <c r="K10" s="192">
        <v>1265378</v>
      </c>
      <c r="L10" s="191">
        <v>145446</v>
      </c>
      <c r="M10" s="192">
        <v>9679537</v>
      </c>
      <c r="N10" s="189">
        <v>30</v>
      </c>
    </row>
    <row r="11" spans="1:14" s="39" customFormat="1" ht="8.1" customHeight="1">
      <c r="A11" s="193"/>
      <c r="B11" s="194"/>
      <c r="C11" s="194"/>
      <c r="D11" s="194"/>
      <c r="E11" s="194"/>
      <c r="F11" s="194"/>
      <c r="G11" s="194"/>
      <c r="H11" s="194"/>
      <c r="I11" s="194"/>
      <c r="J11" s="194"/>
      <c r="K11" s="194"/>
      <c r="L11" s="195"/>
      <c r="M11" s="194"/>
      <c r="N11" s="178"/>
    </row>
    <row r="12" spans="1:14" s="39" customFormat="1" ht="20.100000000000001" customHeight="1" thickBot="1">
      <c r="A12" s="178" t="s">
        <v>168</v>
      </c>
      <c r="B12" s="178"/>
      <c r="C12" s="178"/>
      <c r="D12" s="178"/>
      <c r="E12" s="178"/>
      <c r="F12" s="178"/>
      <c r="G12" s="178"/>
      <c r="H12" s="178"/>
      <c r="I12" s="178"/>
      <c r="J12" s="178"/>
      <c r="K12" s="178"/>
      <c r="L12" s="178"/>
      <c r="M12" s="179"/>
      <c r="N12" s="179" t="s">
        <v>40</v>
      </c>
    </row>
    <row r="13" spans="1:14" s="39" customFormat="1" ht="23.1" customHeight="1">
      <c r="A13" s="329" t="s">
        <v>251</v>
      </c>
      <c r="B13" s="325" t="s">
        <v>41</v>
      </c>
      <c r="C13" s="326"/>
      <c r="D13" s="326"/>
      <c r="E13" s="326"/>
      <c r="F13" s="326"/>
      <c r="G13" s="326"/>
      <c r="H13" s="327" t="s">
        <v>256</v>
      </c>
      <c r="I13" s="326"/>
      <c r="J13" s="326"/>
      <c r="K13" s="326"/>
      <c r="L13" s="326"/>
      <c r="M13" s="326"/>
      <c r="N13" s="331" t="s">
        <v>252</v>
      </c>
    </row>
    <row r="14" spans="1:14" s="39" customFormat="1" ht="23.1" customHeight="1">
      <c r="A14" s="330"/>
      <c r="B14" s="180" t="s">
        <v>42</v>
      </c>
      <c r="C14" s="181" t="s">
        <v>88</v>
      </c>
      <c r="D14" s="181" t="s">
        <v>89</v>
      </c>
      <c r="E14" s="181" t="s">
        <v>104</v>
      </c>
      <c r="F14" s="181" t="s">
        <v>90</v>
      </c>
      <c r="G14" s="182" t="s">
        <v>91</v>
      </c>
      <c r="H14" s="183" t="s">
        <v>42</v>
      </c>
      <c r="I14" s="181" t="s">
        <v>88</v>
      </c>
      <c r="J14" s="181" t="s">
        <v>89</v>
      </c>
      <c r="K14" s="181" t="s">
        <v>104</v>
      </c>
      <c r="L14" s="181" t="s">
        <v>90</v>
      </c>
      <c r="M14" s="181" t="s">
        <v>91</v>
      </c>
      <c r="N14" s="332"/>
    </row>
    <row r="15" spans="1:14" s="39" customFormat="1" ht="18.600000000000001" customHeight="1">
      <c r="A15" s="185" t="s">
        <v>129</v>
      </c>
      <c r="B15" s="186">
        <v>443089</v>
      </c>
      <c r="C15" s="186">
        <v>1942187</v>
      </c>
      <c r="D15" s="186">
        <v>176575</v>
      </c>
      <c r="E15" s="186">
        <v>139823</v>
      </c>
      <c r="F15" s="186">
        <v>14853</v>
      </c>
      <c r="G15" s="186">
        <v>2716527</v>
      </c>
      <c r="H15" s="187">
        <v>1322663</v>
      </c>
      <c r="I15" s="186">
        <v>5419488</v>
      </c>
      <c r="J15" s="186">
        <v>1043689</v>
      </c>
      <c r="K15" s="186">
        <v>1012430</v>
      </c>
      <c r="L15" s="186">
        <v>123839</v>
      </c>
      <c r="M15" s="188">
        <v>8922109</v>
      </c>
      <c r="N15" s="185" t="s">
        <v>129</v>
      </c>
    </row>
    <row r="16" spans="1:14" s="39" customFormat="1" ht="18.600000000000001" customHeight="1">
      <c r="A16" s="185">
        <v>27</v>
      </c>
      <c r="B16" s="186">
        <v>460344</v>
      </c>
      <c r="C16" s="186">
        <v>1948640</v>
      </c>
      <c r="D16" s="186">
        <v>177417</v>
      </c>
      <c r="E16" s="186">
        <v>142677</v>
      </c>
      <c r="F16" s="186">
        <v>14764</v>
      </c>
      <c r="G16" s="186">
        <v>2743842</v>
      </c>
      <c r="H16" s="187">
        <v>1351420</v>
      </c>
      <c r="I16" s="186">
        <v>5407996</v>
      </c>
      <c r="J16" s="186">
        <v>1041237</v>
      </c>
      <c r="K16" s="186">
        <v>1022668</v>
      </c>
      <c r="L16" s="186">
        <v>126246</v>
      </c>
      <c r="M16" s="188">
        <v>8949567</v>
      </c>
      <c r="N16" s="185">
        <v>27</v>
      </c>
    </row>
    <row r="17" spans="1:14" s="39" customFormat="1" ht="18.600000000000001" customHeight="1">
      <c r="A17" s="185">
        <v>28</v>
      </c>
      <c r="B17" s="186">
        <v>466569</v>
      </c>
      <c r="C17" s="186">
        <v>1958518</v>
      </c>
      <c r="D17" s="186">
        <v>181850</v>
      </c>
      <c r="E17" s="186">
        <v>143116</v>
      </c>
      <c r="F17" s="186">
        <v>13991</v>
      </c>
      <c r="G17" s="186">
        <v>2764044</v>
      </c>
      <c r="H17" s="187">
        <v>1388754</v>
      </c>
      <c r="I17" s="186">
        <v>5449864</v>
      </c>
      <c r="J17" s="186">
        <v>1068642</v>
      </c>
      <c r="K17" s="186">
        <v>1075733</v>
      </c>
      <c r="L17" s="186">
        <v>128824</v>
      </c>
      <c r="M17" s="188">
        <v>9111817</v>
      </c>
      <c r="N17" s="185">
        <v>28</v>
      </c>
    </row>
    <row r="18" spans="1:14" s="39" customFormat="1" ht="18.600000000000001" customHeight="1">
      <c r="A18" s="185">
        <v>29</v>
      </c>
      <c r="B18" s="186">
        <v>470207</v>
      </c>
      <c r="C18" s="186">
        <v>1943333</v>
      </c>
      <c r="D18" s="186">
        <v>190065</v>
      </c>
      <c r="E18" s="186">
        <v>145326</v>
      </c>
      <c r="F18" s="186">
        <v>16946</v>
      </c>
      <c r="G18" s="186">
        <v>2765877</v>
      </c>
      <c r="H18" s="187">
        <v>1422861</v>
      </c>
      <c r="I18" s="188">
        <v>5544070</v>
      </c>
      <c r="J18" s="187">
        <v>1091803</v>
      </c>
      <c r="K18" s="188">
        <v>1155238</v>
      </c>
      <c r="L18" s="187">
        <v>137724</v>
      </c>
      <c r="M18" s="188">
        <v>9351696</v>
      </c>
      <c r="N18" s="185">
        <v>29</v>
      </c>
    </row>
    <row r="19" spans="1:14" s="39" customFormat="1" ht="18.600000000000001" customHeight="1" thickBot="1">
      <c r="A19" s="189">
        <v>30</v>
      </c>
      <c r="B19" s="190">
        <v>455755</v>
      </c>
      <c r="C19" s="190">
        <v>1844939</v>
      </c>
      <c r="D19" s="190">
        <v>178466</v>
      </c>
      <c r="E19" s="190">
        <v>141238</v>
      </c>
      <c r="F19" s="190">
        <v>18778</v>
      </c>
      <c r="G19" s="190">
        <v>2639176</v>
      </c>
      <c r="H19" s="191">
        <v>1454245</v>
      </c>
      <c r="I19" s="192">
        <v>5543061</v>
      </c>
      <c r="J19" s="191">
        <v>1105079</v>
      </c>
      <c r="K19" s="192">
        <v>1211443</v>
      </c>
      <c r="L19" s="191">
        <v>153728</v>
      </c>
      <c r="M19" s="192">
        <v>9467556</v>
      </c>
      <c r="N19" s="189">
        <v>30</v>
      </c>
    </row>
    <row r="20" spans="1:14" s="39" customFormat="1" ht="18.600000000000001" customHeight="1">
      <c r="A20" s="196"/>
      <c r="B20" s="197"/>
      <c r="C20" s="197"/>
      <c r="D20" s="197"/>
      <c r="E20" s="197"/>
      <c r="F20" s="197"/>
      <c r="G20" s="197"/>
      <c r="H20" s="197"/>
      <c r="I20" s="197"/>
      <c r="J20" s="195"/>
      <c r="K20" s="195"/>
      <c r="L20" s="195"/>
      <c r="M20" s="195"/>
      <c r="N20" s="198"/>
    </row>
    <row r="21" spans="1:14" s="39" customFormat="1" ht="18.600000000000001" customHeight="1" thickBot="1">
      <c r="A21" s="199" t="s">
        <v>169</v>
      </c>
      <c r="B21" s="195"/>
      <c r="C21" s="200"/>
      <c r="D21" s="200"/>
      <c r="E21" s="200"/>
      <c r="F21" s="195"/>
      <c r="G21" s="195"/>
      <c r="H21" s="195"/>
      <c r="I21" s="195"/>
      <c r="J21" s="195"/>
      <c r="K21" s="195"/>
      <c r="L21" s="195"/>
      <c r="M21" s="195"/>
      <c r="N21" s="198"/>
    </row>
    <row r="22" spans="1:14" s="207" customFormat="1" ht="18.600000000000001" customHeight="1">
      <c r="A22" s="201"/>
      <c r="B22" s="202" t="s">
        <v>170</v>
      </c>
      <c r="C22" s="203" t="s">
        <v>171</v>
      </c>
      <c r="D22" s="203" t="s">
        <v>172</v>
      </c>
      <c r="E22" s="203" t="s">
        <v>173</v>
      </c>
      <c r="F22" s="203" t="s">
        <v>174</v>
      </c>
      <c r="G22" s="203" t="s">
        <v>175</v>
      </c>
      <c r="H22" s="204" t="s">
        <v>176</v>
      </c>
      <c r="I22" s="203" t="s">
        <v>177</v>
      </c>
      <c r="J22" s="205"/>
      <c r="K22" s="206"/>
      <c r="L22" s="206"/>
      <c r="M22" s="206"/>
      <c r="N22" s="198"/>
    </row>
    <row r="23" spans="1:14" s="39" customFormat="1" ht="18.600000000000001" customHeight="1">
      <c r="A23" s="208" t="s">
        <v>208</v>
      </c>
      <c r="B23" s="209">
        <v>23538516</v>
      </c>
      <c r="C23" s="210">
        <v>7002980</v>
      </c>
      <c r="D23" s="210">
        <v>1936251</v>
      </c>
      <c r="E23" s="210">
        <v>3255935</v>
      </c>
      <c r="F23" s="210">
        <v>5433709</v>
      </c>
      <c r="G23" s="210">
        <v>1862904</v>
      </c>
      <c r="H23" s="211">
        <v>2813476</v>
      </c>
      <c r="I23" s="210">
        <v>1233261</v>
      </c>
      <c r="J23" s="195"/>
      <c r="K23" s="195"/>
      <c r="L23" s="195"/>
      <c r="M23" s="212"/>
    </row>
    <row r="24" spans="1:14" s="39" customFormat="1" ht="18.600000000000001" customHeight="1">
      <c r="A24" s="213">
        <v>28</v>
      </c>
      <c r="B24" s="214">
        <v>23901038</v>
      </c>
      <c r="C24" s="186">
        <v>7156571</v>
      </c>
      <c r="D24" s="186">
        <v>1949832</v>
      </c>
      <c r="E24" s="186">
        <v>3341484</v>
      </c>
      <c r="F24" s="186">
        <v>5483652</v>
      </c>
      <c r="G24" s="186">
        <v>1876059</v>
      </c>
      <c r="H24" s="187">
        <v>2827327</v>
      </c>
      <c r="I24" s="186">
        <v>1266113</v>
      </c>
      <c r="J24" s="195"/>
      <c r="K24" s="195"/>
      <c r="L24" s="195"/>
      <c r="M24" s="212"/>
    </row>
    <row r="25" spans="1:14" s="39" customFormat="1" ht="18.600000000000001" customHeight="1">
      <c r="A25" s="213">
        <v>29</v>
      </c>
      <c r="B25" s="214">
        <v>24379751</v>
      </c>
      <c r="C25" s="186">
        <v>7337595</v>
      </c>
      <c r="D25" s="186">
        <v>1995051</v>
      </c>
      <c r="E25" s="186">
        <v>3442690</v>
      </c>
      <c r="F25" s="186">
        <v>5480005</v>
      </c>
      <c r="G25" s="186">
        <v>1920930</v>
      </c>
      <c r="H25" s="187">
        <v>2903121</v>
      </c>
      <c r="I25" s="186">
        <v>1300359</v>
      </c>
      <c r="J25" s="195"/>
      <c r="K25" s="195"/>
      <c r="L25" s="195"/>
      <c r="M25" s="212"/>
    </row>
    <row r="26" spans="1:14" s="39" customFormat="1" ht="18.600000000000001" customHeight="1">
      <c r="A26" s="213">
        <v>30</v>
      </c>
      <c r="B26" s="214">
        <v>24390545</v>
      </c>
      <c r="C26" s="186">
        <v>7429135</v>
      </c>
      <c r="D26" s="186">
        <v>2026131</v>
      </c>
      <c r="E26" s="186">
        <v>3531909</v>
      </c>
      <c r="F26" s="186">
        <v>5243452</v>
      </c>
      <c r="G26" s="186">
        <v>1863771</v>
      </c>
      <c r="H26" s="187">
        <v>2936271</v>
      </c>
      <c r="I26" s="186">
        <v>1359876</v>
      </c>
      <c r="J26" s="195"/>
      <c r="K26" s="195"/>
      <c r="L26" s="195"/>
      <c r="M26" s="212"/>
    </row>
    <row r="27" spans="1:14" s="39" customFormat="1" ht="18.600000000000001" customHeight="1">
      <c r="A27" s="213" t="s">
        <v>148</v>
      </c>
      <c r="B27" s="187">
        <v>24076400</v>
      </c>
      <c r="C27" s="186">
        <v>7217900</v>
      </c>
      <c r="D27" s="186">
        <v>2007200</v>
      </c>
      <c r="E27" s="186">
        <v>3540500</v>
      </c>
      <c r="F27" s="186">
        <v>5084700</v>
      </c>
      <c r="G27" s="186">
        <v>1827100</v>
      </c>
      <c r="H27" s="187">
        <v>3026800</v>
      </c>
      <c r="I27" s="186">
        <v>1372200</v>
      </c>
      <c r="J27" s="195"/>
      <c r="K27" s="195"/>
      <c r="L27" s="195"/>
      <c r="M27" s="212"/>
    </row>
    <row r="28" spans="1:14" s="39" customFormat="1" ht="18.600000000000001" customHeight="1">
      <c r="A28" s="215">
        <v>2</v>
      </c>
      <c r="B28" s="216">
        <v>19514100</v>
      </c>
      <c r="C28" s="217">
        <v>6167700</v>
      </c>
      <c r="D28" s="217">
        <v>1639000</v>
      </c>
      <c r="E28" s="217">
        <v>2980000</v>
      </c>
      <c r="F28" s="217">
        <v>4036600</v>
      </c>
      <c r="G28" s="217">
        <v>1483600</v>
      </c>
      <c r="H28" s="216">
        <v>2265200</v>
      </c>
      <c r="I28" s="217">
        <v>942000</v>
      </c>
      <c r="J28" s="195"/>
      <c r="K28" s="195"/>
      <c r="L28" s="195"/>
      <c r="M28" s="212"/>
    </row>
    <row r="29" spans="1:14" s="39" customFormat="1" ht="18.600000000000001" customHeight="1">
      <c r="A29" s="208" t="s">
        <v>209</v>
      </c>
      <c r="B29" s="209">
        <v>1271100</v>
      </c>
      <c r="C29" s="210">
        <v>418100</v>
      </c>
      <c r="D29" s="210">
        <v>104100</v>
      </c>
      <c r="E29" s="210">
        <v>200000</v>
      </c>
      <c r="F29" s="210">
        <v>253100</v>
      </c>
      <c r="G29" s="210">
        <v>96900</v>
      </c>
      <c r="H29" s="211">
        <v>143900</v>
      </c>
      <c r="I29" s="210">
        <v>55000</v>
      </c>
      <c r="J29" s="195"/>
      <c r="K29" s="195"/>
      <c r="L29" s="195"/>
      <c r="M29" s="195"/>
      <c r="N29" s="198"/>
    </row>
    <row r="30" spans="1:14" s="39" customFormat="1" ht="18.600000000000001" customHeight="1">
      <c r="A30" s="218" t="s">
        <v>210</v>
      </c>
      <c r="B30" s="187">
        <v>1186300</v>
      </c>
      <c r="C30" s="186">
        <v>398000</v>
      </c>
      <c r="D30" s="186">
        <v>98200</v>
      </c>
      <c r="E30" s="186">
        <v>183900</v>
      </c>
      <c r="F30" s="186">
        <v>233300</v>
      </c>
      <c r="G30" s="186">
        <v>89100</v>
      </c>
      <c r="H30" s="187">
        <v>133700</v>
      </c>
      <c r="I30" s="186">
        <v>50100</v>
      </c>
      <c r="J30" s="195"/>
      <c r="K30" s="195"/>
      <c r="L30" s="195"/>
      <c r="M30" s="195"/>
      <c r="N30" s="198"/>
    </row>
    <row r="31" spans="1:14" s="39" customFormat="1" ht="18.600000000000001" customHeight="1">
      <c r="A31" s="218" t="s">
        <v>211</v>
      </c>
      <c r="B31" s="187">
        <v>1555300</v>
      </c>
      <c r="C31" s="186">
        <v>501700</v>
      </c>
      <c r="D31" s="186">
        <v>130200</v>
      </c>
      <c r="E31" s="186">
        <v>234200</v>
      </c>
      <c r="F31" s="186">
        <v>326700</v>
      </c>
      <c r="G31" s="186">
        <v>113900</v>
      </c>
      <c r="H31" s="187">
        <v>178000</v>
      </c>
      <c r="I31" s="186">
        <v>70600</v>
      </c>
      <c r="J31" s="195"/>
      <c r="K31" s="195"/>
      <c r="L31" s="195"/>
      <c r="M31" s="195"/>
      <c r="N31" s="198"/>
    </row>
    <row r="32" spans="1:14" s="39" customFormat="1" ht="18.600000000000001" customHeight="1">
      <c r="A32" s="218" t="s">
        <v>212</v>
      </c>
      <c r="B32" s="187">
        <v>1616000</v>
      </c>
      <c r="C32" s="186">
        <v>504500</v>
      </c>
      <c r="D32" s="186">
        <v>135200</v>
      </c>
      <c r="E32" s="186">
        <v>246200</v>
      </c>
      <c r="F32" s="186">
        <v>341300</v>
      </c>
      <c r="G32" s="186">
        <v>122100</v>
      </c>
      <c r="H32" s="187">
        <v>185400</v>
      </c>
      <c r="I32" s="186">
        <v>81300</v>
      </c>
      <c r="J32" s="195"/>
      <c r="K32" s="195"/>
      <c r="L32" s="195"/>
      <c r="M32" s="195"/>
      <c r="N32" s="198"/>
    </row>
    <row r="33" spans="1:14" s="39" customFormat="1" ht="18.600000000000001" customHeight="1">
      <c r="A33" s="218" t="s">
        <v>213</v>
      </c>
      <c r="B33" s="187">
        <v>1695100</v>
      </c>
      <c r="C33" s="186">
        <v>528100</v>
      </c>
      <c r="D33" s="186">
        <v>139900</v>
      </c>
      <c r="E33" s="186">
        <v>256900</v>
      </c>
      <c r="F33" s="186">
        <v>349000</v>
      </c>
      <c r="G33" s="186">
        <v>135500</v>
      </c>
      <c r="H33" s="187">
        <v>198000</v>
      </c>
      <c r="I33" s="186">
        <v>87700</v>
      </c>
      <c r="J33" s="195"/>
      <c r="K33" s="195"/>
      <c r="L33" s="195"/>
      <c r="M33" s="195"/>
      <c r="N33" s="198"/>
    </row>
    <row r="34" spans="1:14" s="39" customFormat="1" ht="18.600000000000001" customHeight="1">
      <c r="A34" s="218" t="s">
        <v>214</v>
      </c>
      <c r="B34" s="187">
        <v>1706200</v>
      </c>
      <c r="C34" s="186">
        <v>534000</v>
      </c>
      <c r="D34" s="186">
        <v>144100</v>
      </c>
      <c r="E34" s="186">
        <v>261800</v>
      </c>
      <c r="F34" s="186">
        <v>353900</v>
      </c>
      <c r="G34" s="186">
        <v>129200</v>
      </c>
      <c r="H34" s="187">
        <v>199000</v>
      </c>
      <c r="I34" s="186">
        <v>84200</v>
      </c>
      <c r="J34" s="195"/>
      <c r="K34" s="195"/>
      <c r="L34" s="195"/>
      <c r="M34" s="195"/>
      <c r="N34" s="198"/>
    </row>
    <row r="35" spans="1:14" s="39" customFormat="1" ht="18.600000000000001" customHeight="1">
      <c r="A35" s="218" t="s">
        <v>215</v>
      </c>
      <c r="B35" s="187">
        <v>1905400</v>
      </c>
      <c r="C35" s="186">
        <v>584700</v>
      </c>
      <c r="D35" s="186">
        <v>161000</v>
      </c>
      <c r="E35" s="186">
        <v>290600</v>
      </c>
      <c r="F35" s="186">
        <v>399600</v>
      </c>
      <c r="G35" s="186">
        <v>146800</v>
      </c>
      <c r="H35" s="187">
        <v>227200</v>
      </c>
      <c r="I35" s="186">
        <v>95500</v>
      </c>
      <c r="J35" s="195"/>
      <c r="K35" s="195"/>
      <c r="L35" s="195"/>
      <c r="M35" s="195"/>
      <c r="N35" s="198"/>
    </row>
    <row r="36" spans="1:14" s="39" customFormat="1" ht="18.600000000000001" customHeight="1">
      <c r="A36" s="218" t="s">
        <v>216</v>
      </c>
      <c r="B36" s="187">
        <v>1941200</v>
      </c>
      <c r="C36" s="186">
        <v>584500</v>
      </c>
      <c r="D36" s="186">
        <v>168200</v>
      </c>
      <c r="E36" s="186">
        <v>291900</v>
      </c>
      <c r="F36" s="186">
        <v>397700</v>
      </c>
      <c r="G36" s="186">
        <v>156000</v>
      </c>
      <c r="H36" s="187">
        <v>239800</v>
      </c>
      <c r="I36" s="186">
        <v>103100</v>
      </c>
      <c r="J36" s="195"/>
      <c r="K36" s="195"/>
      <c r="L36" s="195"/>
      <c r="M36" s="195"/>
      <c r="N36" s="198"/>
    </row>
    <row r="37" spans="1:14" s="39" customFormat="1" ht="18.600000000000001" customHeight="1">
      <c r="A37" s="218" t="s">
        <v>217</v>
      </c>
      <c r="B37" s="187">
        <v>1861100</v>
      </c>
      <c r="C37" s="186">
        <v>588700</v>
      </c>
      <c r="D37" s="186">
        <v>158000</v>
      </c>
      <c r="E37" s="186">
        <v>284500</v>
      </c>
      <c r="F37" s="186">
        <v>383800</v>
      </c>
      <c r="G37" s="186">
        <v>140100</v>
      </c>
      <c r="H37" s="187">
        <v>216200</v>
      </c>
      <c r="I37" s="186">
        <v>89800</v>
      </c>
      <c r="J37" s="195"/>
      <c r="K37" s="195"/>
      <c r="L37" s="195"/>
      <c r="M37" s="195"/>
      <c r="N37" s="198"/>
    </row>
    <row r="38" spans="1:14" s="39" customFormat="1" ht="18.600000000000001" customHeight="1">
      <c r="A38" s="213" t="s">
        <v>218</v>
      </c>
      <c r="B38" s="187">
        <v>1419400</v>
      </c>
      <c r="C38" s="186">
        <v>458700</v>
      </c>
      <c r="D38" s="186">
        <v>118900</v>
      </c>
      <c r="E38" s="186">
        <v>215200</v>
      </c>
      <c r="F38" s="186">
        <v>292300</v>
      </c>
      <c r="G38" s="186">
        <v>103800</v>
      </c>
      <c r="H38" s="187">
        <v>161800</v>
      </c>
      <c r="I38" s="186">
        <v>68700</v>
      </c>
      <c r="J38" s="195"/>
      <c r="K38" s="195"/>
      <c r="L38" s="195"/>
      <c r="M38" s="195"/>
      <c r="N38" s="198"/>
    </row>
    <row r="39" spans="1:14" s="39" customFormat="1" ht="18.600000000000001" customHeight="1">
      <c r="A39" s="218" t="s">
        <v>178</v>
      </c>
      <c r="B39" s="187">
        <v>1456100</v>
      </c>
      <c r="C39" s="186">
        <v>467900</v>
      </c>
      <c r="D39" s="186">
        <v>121000</v>
      </c>
      <c r="E39" s="186">
        <v>225400</v>
      </c>
      <c r="F39" s="186">
        <v>301800</v>
      </c>
      <c r="G39" s="186">
        <v>109300</v>
      </c>
      <c r="H39" s="187">
        <v>164300</v>
      </c>
      <c r="I39" s="186">
        <v>66400</v>
      </c>
      <c r="J39" s="195"/>
      <c r="K39" s="195"/>
      <c r="L39" s="195"/>
      <c r="M39" s="195"/>
      <c r="N39" s="198"/>
    </row>
    <row r="40" spans="1:14" s="39" customFormat="1" ht="18.600000000000001" customHeight="1" thickBot="1">
      <c r="A40" s="219" t="s">
        <v>179</v>
      </c>
      <c r="B40" s="191">
        <v>1900900</v>
      </c>
      <c r="C40" s="190">
        <v>598800</v>
      </c>
      <c r="D40" s="190">
        <v>160200</v>
      </c>
      <c r="E40" s="190">
        <v>289400</v>
      </c>
      <c r="F40" s="190">
        <v>404100</v>
      </c>
      <c r="G40" s="190">
        <v>140900</v>
      </c>
      <c r="H40" s="191">
        <v>217900</v>
      </c>
      <c r="I40" s="190">
        <v>89600</v>
      </c>
      <c r="J40" s="195"/>
      <c r="K40" s="195"/>
      <c r="L40" s="195"/>
      <c r="M40" s="195"/>
      <c r="N40" s="198"/>
    </row>
    <row r="41" spans="1:14" s="39" customFormat="1" ht="13.5" customHeight="1">
      <c r="A41" s="199" t="s">
        <v>46</v>
      </c>
      <c r="B41" s="195"/>
      <c r="C41" s="195"/>
      <c r="D41" s="195"/>
      <c r="E41" s="195"/>
      <c r="F41" s="195"/>
      <c r="G41" s="195"/>
      <c r="H41" s="195"/>
      <c r="I41" s="195"/>
      <c r="J41" s="195"/>
      <c r="K41" s="195"/>
      <c r="L41" s="195"/>
      <c r="M41" s="195"/>
      <c r="N41" s="198"/>
    </row>
    <row r="42" spans="1:14" s="39" customFormat="1" ht="13.5" customHeight="1">
      <c r="A42" s="199" t="s">
        <v>181</v>
      </c>
      <c r="B42" s="195"/>
      <c r="C42" s="195"/>
      <c r="D42" s="195"/>
      <c r="E42" s="195"/>
      <c r="F42" s="195"/>
      <c r="G42" s="195"/>
      <c r="H42" s="195"/>
      <c r="I42" s="195"/>
      <c r="J42" s="195"/>
      <c r="K42" s="195"/>
      <c r="L42" s="195"/>
      <c r="M42" s="195"/>
      <c r="N42" s="198"/>
    </row>
    <row r="43" spans="1:14" ht="13.5" customHeight="1">
      <c r="A43" s="127" t="s">
        <v>180</v>
      </c>
      <c r="B43" s="126"/>
      <c r="C43" s="126"/>
      <c r="D43" s="126"/>
      <c r="E43" s="126"/>
      <c r="F43" s="126"/>
      <c r="G43" s="126"/>
      <c r="H43" s="126"/>
      <c r="I43" s="126"/>
      <c r="J43" s="126"/>
      <c r="K43" s="126"/>
      <c r="L43" s="126"/>
      <c r="M43" s="128"/>
      <c r="N43" s="128"/>
    </row>
    <row r="44" spans="1:14" ht="13.5" customHeight="1"/>
    <row r="45" spans="1:14" ht="13.5" customHeight="1">
      <c r="B45" s="220"/>
      <c r="C45" s="220"/>
      <c r="D45" s="220"/>
      <c r="E45" s="220"/>
      <c r="F45" s="220"/>
      <c r="G45" s="220"/>
      <c r="H45" s="220"/>
      <c r="I45" s="220"/>
      <c r="J45" s="220"/>
      <c r="K45" s="220"/>
      <c r="L45" s="220"/>
      <c r="M45" s="220"/>
    </row>
    <row r="46" spans="1:14" ht="13.5" customHeight="1">
      <c r="B46" s="220"/>
      <c r="C46" s="220"/>
      <c r="D46" s="220"/>
      <c r="E46" s="220"/>
      <c r="F46" s="220"/>
      <c r="G46" s="220"/>
      <c r="H46" s="220"/>
      <c r="I46" s="220"/>
      <c r="J46" s="220"/>
      <c r="K46" s="220"/>
      <c r="L46" s="220"/>
      <c r="M46" s="220"/>
    </row>
    <row r="47" spans="1:14" ht="13.5" customHeight="1"/>
    <row r="48" spans="1: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sheetData>
  <mergeCells count="10">
    <mergeCell ref="A2:G2"/>
    <mergeCell ref="B4:G4"/>
    <mergeCell ref="H4:M4"/>
    <mergeCell ref="B13:G13"/>
    <mergeCell ref="H13:M13"/>
    <mergeCell ref="H2:N2"/>
    <mergeCell ref="A4:A5"/>
    <mergeCell ref="A13:A14"/>
    <mergeCell ref="N4:N5"/>
    <mergeCell ref="N13:N14"/>
  </mergeCells>
  <phoneticPr fontId="2"/>
  <printOptions horizontalCentered="1"/>
  <pageMargins left="0.78740157480314965" right="0.78740157480314965" top="0.59055118110236227" bottom="0.59055118110236227" header="0.51181102362204722" footer="0.51181102362204722"/>
  <pageSetup paperSize="9" scale="83" fitToWidth="0" fitToHeight="0" orientation="portrait" r:id="rId1"/>
  <headerFooter alignWithMargins="0"/>
  <colBreaks count="1" manualBreakCount="1">
    <brk id="7" max="1048575" man="1"/>
  </colBreaks>
  <ignoredErrors>
    <ignoredError sqref="A39:A40 A30:A3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ColWidth="8.625" defaultRowHeight="13.5"/>
  <cols>
    <col min="1" max="1" width="27.25" style="18" customWidth="1"/>
    <col min="2" max="2" width="5.25" style="18" customWidth="1"/>
    <col min="3" max="7" width="10.625" style="18" customWidth="1"/>
    <col min="8" max="16384" width="8.625" style="18"/>
  </cols>
  <sheetData>
    <row r="1" spans="1:7" s="16" customFormat="1" ht="27.75" customHeight="1"/>
    <row r="2" spans="1:7" ht="22.5" customHeight="1">
      <c r="A2" s="333" t="s">
        <v>247</v>
      </c>
      <c r="B2" s="333"/>
      <c r="C2" s="333"/>
      <c r="D2" s="333"/>
      <c r="E2" s="333"/>
      <c r="F2" s="333"/>
      <c r="G2" s="333"/>
    </row>
    <row r="3" spans="1:7" s="17" customFormat="1" ht="13.5" customHeight="1" thickBot="1">
      <c r="A3" s="30"/>
      <c r="B3" s="30"/>
      <c r="C3" s="31"/>
      <c r="D3" s="31"/>
      <c r="E3" s="31"/>
      <c r="F3" s="32"/>
      <c r="G3" s="31" t="s">
        <v>121</v>
      </c>
    </row>
    <row r="4" spans="1:7" s="17" customFormat="1" ht="24.95" customHeight="1">
      <c r="A4" s="281" t="s">
        <v>47</v>
      </c>
      <c r="B4" s="334"/>
      <c r="C4" s="129" t="s">
        <v>143</v>
      </c>
      <c r="D4" s="129" t="s">
        <v>144</v>
      </c>
      <c r="E4" s="129" t="s">
        <v>145</v>
      </c>
      <c r="F4" s="129" t="s">
        <v>146</v>
      </c>
      <c r="G4" s="129" t="s">
        <v>197</v>
      </c>
    </row>
    <row r="5" spans="1:7" s="17" customFormat="1" ht="24.95" customHeight="1">
      <c r="A5" s="130" t="s">
        <v>48</v>
      </c>
      <c r="B5" s="131" t="s">
        <v>49</v>
      </c>
      <c r="C5" s="132">
        <v>201</v>
      </c>
      <c r="D5" s="132">
        <v>201</v>
      </c>
      <c r="E5" s="132">
        <v>201</v>
      </c>
      <c r="F5" s="132">
        <v>201</v>
      </c>
      <c r="G5" s="132">
        <v>201</v>
      </c>
    </row>
    <row r="6" spans="1:7" s="17" customFormat="1" ht="24.95" customHeight="1">
      <c r="A6" s="94" t="s">
        <v>50</v>
      </c>
      <c r="B6" s="133" t="s">
        <v>51</v>
      </c>
      <c r="C6" s="134">
        <v>69</v>
      </c>
      <c r="D6" s="134">
        <v>69</v>
      </c>
      <c r="E6" s="134">
        <v>71</v>
      </c>
      <c r="F6" s="134">
        <v>68</v>
      </c>
      <c r="G6" s="134">
        <v>70</v>
      </c>
    </row>
    <row r="7" spans="1:7" s="17" customFormat="1" ht="24.95" customHeight="1">
      <c r="A7" s="94" t="s">
        <v>52</v>
      </c>
      <c r="B7" s="133" t="s">
        <v>53</v>
      </c>
      <c r="C7" s="134">
        <v>2805</v>
      </c>
      <c r="D7" s="134">
        <v>2972</v>
      </c>
      <c r="E7" s="134">
        <v>3254</v>
      </c>
      <c r="F7" s="134">
        <v>3301</v>
      </c>
      <c r="G7" s="134">
        <v>2429</v>
      </c>
    </row>
    <row r="8" spans="1:7" s="17" customFormat="1" ht="24.95" customHeight="1">
      <c r="A8" s="94" t="s">
        <v>54</v>
      </c>
      <c r="B8" s="133" t="s">
        <v>55</v>
      </c>
      <c r="C8" s="134">
        <v>64601</v>
      </c>
      <c r="D8" s="134">
        <v>66331</v>
      </c>
      <c r="E8" s="134">
        <v>65781</v>
      </c>
      <c r="F8" s="134">
        <v>65998</v>
      </c>
      <c r="G8" s="134">
        <v>48176</v>
      </c>
    </row>
    <row r="9" spans="1:7" s="17" customFormat="1" ht="24.95" customHeight="1">
      <c r="A9" s="94" t="s">
        <v>105</v>
      </c>
      <c r="B9" s="133" t="s">
        <v>56</v>
      </c>
      <c r="C9" s="134">
        <v>2503</v>
      </c>
      <c r="D9" s="134">
        <v>2507</v>
      </c>
      <c r="E9" s="134">
        <v>2504</v>
      </c>
      <c r="F9" s="134">
        <v>2483</v>
      </c>
      <c r="G9" s="134">
        <v>2367</v>
      </c>
    </row>
    <row r="10" spans="1:7" s="17" customFormat="1" ht="24.95" customHeight="1">
      <c r="A10" s="94" t="s">
        <v>57</v>
      </c>
      <c r="B10" s="133" t="s">
        <v>58</v>
      </c>
      <c r="C10" s="134">
        <v>20636</v>
      </c>
      <c r="D10" s="134">
        <v>20495</v>
      </c>
      <c r="E10" s="134">
        <v>20712</v>
      </c>
      <c r="F10" s="134">
        <v>20541</v>
      </c>
      <c r="G10" s="134">
        <v>19008</v>
      </c>
    </row>
    <row r="11" spans="1:7" s="17" customFormat="1" ht="24.95" customHeight="1">
      <c r="A11" s="94" t="s">
        <v>59</v>
      </c>
      <c r="B11" s="133" t="s">
        <v>49</v>
      </c>
      <c r="C11" s="134">
        <v>122</v>
      </c>
      <c r="D11" s="134">
        <v>122</v>
      </c>
      <c r="E11" s="134">
        <v>121</v>
      </c>
      <c r="F11" s="134">
        <v>121</v>
      </c>
      <c r="G11" s="134">
        <v>125</v>
      </c>
    </row>
    <row r="12" spans="1:7" s="17" customFormat="1" ht="24.95" customHeight="1">
      <c r="A12" s="94" t="s">
        <v>60</v>
      </c>
      <c r="B12" s="133" t="s">
        <v>61</v>
      </c>
      <c r="C12" s="134">
        <v>136</v>
      </c>
      <c r="D12" s="134">
        <v>145</v>
      </c>
      <c r="E12" s="134">
        <v>157</v>
      </c>
      <c r="F12" s="134">
        <v>161</v>
      </c>
      <c r="G12" s="134">
        <v>128</v>
      </c>
    </row>
    <row r="13" spans="1:7" s="17" customFormat="1" ht="24.95" customHeight="1">
      <c r="A13" s="94" t="s">
        <v>62</v>
      </c>
      <c r="B13" s="133" t="s">
        <v>63</v>
      </c>
      <c r="C13" s="134">
        <v>31305</v>
      </c>
      <c r="D13" s="134">
        <v>32365</v>
      </c>
      <c r="E13" s="134">
        <v>31760</v>
      </c>
      <c r="F13" s="134">
        <v>32130</v>
      </c>
      <c r="G13" s="134">
        <v>25345</v>
      </c>
    </row>
    <row r="14" spans="1:7" s="17" customFormat="1" ht="24.95" customHeight="1" thickBot="1">
      <c r="A14" s="135" t="s">
        <v>106</v>
      </c>
      <c r="B14" s="136" t="s">
        <v>63</v>
      </c>
      <c r="C14" s="137">
        <v>258</v>
      </c>
      <c r="D14" s="137">
        <v>265</v>
      </c>
      <c r="E14" s="137">
        <v>263</v>
      </c>
      <c r="F14" s="137">
        <v>266</v>
      </c>
      <c r="G14" s="137">
        <v>204</v>
      </c>
    </row>
    <row r="15" spans="1:7" s="17" customFormat="1" ht="13.5" customHeight="1">
      <c r="A15" s="32" t="s">
        <v>64</v>
      </c>
      <c r="B15" s="32"/>
      <c r="C15" s="32"/>
      <c r="D15" s="32"/>
      <c r="E15" s="32"/>
      <c r="F15" s="32"/>
      <c r="G15" s="32"/>
    </row>
  </sheetData>
  <mergeCells count="2">
    <mergeCell ref="A2:G2"/>
    <mergeCell ref="A4:B4"/>
  </mergeCells>
  <phoneticPr fontId="2"/>
  <printOptions horizontalCentered="1"/>
  <pageMargins left="0.78740157480314965" right="0.78740157480314965" top="0.78740157480314965" bottom="0.78740157480314965" header="0.59055118110236227" footer="0.59055118110236227"/>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3.5"/>
  <cols>
    <col min="1" max="2" width="20.625" style="17" customWidth="1"/>
    <col min="3" max="3" width="25.625" style="17" customWidth="1"/>
    <col min="4" max="16384" width="9" style="17"/>
  </cols>
  <sheetData>
    <row r="1" spans="1:3" s="16" customFormat="1" ht="45.75" customHeight="1">
      <c r="A1" s="17"/>
      <c r="B1" s="17"/>
      <c r="C1" s="17"/>
    </row>
    <row r="2" spans="1:3" s="16" customFormat="1" ht="22.5" customHeight="1">
      <c r="A2" s="335" t="s">
        <v>248</v>
      </c>
      <c r="B2" s="335"/>
      <c r="C2" s="335"/>
    </row>
    <row r="3" spans="1:3" s="16" customFormat="1" ht="12">
      <c r="A3" s="37"/>
      <c r="B3" s="37"/>
      <c r="C3" s="37"/>
    </row>
    <row r="4" spans="1:3" s="16" customFormat="1" ht="14.25" thickBot="1">
      <c r="A4" s="30"/>
      <c r="B4" s="30"/>
      <c r="C4" s="31" t="s">
        <v>127</v>
      </c>
    </row>
    <row r="5" spans="1:3" s="16" customFormat="1" ht="18" customHeight="1">
      <c r="A5" s="170" t="s">
        <v>135</v>
      </c>
      <c r="B5" s="110" t="s">
        <v>134</v>
      </c>
      <c r="C5" s="110" t="s">
        <v>133</v>
      </c>
    </row>
    <row r="6" spans="1:3" s="16" customFormat="1" ht="18" customHeight="1">
      <c r="A6" s="138" t="s">
        <v>198</v>
      </c>
      <c r="B6" s="95">
        <v>44</v>
      </c>
      <c r="C6" s="139">
        <v>392</v>
      </c>
    </row>
    <row r="7" spans="1:3" s="16" customFormat="1" ht="18" customHeight="1">
      <c r="A7" s="140" t="s">
        <v>160</v>
      </c>
      <c r="B7" s="95">
        <v>44</v>
      </c>
      <c r="C7" s="95">
        <v>392</v>
      </c>
    </row>
    <row r="8" spans="1:3" s="16" customFormat="1" ht="18" customHeight="1">
      <c r="A8" s="140" t="s">
        <v>199</v>
      </c>
      <c r="B8" s="95">
        <v>44</v>
      </c>
      <c r="C8" s="95">
        <v>389</v>
      </c>
    </row>
    <row r="9" spans="1:3" s="16" customFormat="1" ht="18" customHeight="1">
      <c r="A9" s="140" t="s">
        <v>202</v>
      </c>
      <c r="B9" s="141">
        <v>44</v>
      </c>
      <c r="C9" s="142">
        <v>379</v>
      </c>
    </row>
    <row r="10" spans="1:3" s="16" customFormat="1" ht="18" customHeight="1" thickBot="1">
      <c r="A10" s="143" t="s">
        <v>203</v>
      </c>
      <c r="B10" s="144">
        <v>44</v>
      </c>
      <c r="C10" s="145">
        <v>374</v>
      </c>
    </row>
    <row r="11" spans="1:3" s="16" customFormat="1" ht="14.25" customHeight="1">
      <c r="A11" s="108" t="s">
        <v>65</v>
      </c>
      <c r="B11" s="108"/>
      <c r="C11" s="32"/>
    </row>
    <row r="12" spans="1:3">
      <c r="A12" s="32" t="s">
        <v>66</v>
      </c>
      <c r="B12" s="146"/>
      <c r="C12" s="146"/>
    </row>
  </sheetData>
  <mergeCells count="1">
    <mergeCell ref="A2:C2"/>
  </mergeCells>
  <phoneticPr fontId="2"/>
  <printOptions gridLinesSet="0"/>
  <pageMargins left="0.78740157480314965" right="0.78740157480314965" top="0.78740157480314965" bottom="0.78740157480314965" header="0.59055118110236227" footer="0.59055118110236227"/>
  <pageSetup paperSize="9" orientation="portrait" r:id="rId1"/>
  <headerFooter alignWithMargins="0"/>
  <ignoredErrors>
    <ignoredError sqref="A7:A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目次</vt:lpstr>
      <vt:lpstr>102</vt:lpstr>
      <vt:lpstr>103</vt:lpstr>
      <vt:lpstr>104</vt:lpstr>
      <vt:lpstr>105</vt:lpstr>
      <vt:lpstr>106</vt:lpstr>
      <vt:lpstr>107</vt:lpstr>
      <vt:lpstr>108</vt:lpstr>
      <vt:lpstr>109</vt:lpstr>
      <vt:lpstr>110</vt:lpstr>
      <vt:lpstr>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user</cp:lastModifiedBy>
  <cp:lastPrinted>2017-10-10T01:28:22Z</cp:lastPrinted>
  <dcterms:created xsi:type="dcterms:W3CDTF">2015-05-25T08:35:42Z</dcterms:created>
  <dcterms:modified xsi:type="dcterms:W3CDTF">2022-06-24T06:38:01Z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90508</vt:lpwstr>
  </property>
  <property fmtid="{D5CDD505-2E9C-101B-9397-08002B2CF9AE}" pid="3" name="NXPowerLiteSettings">
    <vt:lpwstr>C74006B004C800</vt:lpwstr>
  </property>
  <property fmtid="{D5CDD505-2E9C-101B-9397-08002B2CF9AE}" pid="4" name="NXPowerLiteVersion">
    <vt:lpwstr>S5.2.4</vt:lpwstr>
  </property>
</Properties>
</file>