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gwn-fsv-01.saga-net.local\共有フォルダ\総務法制課\Public\３係　統計係\05 刊行物（佐賀市のすがた、佐賀市統計データ等）\01 統計書\R3年版統計データ\04 入力用\"/>
    </mc:Choice>
  </mc:AlternateContent>
  <bookViews>
    <workbookView xWindow="0" yWindow="0" windowWidth="20460" windowHeight="7650"/>
  </bookViews>
  <sheets>
    <sheet name="目次" sheetId="11" r:id="rId1"/>
    <sheet name="001" sheetId="12" r:id="rId2"/>
    <sheet name="002" sheetId="4" r:id="rId3"/>
    <sheet name="003" sheetId="5" r:id="rId4"/>
    <sheet name="004" sheetId="6" r:id="rId5"/>
    <sheet name="005" sheetId="7" r:id="rId6"/>
    <sheet name="006" sheetId="8" r:id="rId7"/>
    <sheet name="007" sheetId="9" r:id="rId8"/>
    <sheet name="008" sheetId="13" r:id="rId9"/>
    <sheet name="009" sheetId="2" r:id="rId10"/>
    <sheet name="010" sheetId="3" r:id="rId11"/>
  </sheets>
  <definedNames>
    <definedName name="_xlnm.Print_Area" localSheetId="2">'002'!#REF!</definedName>
    <definedName name="_xlnm.Print_Area" localSheetId="7">'007'!$A$1:$M$35</definedName>
    <definedName name="_xlnm.Print_Area">'010'!$A$3:$F$12</definedName>
  </definedNames>
  <calcPr calcId="162913"/>
</workbook>
</file>

<file path=xl/calcChain.xml><?xml version="1.0" encoding="utf-8"?>
<calcChain xmlns="http://schemas.openxmlformats.org/spreadsheetml/2006/main">
  <c r="C11" i="11" l="1"/>
  <c r="C12" i="11" l="1"/>
  <c r="C13" i="11"/>
  <c r="C14" i="11"/>
  <c r="B14" i="11"/>
  <c r="B13" i="11"/>
  <c r="C10" i="11" l="1"/>
  <c r="C9" i="11"/>
  <c r="B12" i="11" l="1"/>
  <c r="B11" i="11"/>
  <c r="B10" i="11"/>
  <c r="B9" i="11"/>
  <c r="B8" i="11"/>
  <c r="B7" i="11"/>
  <c r="B6" i="11"/>
  <c r="B5" i="11"/>
  <c r="C8" i="11"/>
  <c r="C7" i="11"/>
  <c r="C6" i="11"/>
  <c r="C5" i="11"/>
</calcChain>
</file>

<file path=xl/sharedStrings.xml><?xml version="1.0" encoding="utf-8"?>
<sst xmlns="http://schemas.openxmlformats.org/spreadsheetml/2006/main" count="663" uniqueCount="543">
  <si>
    <t>合併の経緯</t>
  </si>
  <si>
    <t>市制を施行</t>
  </si>
  <si>
    <t>町村制を施行(東川副村･新北村)</t>
  </si>
  <si>
    <t>諸富町となる(東川副村･新北村が合併)</t>
  </si>
  <si>
    <t>神野村を合併</t>
  </si>
  <si>
    <t>町村制を施行(春日村･川上村･松梅村)</t>
  </si>
  <si>
    <t>大和村となる(春日村･川上村･松梅村が合併)</t>
  </si>
  <si>
    <t>富士村の一部を編入</t>
  </si>
  <si>
    <t>町制施行により大和町となる</t>
  </si>
  <si>
    <t>町村制を施行(小関村･南山村･北山村)</t>
  </si>
  <si>
    <t>富士村となる(小関村･南山村･北山村が合併)</t>
  </si>
  <si>
    <t>富士村の一部を大和村に分割</t>
  </si>
  <si>
    <t>町制施行により富士町となる</t>
  </si>
  <si>
    <t>蓮池町の一部を合併</t>
  </si>
  <si>
    <t>町制施行により東与賀町となる</t>
  </si>
  <si>
    <t>西川副村を編入合併</t>
  </si>
  <si>
    <t>町制施行により久保田町となる</t>
  </si>
  <si>
    <t>旧川副町・旧東与賀町・旧久保田町を編入合併する</t>
  </si>
  <si>
    <t>資料：企画政策課</t>
    <rPh sb="3" eb="5">
      <t>キカク</t>
    </rPh>
    <rPh sb="5" eb="7">
      <t>セイサク</t>
    </rPh>
    <rPh sb="7" eb="8">
      <t>カ</t>
    </rPh>
    <phoneticPr fontId="3"/>
  </si>
  <si>
    <t>資料：佐賀地方気象台</t>
  </si>
  <si>
    <t>月日・起時</t>
    <rPh sb="0" eb="1">
      <t>ツキ</t>
    </rPh>
    <phoneticPr fontId="7"/>
  </si>
  <si>
    <t>最低気圧</t>
  </si>
  <si>
    <t>名     称</t>
  </si>
  <si>
    <t>年</t>
    <rPh sb="0" eb="1">
      <t>ネン</t>
    </rPh>
    <phoneticPr fontId="7"/>
  </si>
  <si>
    <t>平年値</t>
    <rPh sb="0" eb="3">
      <t>ヘイネンチ</t>
    </rPh>
    <phoneticPr fontId="7"/>
  </si>
  <si>
    <t>期間</t>
    <rPh sb="0" eb="2">
      <t>キカン</t>
    </rPh>
    <phoneticPr fontId="7"/>
  </si>
  <si>
    <t>初雪</t>
    <rPh sb="0" eb="2">
      <t>ハツユキ</t>
    </rPh>
    <phoneticPr fontId="7"/>
  </si>
  <si>
    <t>初冠雪
（天山）</t>
    <rPh sb="0" eb="1">
      <t>ハツ</t>
    </rPh>
    <rPh sb="1" eb="3">
      <t>カンセツ</t>
    </rPh>
    <rPh sb="5" eb="7">
      <t>テンザン</t>
    </rPh>
    <phoneticPr fontId="7"/>
  </si>
  <si>
    <t>初氷</t>
    <rPh sb="0" eb="1">
      <t>ハツ</t>
    </rPh>
    <rPh sb="1" eb="2">
      <t>コオリ</t>
    </rPh>
    <phoneticPr fontId="7"/>
  </si>
  <si>
    <t>年次</t>
    <rPh sb="0" eb="2">
      <t>ネンジ</t>
    </rPh>
    <phoneticPr fontId="7"/>
  </si>
  <si>
    <t>資料：総務法制課</t>
    <rPh sb="5" eb="7">
      <t>ホウセイ</t>
    </rPh>
    <rPh sb="7" eb="8">
      <t>カ</t>
    </rPh>
    <phoneticPr fontId="7"/>
  </si>
  <si>
    <t>長瀬町</t>
  </si>
  <si>
    <t>昭和48年 4月 1日</t>
  </si>
  <si>
    <t>神園一・二・三・四・五・六丁目</t>
  </si>
  <si>
    <t>昭和46年12月 1日</t>
  </si>
  <si>
    <t>西田代一・二丁目</t>
  </si>
  <si>
    <t>昭和46年 4月 1日</t>
  </si>
  <si>
    <t>平成25年 9月 1日</t>
    <rPh sb="0" eb="2">
      <t>ヘイセイ</t>
    </rPh>
    <rPh sb="4" eb="5">
      <t>ネン</t>
    </rPh>
    <rPh sb="7" eb="8">
      <t>ガツ</t>
    </rPh>
    <rPh sb="10" eb="11">
      <t>ニチ</t>
    </rPh>
    <phoneticPr fontId="7"/>
  </si>
  <si>
    <t>伊勢町・神野西一・二・三・四丁目</t>
  </si>
  <si>
    <t>昭和45年12月 1日</t>
  </si>
  <si>
    <t>新栄東一・二・三・四丁目・新栄西一・二丁目</t>
    <rPh sb="0" eb="2">
      <t>シンエイ</t>
    </rPh>
    <rPh sb="2" eb="3">
      <t>ヒガシ</t>
    </rPh>
    <phoneticPr fontId="7"/>
  </si>
  <si>
    <t>昭和45年10月 1日</t>
  </si>
  <si>
    <t>昭和45年 7月 1日</t>
  </si>
  <si>
    <t>平成10年11月 2日</t>
  </si>
  <si>
    <t>呉服元町</t>
  </si>
  <si>
    <t>昭和44年12月 1日</t>
  </si>
  <si>
    <t>兵庫南一・二・三・四丁目</t>
  </si>
  <si>
    <t>平成 9年 1月21日</t>
  </si>
  <si>
    <t>木原一・二・三丁目</t>
  </si>
  <si>
    <t>平成 6年11月 7日</t>
  </si>
  <si>
    <t>昭和44年 9月 1日</t>
  </si>
  <si>
    <t>光一・二丁目</t>
  </si>
  <si>
    <t>平成 3年 7月15日</t>
  </si>
  <si>
    <t>開成一・二・三・四・五・六丁目</t>
  </si>
  <si>
    <t>平成 2年11月 5日</t>
  </si>
  <si>
    <t>鍋島一・二・三・四・五・六丁目</t>
  </si>
  <si>
    <t>平成 2年 1月11日</t>
  </si>
  <si>
    <t>昭和44年 5月 1日</t>
  </si>
  <si>
    <t>若楠三丁目(城井樋地区分)</t>
  </si>
  <si>
    <t>昭和43年 8月 1日</t>
  </si>
  <si>
    <t>昭和63年11月 1日</t>
  </si>
  <si>
    <t>昭和43年 4月 1日</t>
  </si>
  <si>
    <t>駅南本町</t>
  </si>
  <si>
    <t>昭和58年 8月 1日</t>
  </si>
  <si>
    <t>昭和42年 8月 1日</t>
  </si>
  <si>
    <t>昭和56年 8月 1日</t>
  </si>
  <si>
    <t>八戸溝一・二・三丁目・卸本町</t>
  </si>
  <si>
    <t>昭和53年 6月 1日</t>
  </si>
  <si>
    <t>昭和41年 4月 1日</t>
  </si>
  <si>
    <t>町　　　　　名</t>
  </si>
  <si>
    <t>久保田町</t>
    <rPh sb="0" eb="3">
      <t>クボタ</t>
    </rPh>
    <rPh sb="3" eb="4">
      <t>マチ</t>
    </rPh>
    <phoneticPr fontId="7"/>
  </si>
  <si>
    <t>東与賀町</t>
    <rPh sb="0" eb="1">
      <t>ヒガシ</t>
    </rPh>
    <rPh sb="1" eb="2">
      <t>ヨ</t>
    </rPh>
    <rPh sb="2" eb="3">
      <t>ガ</t>
    </rPh>
    <rPh sb="3" eb="4">
      <t>マチ</t>
    </rPh>
    <phoneticPr fontId="7"/>
  </si>
  <si>
    <t>川副町</t>
    <rPh sb="0" eb="2">
      <t>カワソエ</t>
    </rPh>
    <rPh sb="2" eb="3">
      <t>マチ</t>
    </rPh>
    <phoneticPr fontId="7"/>
  </si>
  <si>
    <t>三瀬村</t>
    <rPh sb="0" eb="2">
      <t>ミツセ</t>
    </rPh>
    <rPh sb="2" eb="3">
      <t>ムラ</t>
    </rPh>
    <phoneticPr fontId="7"/>
  </si>
  <si>
    <t>富士町</t>
    <rPh sb="0" eb="2">
      <t>フジ</t>
    </rPh>
    <rPh sb="2" eb="3">
      <t>マチ</t>
    </rPh>
    <phoneticPr fontId="7"/>
  </si>
  <si>
    <t>大和町</t>
    <rPh sb="0" eb="2">
      <t>ヤマト</t>
    </rPh>
    <rPh sb="2" eb="3">
      <t>マチ</t>
    </rPh>
    <phoneticPr fontId="7"/>
  </si>
  <si>
    <t>諸富町</t>
    <rPh sb="0" eb="2">
      <t>モロドミ</t>
    </rPh>
    <rPh sb="2" eb="3">
      <t>マチ</t>
    </rPh>
    <phoneticPr fontId="7"/>
  </si>
  <si>
    <t>旧佐賀市</t>
    <rPh sb="0" eb="1">
      <t>キュウ</t>
    </rPh>
    <rPh sb="1" eb="3">
      <t>サガ</t>
    </rPh>
    <rPh sb="3" eb="4">
      <t>シ</t>
    </rPh>
    <phoneticPr fontId="7"/>
  </si>
  <si>
    <t>全域</t>
    <rPh sb="0" eb="2">
      <t>ゼンイキ</t>
    </rPh>
    <phoneticPr fontId="7"/>
  </si>
  <si>
    <t>（単位：k㎡）</t>
    <rPh sb="1" eb="3">
      <t>タンイ</t>
    </rPh>
    <phoneticPr fontId="7"/>
  </si>
  <si>
    <t>資料：資産税課</t>
  </si>
  <si>
    <t>畑</t>
  </si>
  <si>
    <t>田</t>
  </si>
  <si>
    <t>構成比</t>
  </si>
  <si>
    <t>実　数</t>
  </si>
  <si>
    <t>区分</t>
    <rPh sb="0" eb="2">
      <t>クブン</t>
    </rPh>
    <phoneticPr fontId="7"/>
  </si>
  <si>
    <t>評価額(単位：千円）</t>
    <rPh sb="0" eb="3">
      <t>ヒョウカガク</t>
    </rPh>
    <rPh sb="4" eb="6">
      <t>タンイ</t>
    </rPh>
    <rPh sb="7" eb="8">
      <t>セン</t>
    </rPh>
    <rPh sb="8" eb="9">
      <t>エン</t>
    </rPh>
    <phoneticPr fontId="3"/>
  </si>
  <si>
    <t>原   野</t>
  </si>
  <si>
    <t>山   林</t>
  </si>
  <si>
    <t>宅   地</t>
  </si>
  <si>
    <t>総   数</t>
  </si>
  <si>
    <t>年  次</t>
  </si>
  <si>
    <t>各年1月1日現在</t>
    <rPh sb="3" eb="4">
      <t>ガツ</t>
    </rPh>
    <rPh sb="5" eb="6">
      <t>ニチ</t>
    </rPh>
    <phoneticPr fontId="7"/>
  </si>
  <si>
    <t>面積(単位：千㎡）</t>
    <rPh sb="0" eb="2">
      <t>メンセキ</t>
    </rPh>
    <rPh sb="3" eb="5">
      <t>タンイ</t>
    </rPh>
    <rPh sb="6" eb="7">
      <t>セン</t>
    </rPh>
    <phoneticPr fontId="3"/>
  </si>
  <si>
    <t>雪</t>
  </si>
  <si>
    <t>雨</t>
  </si>
  <si>
    <t>小雨</t>
  </si>
  <si>
    <t>曇り</t>
  </si>
  <si>
    <t>晴れ</t>
  </si>
  <si>
    <t>快晴</t>
  </si>
  <si>
    <t>平　均</t>
  </si>
  <si>
    <t>毎    日    の    天    気</t>
  </si>
  <si>
    <t>気     温（℃）</t>
  </si>
  <si>
    <t>年次・月</t>
    <rPh sb="0" eb="1">
      <t>ネン</t>
    </rPh>
    <rPh sb="1" eb="2">
      <t>ジ</t>
    </rPh>
    <rPh sb="3" eb="4">
      <t>ツキ</t>
    </rPh>
    <phoneticPr fontId="7"/>
  </si>
  <si>
    <t>※ご覧になりたい表の表番号またはタイトルをクリックすると該当の表を見ることができます。</t>
    <rPh sb="2" eb="3">
      <t>ラン</t>
    </rPh>
    <rPh sb="8" eb="9">
      <t>ヒョウ</t>
    </rPh>
    <rPh sb="10" eb="11">
      <t>ヒョウ</t>
    </rPh>
    <rPh sb="11" eb="13">
      <t>バンゴウ</t>
    </rPh>
    <rPh sb="28" eb="30">
      <t>ガイトウ</t>
    </rPh>
    <rPh sb="31" eb="32">
      <t>ヒョウ</t>
    </rPh>
    <rPh sb="33" eb="34">
      <t>ミ</t>
    </rPh>
    <phoneticPr fontId="3"/>
  </si>
  <si>
    <t>掲載年次・年度</t>
    <rPh sb="0" eb="2">
      <t>ケイサイ</t>
    </rPh>
    <rPh sb="2" eb="4">
      <t>ネンジ</t>
    </rPh>
    <rPh sb="5" eb="7">
      <t>ネンド</t>
    </rPh>
    <phoneticPr fontId="3"/>
  </si>
  <si>
    <t>〔1〕 土 地 ・ 気 象</t>
    <rPh sb="4" eb="5">
      <t>ツチ</t>
    </rPh>
    <rPh sb="6" eb="7">
      <t>チ</t>
    </rPh>
    <rPh sb="10" eb="11">
      <t>キ</t>
    </rPh>
    <rPh sb="12" eb="13">
      <t>ゾウ</t>
    </rPh>
    <phoneticPr fontId="3"/>
  </si>
  <si>
    <t>タイトル</t>
    <phoneticPr fontId="3"/>
  </si>
  <si>
    <t>-</t>
    <phoneticPr fontId="3"/>
  </si>
  <si>
    <t>昭和55年10月15日</t>
  </si>
  <si>
    <t>神野西四丁目・神園三丁目・若宮二丁目</t>
  </si>
  <si>
    <t>平成元年11月1日</t>
  </si>
  <si>
    <t>平成11年11月 1日</t>
  </si>
  <si>
    <t>光三丁目</t>
  </si>
  <si>
    <t>平成13年11月12日</t>
  </si>
  <si>
    <t>各年1月1日現在</t>
  </si>
  <si>
    <t>雑種地</t>
  </si>
  <si>
    <t>池   沼</t>
  </si>
  <si>
    <t>平均相
対湿度
（％）</t>
    <phoneticPr fontId="7"/>
  </si>
  <si>
    <t>降水量
（mm）</t>
    <phoneticPr fontId="7"/>
  </si>
  <si>
    <t>平  均
風  速
（m/s）</t>
    <phoneticPr fontId="7"/>
  </si>
  <si>
    <t>最  高
（極）</t>
    <phoneticPr fontId="7"/>
  </si>
  <si>
    <t>最  低
（極）</t>
    <phoneticPr fontId="7"/>
  </si>
  <si>
    <t>資料：佐賀地方気象台</t>
    <rPh sb="0" eb="2">
      <t>シリョウ</t>
    </rPh>
    <rPh sb="3" eb="5">
      <t>サガ</t>
    </rPh>
    <rPh sb="5" eb="7">
      <t>チホウ</t>
    </rPh>
    <rPh sb="7" eb="9">
      <t>キショウ</t>
    </rPh>
    <rPh sb="9" eb="10">
      <t>ダイ</t>
    </rPh>
    <phoneticPr fontId="7"/>
  </si>
  <si>
    <t>台風第3号</t>
  </si>
  <si>
    <t>7月4日09時13分</t>
    <rPh sb="1" eb="2">
      <t>ガツ</t>
    </rPh>
    <rPh sb="3" eb="4">
      <t>ニチ</t>
    </rPh>
    <rPh sb="6" eb="7">
      <t>ジ</t>
    </rPh>
    <rPh sb="9" eb="10">
      <t>フン</t>
    </rPh>
    <phoneticPr fontId="7"/>
  </si>
  <si>
    <t>7月4日09時10分</t>
    <rPh sb="1" eb="2">
      <t>ガツ</t>
    </rPh>
    <rPh sb="3" eb="4">
      <t>ニチ</t>
    </rPh>
    <rPh sb="6" eb="7">
      <t>ジ</t>
    </rPh>
    <rPh sb="9" eb="10">
      <t>フン</t>
    </rPh>
    <phoneticPr fontId="7"/>
  </si>
  <si>
    <t>台風第5号</t>
  </si>
  <si>
    <t>8月7日01時57分</t>
    <rPh sb="1" eb="2">
      <t>ツキ</t>
    </rPh>
    <rPh sb="3" eb="4">
      <t>ヒ</t>
    </rPh>
    <rPh sb="6" eb="7">
      <t>ジ</t>
    </rPh>
    <rPh sb="9" eb="10">
      <t>フン</t>
    </rPh>
    <phoneticPr fontId="7"/>
  </si>
  <si>
    <t>8月6日16時30分</t>
    <rPh sb="1" eb="2">
      <t>ツキ</t>
    </rPh>
    <rPh sb="3" eb="4">
      <t>ヒ</t>
    </rPh>
    <rPh sb="6" eb="7">
      <t>ジ</t>
    </rPh>
    <rPh sb="9" eb="10">
      <t>フン</t>
    </rPh>
    <phoneticPr fontId="7"/>
  </si>
  <si>
    <t>8月6日13時41分</t>
    <rPh sb="1" eb="2">
      <t>ツキ</t>
    </rPh>
    <rPh sb="3" eb="4">
      <t>ヒ</t>
    </rPh>
    <rPh sb="6" eb="7">
      <t>ジ</t>
    </rPh>
    <rPh sb="9" eb="10">
      <t>フン</t>
    </rPh>
    <phoneticPr fontId="7"/>
  </si>
  <si>
    <t>台風第18号</t>
  </si>
  <si>
    <t>9月17日14時33分</t>
  </si>
  <si>
    <t>9月17日15時02分</t>
  </si>
  <si>
    <t>9月17日14時59分</t>
  </si>
  <si>
    <t>台風第22号</t>
  </si>
  <si>
    <t>10月29日09時32分</t>
    <rPh sb="2" eb="3">
      <t>ガツ</t>
    </rPh>
    <rPh sb="5" eb="6">
      <t>ニチ</t>
    </rPh>
    <rPh sb="8" eb="9">
      <t>ジ</t>
    </rPh>
    <rPh sb="11" eb="12">
      <t>フン</t>
    </rPh>
    <phoneticPr fontId="7"/>
  </si>
  <si>
    <t>10月29日06時43分</t>
    <rPh sb="2" eb="3">
      <t>ガツ</t>
    </rPh>
    <rPh sb="5" eb="6">
      <t>ニチ</t>
    </rPh>
    <rPh sb="8" eb="9">
      <t>ジ</t>
    </rPh>
    <rPh sb="11" eb="12">
      <t>フン</t>
    </rPh>
    <phoneticPr fontId="7"/>
  </si>
  <si>
    <t>10月29日06時41分</t>
    <rPh sb="2" eb="3">
      <t>ガツ</t>
    </rPh>
    <rPh sb="5" eb="6">
      <t>ニチ</t>
    </rPh>
    <rPh sb="8" eb="9">
      <t>ジ</t>
    </rPh>
    <rPh sb="11" eb="12">
      <t>フン</t>
    </rPh>
    <phoneticPr fontId="7"/>
  </si>
  <si>
    <t>　27</t>
  </si>
  <si>
    <t>　28</t>
  </si>
  <si>
    <t>　29</t>
  </si>
  <si>
    <t>2018寒候年（H29.8～H30.7)</t>
    <rPh sb="4" eb="5">
      <t>カン</t>
    </rPh>
    <rPh sb="5" eb="6">
      <t>コウ</t>
    </rPh>
    <rPh sb="6" eb="7">
      <t>ネン</t>
    </rPh>
    <phoneticPr fontId="9"/>
  </si>
  <si>
    <t xml:space="preserve">  30</t>
  </si>
  <si>
    <t>注) 住居表示地区の各町名呼称は, ○○町（まち）と定めるが, 次の町名に限って○○町（ちょう）とする。</t>
    <rPh sb="3" eb="5">
      <t>ジュウキョ</t>
    </rPh>
    <rPh sb="5" eb="7">
      <t>ヒョウジ</t>
    </rPh>
    <rPh sb="7" eb="9">
      <t>チク</t>
    </rPh>
    <rPh sb="26" eb="27">
      <t>サダ</t>
    </rPh>
    <phoneticPr fontId="7"/>
  </si>
  <si>
    <t xml:space="preserve"> 　 鬼丸町, 愛敬町, 堀川町</t>
  </si>
  <si>
    <t>注1）旧佐賀市は平成17年10月合併以前の佐賀市の区域。</t>
    <rPh sb="0" eb="1">
      <t>チュウ</t>
    </rPh>
    <rPh sb="3" eb="4">
      <t>キュウ</t>
    </rPh>
    <rPh sb="4" eb="7">
      <t>サガシ</t>
    </rPh>
    <rPh sb="8" eb="10">
      <t>ヘイセイ</t>
    </rPh>
    <rPh sb="12" eb="13">
      <t>ネン</t>
    </rPh>
    <rPh sb="15" eb="16">
      <t>ガツ</t>
    </rPh>
    <rPh sb="16" eb="18">
      <t>ガッペイ</t>
    </rPh>
    <rPh sb="18" eb="20">
      <t>イゼン</t>
    </rPh>
    <rPh sb="21" eb="24">
      <t>サガシ</t>
    </rPh>
    <rPh sb="25" eb="27">
      <t>クイキ</t>
    </rPh>
    <phoneticPr fontId="7"/>
  </si>
  <si>
    <t>総数</t>
  </si>
  <si>
    <t>宅地</t>
  </si>
  <si>
    <t>池沼</t>
  </si>
  <si>
    <t>山林</t>
  </si>
  <si>
    <t>原野</t>
  </si>
  <si>
    <t>　</t>
    <phoneticPr fontId="3"/>
  </si>
  <si>
    <t>台風第7号</t>
    <phoneticPr fontId="23"/>
  </si>
  <si>
    <t>7月3日17時48分</t>
    <rPh sb="1" eb="2">
      <t>ガツ</t>
    </rPh>
    <rPh sb="3" eb="4">
      <t>ニチ</t>
    </rPh>
    <rPh sb="6" eb="7">
      <t>ジ</t>
    </rPh>
    <rPh sb="9" eb="10">
      <t>フン</t>
    </rPh>
    <phoneticPr fontId="7"/>
  </si>
  <si>
    <t>7月3日18時19分</t>
    <rPh sb="1" eb="2">
      <t>ガツ</t>
    </rPh>
    <rPh sb="3" eb="4">
      <t>ニチ</t>
    </rPh>
    <rPh sb="6" eb="7">
      <t>ジ</t>
    </rPh>
    <rPh sb="9" eb="10">
      <t>フン</t>
    </rPh>
    <phoneticPr fontId="7"/>
  </si>
  <si>
    <t>7月3日17時12分</t>
    <rPh sb="1" eb="2">
      <t>ガツ</t>
    </rPh>
    <rPh sb="3" eb="4">
      <t>ニチ</t>
    </rPh>
    <rPh sb="6" eb="7">
      <t>ジ</t>
    </rPh>
    <rPh sb="9" eb="10">
      <t>フン</t>
    </rPh>
    <phoneticPr fontId="7"/>
  </si>
  <si>
    <t>7月29日19時43分</t>
    <rPh sb="1" eb="2">
      <t>ガツ</t>
    </rPh>
    <rPh sb="4" eb="5">
      <t>ニチ</t>
    </rPh>
    <rPh sb="7" eb="8">
      <t>ジ</t>
    </rPh>
    <rPh sb="10" eb="11">
      <t>フン</t>
    </rPh>
    <phoneticPr fontId="7"/>
  </si>
  <si>
    <t>7月30日22時16分</t>
    <rPh sb="1" eb="2">
      <t>ガツ</t>
    </rPh>
    <rPh sb="4" eb="5">
      <t>ニチ</t>
    </rPh>
    <rPh sb="7" eb="8">
      <t>ジ</t>
    </rPh>
    <rPh sb="10" eb="11">
      <t>フン</t>
    </rPh>
    <phoneticPr fontId="7"/>
  </si>
  <si>
    <t>7月29日22時00分</t>
    <rPh sb="1" eb="2">
      <t>ガツ</t>
    </rPh>
    <rPh sb="4" eb="5">
      <t>ニチ</t>
    </rPh>
    <rPh sb="7" eb="8">
      <t>ジ</t>
    </rPh>
    <rPh sb="10" eb="11">
      <t>フン</t>
    </rPh>
    <phoneticPr fontId="7"/>
  </si>
  <si>
    <t>7月31日18時03分</t>
    <rPh sb="1" eb="2">
      <t>ガツ</t>
    </rPh>
    <rPh sb="4" eb="5">
      <t>ニチ</t>
    </rPh>
    <rPh sb="7" eb="8">
      <t>ジ</t>
    </rPh>
    <rPh sb="10" eb="11">
      <t>フン</t>
    </rPh>
    <phoneticPr fontId="7"/>
  </si>
  <si>
    <t>7月31日16時46分</t>
    <rPh sb="1" eb="2">
      <t>ガツ</t>
    </rPh>
    <rPh sb="4" eb="5">
      <t>ニチ</t>
    </rPh>
    <rPh sb="7" eb="8">
      <t>ジ</t>
    </rPh>
    <rPh sb="10" eb="11">
      <t>フン</t>
    </rPh>
    <phoneticPr fontId="7"/>
  </si>
  <si>
    <t>8月1日15時36分</t>
    <rPh sb="1" eb="2">
      <t>ガツ</t>
    </rPh>
    <rPh sb="3" eb="4">
      <t>ニチ</t>
    </rPh>
    <rPh sb="6" eb="7">
      <t>ジ</t>
    </rPh>
    <rPh sb="9" eb="10">
      <t>フン</t>
    </rPh>
    <phoneticPr fontId="7"/>
  </si>
  <si>
    <t>台風第15号</t>
    <phoneticPr fontId="23"/>
  </si>
  <si>
    <t>8月15日05時33分</t>
    <rPh sb="1" eb="2">
      <t>ガツ</t>
    </rPh>
    <rPh sb="4" eb="5">
      <t>ニチ</t>
    </rPh>
    <rPh sb="7" eb="8">
      <t>ジ</t>
    </rPh>
    <rPh sb="10" eb="11">
      <t>フン</t>
    </rPh>
    <phoneticPr fontId="7"/>
  </si>
  <si>
    <t>8月15日08時10分</t>
    <rPh sb="1" eb="2">
      <t>ガツ</t>
    </rPh>
    <rPh sb="4" eb="5">
      <t>ニチ</t>
    </rPh>
    <rPh sb="7" eb="8">
      <t>ジ</t>
    </rPh>
    <rPh sb="10" eb="11">
      <t>フン</t>
    </rPh>
    <phoneticPr fontId="7"/>
  </si>
  <si>
    <t>8月15日08時02分</t>
    <rPh sb="1" eb="2">
      <t>ガツ</t>
    </rPh>
    <rPh sb="4" eb="5">
      <t>ニチ</t>
    </rPh>
    <rPh sb="7" eb="8">
      <t>ジ</t>
    </rPh>
    <rPh sb="10" eb="11">
      <t>フン</t>
    </rPh>
    <phoneticPr fontId="7"/>
  </si>
  <si>
    <t>台風第24号</t>
  </si>
  <si>
    <t>9月30日14時03分</t>
    <rPh sb="1" eb="2">
      <t>ガツ</t>
    </rPh>
    <rPh sb="4" eb="5">
      <t>ニチ</t>
    </rPh>
    <rPh sb="7" eb="8">
      <t>ジ</t>
    </rPh>
    <rPh sb="10" eb="11">
      <t>フン</t>
    </rPh>
    <phoneticPr fontId="7"/>
  </si>
  <si>
    <t>9月30日14時11分</t>
    <rPh sb="1" eb="2">
      <t>ガツ</t>
    </rPh>
    <rPh sb="4" eb="5">
      <t>ニチ</t>
    </rPh>
    <rPh sb="7" eb="8">
      <t>ジ</t>
    </rPh>
    <rPh sb="10" eb="11">
      <t>フン</t>
    </rPh>
    <phoneticPr fontId="7"/>
  </si>
  <si>
    <t>9月30日13時33分</t>
    <rPh sb="1" eb="2">
      <t>ガツ</t>
    </rPh>
    <rPh sb="4" eb="5">
      <t>ニチ</t>
    </rPh>
    <rPh sb="7" eb="8">
      <t>ジ</t>
    </rPh>
    <rPh sb="10" eb="11">
      <t>フン</t>
    </rPh>
    <phoneticPr fontId="7"/>
  </si>
  <si>
    <t>台風第25号</t>
  </si>
  <si>
    <t>10月6日06時29分</t>
    <rPh sb="2" eb="3">
      <t>ガツ</t>
    </rPh>
    <rPh sb="4" eb="5">
      <t>ニチ</t>
    </rPh>
    <rPh sb="7" eb="8">
      <t>ジ</t>
    </rPh>
    <rPh sb="10" eb="11">
      <t>フン</t>
    </rPh>
    <phoneticPr fontId="7"/>
  </si>
  <si>
    <t>10月6日10時37分</t>
    <rPh sb="2" eb="3">
      <t>ガツ</t>
    </rPh>
    <rPh sb="4" eb="5">
      <t>ニチ</t>
    </rPh>
    <rPh sb="7" eb="8">
      <t>ジ</t>
    </rPh>
    <rPh sb="10" eb="11">
      <t>フン</t>
    </rPh>
    <phoneticPr fontId="7"/>
  </si>
  <si>
    <t>10月6日10時30分</t>
    <rPh sb="2" eb="3">
      <t>ガツ</t>
    </rPh>
    <rPh sb="4" eb="5">
      <t>ニチ</t>
    </rPh>
    <rPh sb="7" eb="8">
      <t>ジ</t>
    </rPh>
    <rPh sb="10" eb="11">
      <t>フン</t>
    </rPh>
    <phoneticPr fontId="7"/>
  </si>
  <si>
    <t>2. 住居表示施行日表</t>
    <phoneticPr fontId="3"/>
  </si>
  <si>
    <t xml:space="preserve">  31</t>
  </si>
  <si>
    <t>　26</t>
  </si>
  <si>
    <t>　30</t>
  </si>
  <si>
    <t>令和元年</t>
    <rPh sb="0" eb="2">
      <t>レイワ</t>
    </rPh>
    <rPh sb="2" eb="4">
      <t>ガンネン</t>
    </rPh>
    <phoneticPr fontId="3"/>
  </si>
  <si>
    <t>台風第8号</t>
    <rPh sb="0" eb="2">
      <t>タイフウ</t>
    </rPh>
    <rPh sb="2" eb="3">
      <t>ダイ</t>
    </rPh>
    <rPh sb="4" eb="5">
      <t>ゴウ</t>
    </rPh>
    <phoneticPr fontId="23"/>
  </si>
  <si>
    <t>8月6日10時25分</t>
    <rPh sb="1" eb="2">
      <t>ガツ</t>
    </rPh>
    <rPh sb="3" eb="4">
      <t>ニチ</t>
    </rPh>
    <rPh sb="6" eb="7">
      <t>ジ</t>
    </rPh>
    <rPh sb="9" eb="10">
      <t>フン</t>
    </rPh>
    <phoneticPr fontId="23"/>
  </si>
  <si>
    <t>8月6日08時28分</t>
    <rPh sb="1" eb="2">
      <t>ガツ</t>
    </rPh>
    <rPh sb="3" eb="4">
      <t>ニチ</t>
    </rPh>
    <rPh sb="6" eb="7">
      <t>ジ</t>
    </rPh>
    <rPh sb="9" eb="10">
      <t>フン</t>
    </rPh>
    <phoneticPr fontId="23"/>
  </si>
  <si>
    <t>8月6日08時24分</t>
    <rPh sb="1" eb="2">
      <t>ガツ</t>
    </rPh>
    <rPh sb="3" eb="4">
      <t>ニチ</t>
    </rPh>
    <rPh sb="6" eb="7">
      <t>ジ</t>
    </rPh>
    <rPh sb="9" eb="10">
      <t>フン</t>
    </rPh>
    <phoneticPr fontId="23"/>
  </si>
  <si>
    <t>台風第10号</t>
    <rPh sb="0" eb="2">
      <t>タイフウ</t>
    </rPh>
    <rPh sb="2" eb="3">
      <t>ダイ</t>
    </rPh>
    <rPh sb="5" eb="6">
      <t>ゴウ</t>
    </rPh>
    <phoneticPr fontId="23"/>
  </si>
  <si>
    <t>8月15日05時03分</t>
    <rPh sb="1" eb="2">
      <t>ガツ</t>
    </rPh>
    <rPh sb="4" eb="5">
      <t>ニチ</t>
    </rPh>
    <rPh sb="7" eb="8">
      <t>ジ</t>
    </rPh>
    <rPh sb="10" eb="11">
      <t>フン</t>
    </rPh>
    <phoneticPr fontId="23"/>
  </si>
  <si>
    <t>8月15日04時01分</t>
    <rPh sb="1" eb="2">
      <t>ガツ</t>
    </rPh>
    <rPh sb="4" eb="5">
      <t>ニチ</t>
    </rPh>
    <rPh sb="7" eb="8">
      <t>ジ</t>
    </rPh>
    <rPh sb="10" eb="11">
      <t>フン</t>
    </rPh>
    <phoneticPr fontId="23"/>
  </si>
  <si>
    <t>8月15日01時39分</t>
    <rPh sb="1" eb="2">
      <t>ガツ</t>
    </rPh>
    <rPh sb="4" eb="5">
      <t>ニチ</t>
    </rPh>
    <rPh sb="7" eb="8">
      <t>ジ</t>
    </rPh>
    <rPh sb="10" eb="11">
      <t>フン</t>
    </rPh>
    <phoneticPr fontId="23"/>
  </si>
  <si>
    <t>台風第17号</t>
    <rPh sb="0" eb="2">
      <t>タイフウ</t>
    </rPh>
    <rPh sb="2" eb="3">
      <t>ダイ</t>
    </rPh>
    <rPh sb="5" eb="6">
      <t>ゴウ</t>
    </rPh>
    <phoneticPr fontId="23"/>
  </si>
  <si>
    <t>9月22日21時57分</t>
    <rPh sb="1" eb="2">
      <t>ガツ</t>
    </rPh>
    <rPh sb="4" eb="5">
      <t>ニチ</t>
    </rPh>
    <rPh sb="7" eb="8">
      <t>ジ</t>
    </rPh>
    <rPh sb="10" eb="11">
      <t>フン</t>
    </rPh>
    <phoneticPr fontId="23"/>
  </si>
  <si>
    <t>9月22日22時06分</t>
    <rPh sb="7" eb="8">
      <t>ジ</t>
    </rPh>
    <rPh sb="10" eb="11">
      <t>フン</t>
    </rPh>
    <phoneticPr fontId="23"/>
  </si>
  <si>
    <t>2020寒候年（R1.8～R2.7)</t>
    <rPh sb="4" eb="5">
      <t>カン</t>
    </rPh>
    <rPh sb="5" eb="6">
      <t>コウ</t>
    </rPh>
    <rPh sb="6" eb="7">
      <t>ネン</t>
    </rPh>
    <phoneticPr fontId="9"/>
  </si>
  <si>
    <t>令和元年</t>
    <rPh sb="0" eb="2">
      <t>レイワ</t>
    </rPh>
    <rPh sb="2" eb="4">
      <t>ガンネン</t>
    </rPh>
    <phoneticPr fontId="23"/>
  </si>
  <si>
    <t>資料：総務法制課</t>
    <rPh sb="0" eb="2">
      <t>シリョウ</t>
    </rPh>
    <rPh sb="3" eb="5">
      <t>ソウム</t>
    </rPh>
    <rPh sb="5" eb="7">
      <t>ホウセイ</t>
    </rPh>
    <rPh sb="7" eb="8">
      <t>カ</t>
    </rPh>
    <phoneticPr fontId="7"/>
  </si>
  <si>
    <t>注2）標高は佐賀市本庁舎に最寄の一等水準点（白山一丁目）の数値。</t>
    <rPh sb="0" eb="1">
      <t>チュウ</t>
    </rPh>
    <rPh sb="3" eb="5">
      <t>ヒョウコウ</t>
    </rPh>
    <rPh sb="6" eb="8">
      <t>サガ</t>
    </rPh>
    <rPh sb="8" eb="9">
      <t>シ</t>
    </rPh>
    <rPh sb="9" eb="10">
      <t>ホン</t>
    </rPh>
    <rPh sb="10" eb="12">
      <t>チョウシャ</t>
    </rPh>
    <rPh sb="13" eb="15">
      <t>モヨリ</t>
    </rPh>
    <rPh sb="16" eb="18">
      <t>イットウ</t>
    </rPh>
    <rPh sb="18" eb="21">
      <t>スイジュンテン</t>
    </rPh>
    <rPh sb="22" eb="24">
      <t>シラヤマ</t>
    </rPh>
    <rPh sb="24" eb="27">
      <t>イッチョウメ</t>
    </rPh>
    <rPh sb="29" eb="31">
      <t>スウチ</t>
    </rPh>
    <phoneticPr fontId="7"/>
  </si>
  <si>
    <t>　　 合算して算出している。</t>
    <phoneticPr fontId="7"/>
  </si>
  <si>
    <t>1. 市町村の合併の経緯</t>
    <phoneticPr fontId="3"/>
  </si>
  <si>
    <t>　3. 位 置</t>
    <phoneticPr fontId="3"/>
  </si>
  <si>
    <t>　4. 面 積</t>
    <rPh sb="4" eb="5">
      <t>メン</t>
    </rPh>
    <rPh sb="6" eb="7">
      <t>セキ</t>
    </rPh>
    <phoneticPr fontId="7"/>
  </si>
  <si>
    <t>平成29年</t>
  </si>
  <si>
    <t>平成30年</t>
  </si>
  <si>
    <t>平成31年</t>
  </si>
  <si>
    <t>令和2年</t>
    <rPh sb="0" eb="2">
      <t>レイワ</t>
    </rPh>
    <rPh sb="3" eb="4">
      <t>ネン</t>
    </rPh>
    <phoneticPr fontId="3"/>
  </si>
  <si>
    <t>2021寒候年（R2.8～R3.7)</t>
    <rPh sb="4" eb="5">
      <t>カン</t>
    </rPh>
    <rPh sb="5" eb="6">
      <t>コウ</t>
    </rPh>
    <rPh sb="6" eb="7">
      <t>ネン</t>
    </rPh>
    <phoneticPr fontId="9"/>
  </si>
  <si>
    <t>2019寒候年（H30.8～R1.7)</t>
    <rPh sb="4" eb="5">
      <t>カン</t>
    </rPh>
    <rPh sb="5" eb="6">
      <t>コウ</t>
    </rPh>
    <rPh sb="6" eb="7">
      <t>ネン</t>
    </rPh>
    <phoneticPr fontId="9"/>
  </si>
  <si>
    <t xml:space="preserve">      2</t>
    <phoneticPr fontId="7"/>
  </si>
  <si>
    <t xml:space="preserve">      3</t>
  </si>
  <si>
    <t xml:space="preserve">      4</t>
  </si>
  <si>
    <t xml:space="preserve">      5</t>
  </si>
  <si>
    <t xml:space="preserve">      6</t>
  </si>
  <si>
    <t xml:space="preserve">      7</t>
  </si>
  <si>
    <t xml:space="preserve">      8</t>
  </si>
  <si>
    <t xml:space="preserve">      9</t>
  </si>
  <si>
    <t xml:space="preserve">     10</t>
    <phoneticPr fontId="7"/>
  </si>
  <si>
    <t xml:space="preserve">     11</t>
  </si>
  <si>
    <t xml:space="preserve">     12</t>
    <phoneticPr fontId="7"/>
  </si>
  <si>
    <t>注1）毎日の天気　　快晴…日降水量1mm未満で，日平均雲量1.5未満</t>
    <rPh sb="0" eb="1">
      <t>チュウ</t>
    </rPh>
    <phoneticPr fontId="6"/>
  </si>
  <si>
    <t>　 　　　　　　　　晴れ…日降水量1mm未満で，日平均雲量1.5以上～8.5未満</t>
    <phoneticPr fontId="3"/>
  </si>
  <si>
    <t>　 　　　　　　　　曇り…日降水量1mm未満で，日平均雲量8.5以上</t>
    <phoneticPr fontId="3"/>
  </si>
  <si>
    <t>　 　　　　　　　　小雨…日降水量1mm以上5mm未満</t>
    <phoneticPr fontId="3"/>
  </si>
  <si>
    <t>　 　　　　　　　　 雨 …日降水量5mm以上</t>
    <phoneticPr fontId="3"/>
  </si>
  <si>
    <t>　 　　　　　　　　 雪 …雪，みぞれを観測した日（量，時間の多少によらない）</t>
    <phoneticPr fontId="3"/>
  </si>
  <si>
    <t xml:space="preserve">                     ) …準正常値（許容範囲内で資料が欠けている）</t>
    <rPh sb="24" eb="25">
      <t>ジュン</t>
    </rPh>
    <rPh sb="25" eb="28">
      <t>セイジョウチ</t>
    </rPh>
    <rPh sb="29" eb="31">
      <t>キョヨウ</t>
    </rPh>
    <rPh sb="31" eb="33">
      <t>ハンイ</t>
    </rPh>
    <rPh sb="33" eb="34">
      <t>ナイ</t>
    </rPh>
    <rPh sb="35" eb="37">
      <t>シリョウ</t>
    </rPh>
    <rPh sb="38" eb="39">
      <t>カ</t>
    </rPh>
    <phoneticPr fontId="3"/>
  </si>
  <si>
    <t>台風第5号</t>
    <phoneticPr fontId="3"/>
  </si>
  <si>
    <t>台風第9号</t>
    <rPh sb="0" eb="2">
      <t>タイフウ</t>
    </rPh>
    <rPh sb="2" eb="3">
      <t>ダイ</t>
    </rPh>
    <rPh sb="4" eb="5">
      <t>ゴウ</t>
    </rPh>
    <phoneticPr fontId="3"/>
  </si>
  <si>
    <t>8月10日13時20分</t>
    <rPh sb="1" eb="2">
      <t>ガツ</t>
    </rPh>
    <rPh sb="4" eb="5">
      <t>ニチ</t>
    </rPh>
    <rPh sb="7" eb="8">
      <t>ジ</t>
    </rPh>
    <rPh sb="10" eb="11">
      <t>フン</t>
    </rPh>
    <phoneticPr fontId="3"/>
  </si>
  <si>
    <t>9月2日22時55分</t>
    <rPh sb="1" eb="2">
      <t>ガツ</t>
    </rPh>
    <rPh sb="3" eb="4">
      <t>ニチ</t>
    </rPh>
    <rPh sb="6" eb="7">
      <t>ジ</t>
    </rPh>
    <rPh sb="9" eb="10">
      <t>フン</t>
    </rPh>
    <phoneticPr fontId="3"/>
  </si>
  <si>
    <t>9月7日02時26分</t>
    <rPh sb="1" eb="2">
      <t>ガツ</t>
    </rPh>
    <rPh sb="3" eb="4">
      <t>ニチ</t>
    </rPh>
    <rPh sb="6" eb="7">
      <t>ジ</t>
    </rPh>
    <rPh sb="9" eb="10">
      <t>フン</t>
    </rPh>
    <phoneticPr fontId="3"/>
  </si>
  <si>
    <t>8月10日13時35分</t>
    <rPh sb="1" eb="2">
      <t>ガツ</t>
    </rPh>
    <rPh sb="4" eb="5">
      <t>ニチ</t>
    </rPh>
    <rPh sb="7" eb="8">
      <t>ジ</t>
    </rPh>
    <rPh sb="10" eb="11">
      <t>フン</t>
    </rPh>
    <phoneticPr fontId="3"/>
  </si>
  <si>
    <t>9月3日01時34分</t>
    <rPh sb="1" eb="2">
      <t>ガツ</t>
    </rPh>
    <rPh sb="3" eb="4">
      <t>ニチ</t>
    </rPh>
    <rPh sb="6" eb="7">
      <t>ジ</t>
    </rPh>
    <rPh sb="9" eb="10">
      <t>フン</t>
    </rPh>
    <phoneticPr fontId="3"/>
  </si>
  <si>
    <t>9月7日03時47分</t>
    <rPh sb="1" eb="2">
      <t>ガツ</t>
    </rPh>
    <rPh sb="3" eb="4">
      <t>ニチ</t>
    </rPh>
    <rPh sb="6" eb="7">
      <t>ジ</t>
    </rPh>
    <rPh sb="9" eb="10">
      <t>フン</t>
    </rPh>
    <phoneticPr fontId="3"/>
  </si>
  <si>
    <t>8月10日11時09分</t>
    <rPh sb="1" eb="2">
      <t>ガツ</t>
    </rPh>
    <rPh sb="4" eb="5">
      <t>ニチ</t>
    </rPh>
    <rPh sb="7" eb="8">
      <t>ジ</t>
    </rPh>
    <rPh sb="10" eb="11">
      <t>フン</t>
    </rPh>
    <phoneticPr fontId="3"/>
  </si>
  <si>
    <t>9月2日23時41分</t>
    <rPh sb="1" eb="2">
      <t>ガツ</t>
    </rPh>
    <rPh sb="3" eb="4">
      <t>ニチ</t>
    </rPh>
    <rPh sb="6" eb="7">
      <t>ジ</t>
    </rPh>
    <rPh sb="9" eb="10">
      <t>フン</t>
    </rPh>
    <phoneticPr fontId="3"/>
  </si>
  <si>
    <t>9月7日03時31分</t>
    <rPh sb="1" eb="2">
      <t>ガツ</t>
    </rPh>
    <rPh sb="3" eb="4">
      <t>ニチ</t>
    </rPh>
    <rPh sb="6" eb="7">
      <t>ジ</t>
    </rPh>
    <rPh sb="9" eb="10">
      <t>フン</t>
    </rPh>
    <phoneticPr fontId="3"/>
  </si>
  <si>
    <t>明治22年 4月1日</t>
    <rPh sb="0" eb="2">
      <t>メイジ</t>
    </rPh>
    <rPh sb="4" eb="5">
      <t>ネン</t>
    </rPh>
    <rPh sb="7" eb="8">
      <t>ガツ</t>
    </rPh>
    <rPh sb="9" eb="10">
      <t>ニチ</t>
    </rPh>
    <phoneticPr fontId="23"/>
  </si>
  <si>
    <t>昭和30年 4月1日</t>
    <rPh sb="0" eb="2">
      <t>ショウワ</t>
    </rPh>
    <rPh sb="4" eb="5">
      <t>ネン</t>
    </rPh>
    <rPh sb="7" eb="8">
      <t>ガツ</t>
    </rPh>
    <rPh sb="9" eb="10">
      <t>ニチ</t>
    </rPh>
    <phoneticPr fontId="23"/>
  </si>
  <si>
    <t>昭和28年 4月1日</t>
    <rPh sb="0" eb="2">
      <t>ショウワ</t>
    </rPh>
    <rPh sb="4" eb="5">
      <t>ネン</t>
    </rPh>
    <rPh sb="7" eb="8">
      <t>ガツ</t>
    </rPh>
    <rPh sb="9" eb="10">
      <t>ニチ</t>
    </rPh>
    <phoneticPr fontId="23"/>
  </si>
  <si>
    <t>昭和30年 3月1日</t>
    <rPh sb="0" eb="2">
      <t>ショウワ</t>
    </rPh>
    <rPh sb="4" eb="5">
      <t>ネン</t>
    </rPh>
    <rPh sb="7" eb="8">
      <t>ガツ</t>
    </rPh>
    <rPh sb="9" eb="10">
      <t>ニチ</t>
    </rPh>
    <phoneticPr fontId="23"/>
  </si>
  <si>
    <t>昭和33年 6月1日</t>
    <rPh sb="0" eb="2">
      <t>ショウワ</t>
    </rPh>
    <rPh sb="4" eb="5">
      <t>ネン</t>
    </rPh>
    <rPh sb="7" eb="8">
      <t>ガツ</t>
    </rPh>
    <rPh sb="9" eb="10">
      <t>ニチ</t>
    </rPh>
    <phoneticPr fontId="23"/>
  </si>
  <si>
    <t>昭和34年 1月1日</t>
    <rPh sb="0" eb="2">
      <t>ショウワ</t>
    </rPh>
    <rPh sb="4" eb="5">
      <t>ネン</t>
    </rPh>
    <rPh sb="7" eb="8">
      <t>ガツ</t>
    </rPh>
    <rPh sb="9" eb="10">
      <t>ニチ</t>
    </rPh>
    <phoneticPr fontId="23"/>
  </si>
  <si>
    <t>昭和42年 4月1日</t>
    <rPh sb="0" eb="2">
      <t>ショウワ</t>
    </rPh>
    <rPh sb="4" eb="5">
      <t>ネン</t>
    </rPh>
    <rPh sb="7" eb="8">
      <t>ガツ</t>
    </rPh>
    <rPh sb="9" eb="10">
      <t>ニチ</t>
    </rPh>
    <phoneticPr fontId="23"/>
  </si>
  <si>
    <t>東西位置</t>
    <rPh sb="0" eb="2">
      <t>トウザイ</t>
    </rPh>
    <rPh sb="2" eb="4">
      <t>イチ</t>
    </rPh>
    <phoneticPr fontId="23"/>
  </si>
  <si>
    <t>地名</t>
    <rPh sb="0" eb="2">
      <t>チメイ</t>
    </rPh>
    <phoneticPr fontId="23"/>
  </si>
  <si>
    <t>経度</t>
    <rPh sb="0" eb="2">
      <t>ケイド</t>
    </rPh>
    <phoneticPr fontId="23"/>
  </si>
  <si>
    <t>南北位置</t>
    <rPh sb="0" eb="2">
      <t>ナンボク</t>
    </rPh>
    <rPh sb="2" eb="4">
      <t>イチ</t>
    </rPh>
    <phoneticPr fontId="23"/>
  </si>
  <si>
    <t>緯度</t>
    <rPh sb="0" eb="2">
      <t>イド</t>
    </rPh>
    <phoneticPr fontId="23"/>
  </si>
  <si>
    <t>東端</t>
    <rPh sb="0" eb="2">
      <t>トウタン</t>
    </rPh>
    <phoneticPr fontId="23"/>
  </si>
  <si>
    <t>諸富町大字徳富</t>
    <rPh sb="0" eb="3">
      <t>モロドミチョウ</t>
    </rPh>
    <rPh sb="3" eb="5">
      <t>オオアザ</t>
    </rPh>
    <rPh sb="5" eb="7">
      <t>トクドミ</t>
    </rPh>
    <phoneticPr fontId="23"/>
  </si>
  <si>
    <t>130°22′</t>
    <phoneticPr fontId="23"/>
  </si>
  <si>
    <t>南端</t>
    <rPh sb="0" eb="2">
      <t>ナンタン</t>
    </rPh>
    <phoneticPr fontId="23"/>
  </si>
  <si>
    <t>川副町大字大詫間</t>
    <rPh sb="0" eb="3">
      <t>カワソエマチ</t>
    </rPh>
    <rPh sb="3" eb="5">
      <t>オオアザ</t>
    </rPh>
    <rPh sb="5" eb="8">
      <t>オオダクマ</t>
    </rPh>
    <phoneticPr fontId="23"/>
  </si>
  <si>
    <t>33°08′</t>
    <phoneticPr fontId="23"/>
  </si>
  <si>
    <t>西端</t>
    <rPh sb="0" eb="2">
      <t>セイタン</t>
    </rPh>
    <phoneticPr fontId="23"/>
  </si>
  <si>
    <t>富士町大字市川</t>
    <rPh sb="0" eb="3">
      <t>フジチョウ</t>
    </rPh>
    <rPh sb="3" eb="5">
      <t>オオアザ</t>
    </rPh>
    <rPh sb="5" eb="7">
      <t>イチカワ</t>
    </rPh>
    <phoneticPr fontId="23"/>
  </si>
  <si>
    <t>130°08′</t>
    <phoneticPr fontId="23"/>
  </si>
  <si>
    <t>北端</t>
    <rPh sb="0" eb="2">
      <t>ホクタン</t>
    </rPh>
    <phoneticPr fontId="23"/>
  </si>
  <si>
    <t>富士町大字上無津呂</t>
    <rPh sb="0" eb="3">
      <t>フジマチ</t>
    </rPh>
    <rPh sb="3" eb="5">
      <t>オオアザ</t>
    </rPh>
    <rPh sb="5" eb="9">
      <t>カミムツロ</t>
    </rPh>
    <phoneticPr fontId="23"/>
  </si>
  <si>
    <t>33°28′</t>
    <phoneticPr fontId="23"/>
  </si>
  <si>
    <t>海岸線（km）</t>
    <rPh sb="0" eb="3">
      <t>カイガンセン</t>
    </rPh>
    <phoneticPr fontId="23"/>
  </si>
  <si>
    <t>注1）東西・南北距離は，国土地理院「市区町村の位置情報」を基に，地理院地図の測量計算サイトを利用して</t>
    <rPh sb="0" eb="1">
      <t>チュウ</t>
    </rPh>
    <rPh sb="3" eb="5">
      <t>トウザイ</t>
    </rPh>
    <rPh sb="6" eb="8">
      <t>ナンボク</t>
    </rPh>
    <rPh sb="8" eb="10">
      <t>キョリ</t>
    </rPh>
    <rPh sb="12" eb="14">
      <t>コクド</t>
    </rPh>
    <rPh sb="14" eb="16">
      <t>チリ</t>
    </rPh>
    <rPh sb="16" eb="17">
      <t>イン</t>
    </rPh>
    <rPh sb="18" eb="20">
      <t>シク</t>
    </rPh>
    <rPh sb="20" eb="22">
      <t>チョウソン</t>
    </rPh>
    <rPh sb="23" eb="25">
      <t>イチ</t>
    </rPh>
    <rPh sb="25" eb="27">
      <t>ジョウホウ</t>
    </rPh>
    <rPh sb="29" eb="30">
      <t>モト</t>
    </rPh>
    <phoneticPr fontId="7"/>
  </si>
  <si>
    <t xml:space="preserve"> 　　算出したものである。また，東西距離については，佐賀市の北端と南端の中間緯度を基準に計算している。</t>
    <rPh sb="16" eb="18">
      <t>トウザイ</t>
    </rPh>
    <rPh sb="18" eb="20">
      <t>キョリ</t>
    </rPh>
    <rPh sb="30" eb="32">
      <t>ホクタン</t>
    </rPh>
    <rPh sb="33" eb="35">
      <t>ナンタン</t>
    </rPh>
    <phoneticPr fontId="7"/>
  </si>
  <si>
    <t>注3）最高地点は天山（富士町大字市川）山頂付近，国土地理院「地理院地図」の数値。</t>
    <rPh sb="0" eb="1">
      <t>チュウ</t>
    </rPh>
    <rPh sb="3" eb="5">
      <t>サイコウ</t>
    </rPh>
    <rPh sb="5" eb="7">
      <t>チテン</t>
    </rPh>
    <rPh sb="8" eb="10">
      <t>テンザン</t>
    </rPh>
    <rPh sb="11" eb="14">
      <t>フジマチ</t>
    </rPh>
    <rPh sb="14" eb="16">
      <t>オオアザ</t>
    </rPh>
    <rPh sb="16" eb="18">
      <t>イチカワ</t>
    </rPh>
    <rPh sb="19" eb="21">
      <t>サンチョウ</t>
    </rPh>
    <rPh sb="21" eb="23">
      <t>フキン</t>
    </rPh>
    <rPh sb="24" eb="26">
      <t>コクド</t>
    </rPh>
    <rPh sb="26" eb="28">
      <t>チリ</t>
    </rPh>
    <rPh sb="28" eb="29">
      <t>イン</t>
    </rPh>
    <rPh sb="30" eb="32">
      <t>チリ</t>
    </rPh>
    <rPh sb="32" eb="33">
      <t>イン</t>
    </rPh>
    <rPh sb="33" eb="35">
      <t>チズ</t>
    </rPh>
    <rPh sb="37" eb="39">
      <t>スウチ</t>
    </rPh>
    <phoneticPr fontId="7"/>
  </si>
  <si>
    <t>注4）海岸線は，有明海沿岸海岸保全基本計画（平成27年12月）における海岸保全施設延長（２線堤を除く）を</t>
    <rPh sb="0" eb="1">
      <t>チュウ</t>
    </rPh>
    <rPh sb="3" eb="6">
      <t>カイガンセン</t>
    </rPh>
    <rPh sb="8" eb="11">
      <t>アリアケカイ</t>
    </rPh>
    <rPh sb="11" eb="13">
      <t>エンガン</t>
    </rPh>
    <rPh sb="13" eb="15">
      <t>カイガン</t>
    </rPh>
    <rPh sb="15" eb="17">
      <t>ホゼン</t>
    </rPh>
    <rPh sb="17" eb="19">
      <t>キホン</t>
    </rPh>
    <rPh sb="19" eb="21">
      <t>ケイカク</t>
    </rPh>
    <rPh sb="22" eb="24">
      <t>ヘイセイ</t>
    </rPh>
    <rPh sb="26" eb="27">
      <t>ネン</t>
    </rPh>
    <rPh sb="29" eb="30">
      <t>ガツ</t>
    </rPh>
    <phoneticPr fontId="3"/>
  </si>
  <si>
    <t>令和3年</t>
    <rPh sb="0" eb="2">
      <t>レイワ</t>
    </rPh>
    <rPh sb="3" eb="4">
      <t>ネン</t>
    </rPh>
    <phoneticPr fontId="3"/>
  </si>
  <si>
    <t>資料：総務法制課（国土交通省国土地理院「全国都道府県市区町村面積調」）</t>
    <rPh sb="0" eb="2">
      <t>シリョウ</t>
    </rPh>
    <rPh sb="3" eb="5">
      <t>ソウム</t>
    </rPh>
    <rPh sb="5" eb="8">
      <t>ホウセイカ</t>
    </rPh>
    <rPh sb="9" eb="11">
      <t>コクド</t>
    </rPh>
    <rPh sb="11" eb="14">
      <t>コウツウショウ</t>
    </rPh>
    <rPh sb="14" eb="16">
      <t>コクド</t>
    </rPh>
    <rPh sb="16" eb="18">
      <t>チリ</t>
    </rPh>
    <rPh sb="18" eb="19">
      <t>イン</t>
    </rPh>
    <rPh sb="20" eb="22">
      <t>ゼンコク</t>
    </rPh>
    <rPh sb="22" eb="26">
      <t>トドウフケン</t>
    </rPh>
    <rPh sb="26" eb="28">
      <t>シク</t>
    </rPh>
    <rPh sb="28" eb="30">
      <t>チョウソン</t>
    </rPh>
    <rPh sb="30" eb="32">
      <t>メンセキ</t>
    </rPh>
    <rPh sb="32" eb="33">
      <t>チョウ</t>
    </rPh>
    <phoneticPr fontId="7"/>
  </si>
  <si>
    <t>(単位：k㎡，％）</t>
    <phoneticPr fontId="3"/>
  </si>
  <si>
    <t>令 和 ３ 年 版 佐 賀 市 統 計 デ ー タ　</t>
    <rPh sb="0" eb="1">
      <t>レイ</t>
    </rPh>
    <rPh sb="2" eb="3">
      <t>ワ</t>
    </rPh>
    <rPh sb="6" eb="7">
      <t>ネン</t>
    </rPh>
    <rPh sb="8" eb="9">
      <t>ハン</t>
    </rPh>
    <rPh sb="10" eb="11">
      <t>タスク</t>
    </rPh>
    <rPh sb="12" eb="13">
      <t>ガ</t>
    </rPh>
    <rPh sb="14" eb="15">
      <t>シ</t>
    </rPh>
    <rPh sb="16" eb="17">
      <t>オサム</t>
    </rPh>
    <rPh sb="18" eb="19">
      <t>ケイ</t>
    </rPh>
    <phoneticPr fontId="3"/>
  </si>
  <si>
    <t>平成29～令和3年</t>
    <rPh sb="0" eb="2">
      <t>ヘイセイ</t>
    </rPh>
    <rPh sb="5" eb="7">
      <t>レイワ</t>
    </rPh>
    <rPh sb="8" eb="9">
      <t>ネン</t>
    </rPh>
    <phoneticPr fontId="3"/>
  </si>
  <si>
    <t>平成24～令和3年</t>
    <rPh sb="0" eb="2">
      <t>ヘイセイ</t>
    </rPh>
    <rPh sb="5" eb="7">
      <t>レイワ</t>
    </rPh>
    <rPh sb="8" eb="9">
      <t>ネン</t>
    </rPh>
    <phoneticPr fontId="3"/>
  </si>
  <si>
    <t>5. 地目別土地面積（有租地）（平成29～令和3年）</t>
    <rPh sb="6" eb="8">
      <t>トチ</t>
    </rPh>
    <rPh sb="16" eb="18">
      <t>ヘイセイ</t>
    </rPh>
    <rPh sb="21" eb="23">
      <t>レイワ</t>
    </rPh>
    <rPh sb="24" eb="25">
      <t>ネン</t>
    </rPh>
    <phoneticPr fontId="7"/>
  </si>
  <si>
    <t>6. 土地の地目別面積及び評価額（有租地）（平成29～令和3年）</t>
    <rPh sb="18" eb="19">
      <t>ソゼイ</t>
    </rPh>
    <rPh sb="22" eb="24">
      <t>ヘイセイ</t>
    </rPh>
    <rPh sb="27" eb="29">
      <t>レイワ</t>
    </rPh>
    <rPh sb="30" eb="31">
      <t>ネン</t>
    </rPh>
    <phoneticPr fontId="7"/>
  </si>
  <si>
    <t>平成29年</t>
    <rPh sb="0" eb="2">
      <t>ヘイセイ</t>
    </rPh>
    <rPh sb="4" eb="5">
      <t>ネン</t>
    </rPh>
    <phoneticPr fontId="3"/>
  </si>
  <si>
    <t xml:space="preserve">  30</t>
    <phoneticPr fontId="3"/>
  </si>
  <si>
    <t xml:space="preserve">  31</t>
    <phoneticPr fontId="3"/>
  </si>
  <si>
    <t>　　3　</t>
  </si>
  <si>
    <t>　　3　</t>
    <phoneticPr fontId="3"/>
  </si>
  <si>
    <t>平成24年</t>
    <rPh sb="0" eb="2">
      <t>ヘイセイ</t>
    </rPh>
    <rPh sb="4" eb="5">
      <t>ネン</t>
    </rPh>
    <phoneticPr fontId="3"/>
  </si>
  <si>
    <t>　25</t>
    <phoneticPr fontId="3"/>
  </si>
  <si>
    <t>　 2</t>
    <phoneticPr fontId="3"/>
  </si>
  <si>
    <t>　 3</t>
    <phoneticPr fontId="3"/>
  </si>
  <si>
    <t>令和3年 1月</t>
    <rPh sb="0" eb="2">
      <t>レイワ</t>
    </rPh>
    <rPh sb="3" eb="4">
      <t>ネン</t>
    </rPh>
    <rPh sb="6" eb="7">
      <t>ガツ</t>
    </rPh>
    <phoneticPr fontId="7"/>
  </si>
  <si>
    <t>初霜</t>
    <rPh sb="0" eb="2">
      <t>ハツシモ</t>
    </rPh>
    <phoneticPr fontId="3"/>
  </si>
  <si>
    <t>平成29年</t>
    <rPh sb="0" eb="2">
      <t>ヘイセイ</t>
    </rPh>
    <rPh sb="4" eb="5">
      <t>ネン</t>
    </rPh>
    <phoneticPr fontId="7"/>
  </si>
  <si>
    <t>　2</t>
    <phoneticPr fontId="3"/>
  </si>
  <si>
    <t>　3</t>
    <phoneticPr fontId="23"/>
  </si>
  <si>
    <t>1002.6hPa</t>
  </si>
  <si>
    <t>993.4hPa</t>
  </si>
  <si>
    <t>990.0hPa</t>
  </si>
  <si>
    <t>1005.3hPa</t>
  </si>
  <si>
    <t>台風第12号</t>
    <rPh sb="0" eb="2">
      <t>タイフウ</t>
    </rPh>
    <rPh sb="2" eb="3">
      <t>ダイ</t>
    </rPh>
    <rPh sb="5" eb="6">
      <t>ゴウ</t>
    </rPh>
    <phoneticPr fontId="3"/>
  </si>
  <si>
    <t>989.0hPa</t>
  </si>
  <si>
    <t>994.6hPa</t>
  </si>
  <si>
    <t>1000.0hPa</t>
  </si>
  <si>
    <t>1004.9hPa</t>
  </si>
  <si>
    <t>986.8hPa</t>
  </si>
  <si>
    <t>1002.4hPa</t>
  </si>
  <si>
    <t>995.6hPa</t>
  </si>
  <si>
    <t>982.3hPa</t>
  </si>
  <si>
    <t>988.9hPa</t>
  </si>
  <si>
    <t>1006.5hPa</t>
  </si>
  <si>
    <t>990.2hPa</t>
  </si>
  <si>
    <t>974.6hPa</t>
  </si>
  <si>
    <t>令
和
元
年</t>
    <rPh sb="0" eb="1">
      <t>レイ</t>
    </rPh>
    <rPh sb="2" eb="3">
      <t>カズ</t>
    </rPh>
    <rPh sb="4" eb="5">
      <t>ガン</t>
    </rPh>
    <rPh sb="6" eb="7">
      <t>ネン</t>
    </rPh>
    <phoneticPr fontId="3"/>
  </si>
  <si>
    <t>起　時</t>
    <phoneticPr fontId="3"/>
  </si>
  <si>
    <t>総降水量</t>
  </si>
  <si>
    <t>期　間</t>
    <phoneticPr fontId="3"/>
  </si>
  <si>
    <t>13.5mm</t>
  </si>
  <si>
    <t>0.0mm</t>
  </si>
  <si>
    <t>62.0mm</t>
  </si>
  <si>
    <t>56.0mm</t>
  </si>
  <si>
    <t>71.0mm</t>
  </si>
  <si>
    <t>27.5mm</t>
  </si>
  <si>
    <t>6.0mm</t>
  </si>
  <si>
    <t>23.0mm</t>
  </si>
  <si>
    <t>36.0mm</t>
  </si>
  <si>
    <t>14.0mm</t>
  </si>
  <si>
    <t>29.0mm</t>
  </si>
  <si>
    <t>54.5mm</t>
  </si>
  <si>
    <t>31.0mm</t>
  </si>
  <si>
    <t>31.5mm</t>
  </si>
  <si>
    <t>12.5mm</t>
  </si>
  <si>
    <t>22.0mm</t>
  </si>
  <si>
    <t>三瀬村となる（藤原山村･三瀬山村・杠山村が合併）</t>
    <phoneticPr fontId="3"/>
  </si>
  <si>
    <t>東与賀村となる(下古賀村・田中村・飯盛村が合併)</t>
    <phoneticPr fontId="3"/>
  </si>
  <si>
    <t>久保田村となる(久保田村・徳万村・新田村・久富村が合併)</t>
    <phoneticPr fontId="3"/>
  </si>
  <si>
    <t>町村制を施行（大詫間村・南川副村・中川副村・西川副村）</t>
    <phoneticPr fontId="3"/>
  </si>
  <si>
    <t>町制施行により南川副村が南川副町となる</t>
    <phoneticPr fontId="3"/>
  </si>
  <si>
    <t>川副町となる（大詫間村・南川副町・中川副村が合併）</t>
    <phoneticPr fontId="3"/>
  </si>
  <si>
    <t>年月日</t>
    <phoneticPr fontId="3"/>
  </si>
  <si>
    <t>旧佐賀市</t>
    <rPh sb="0" eb="1">
      <t>キュウ</t>
    </rPh>
    <rPh sb="1" eb="4">
      <t>サガシ</t>
    </rPh>
    <phoneticPr fontId="3"/>
  </si>
  <si>
    <t>旧諸富町</t>
    <rPh sb="0" eb="3">
      <t>キュウモロドミ</t>
    </rPh>
    <rPh sb="3" eb="4">
      <t>チョウ</t>
    </rPh>
    <phoneticPr fontId="3"/>
  </si>
  <si>
    <t>旧大和町</t>
    <rPh sb="0" eb="1">
      <t>キュウ</t>
    </rPh>
    <rPh sb="1" eb="4">
      <t>ヤマトチョウ</t>
    </rPh>
    <phoneticPr fontId="3"/>
  </si>
  <si>
    <t>旧富士町</t>
    <rPh sb="0" eb="1">
      <t>キュウ</t>
    </rPh>
    <rPh sb="1" eb="4">
      <t>フジチョウ</t>
    </rPh>
    <phoneticPr fontId="3"/>
  </si>
  <si>
    <t>旧三瀬村</t>
    <rPh sb="0" eb="1">
      <t>キュウ</t>
    </rPh>
    <rPh sb="1" eb="3">
      <t>ミツセ</t>
    </rPh>
    <rPh sb="3" eb="4">
      <t>ムラ</t>
    </rPh>
    <phoneticPr fontId="3"/>
  </si>
  <si>
    <t>旧東与賀町</t>
    <rPh sb="0" eb="1">
      <t>キュウ</t>
    </rPh>
    <rPh sb="1" eb="2">
      <t>ヒガシ</t>
    </rPh>
    <rPh sb="2" eb="4">
      <t>ヨカ</t>
    </rPh>
    <rPh sb="4" eb="5">
      <t>マチ</t>
    </rPh>
    <phoneticPr fontId="3"/>
  </si>
  <si>
    <t>旧久保田町</t>
    <rPh sb="0" eb="1">
      <t>キュウ</t>
    </rPh>
    <rPh sb="1" eb="4">
      <t>クボタ</t>
    </rPh>
    <rPh sb="4" eb="5">
      <t>チョウ</t>
    </rPh>
    <phoneticPr fontId="3"/>
  </si>
  <si>
    <t>旧川副町</t>
    <rPh sb="0" eb="1">
      <t>キュウ</t>
    </rPh>
    <rPh sb="1" eb="3">
      <t>カワソエ</t>
    </rPh>
    <rPh sb="3" eb="4">
      <t>チョウ</t>
    </rPh>
    <phoneticPr fontId="3"/>
  </si>
  <si>
    <t>佐賀市</t>
    <rPh sb="0" eb="3">
      <t>サガシ</t>
    </rPh>
    <phoneticPr fontId="3"/>
  </si>
  <si>
    <t>西与賀村・嘉瀬村・高木瀬村・巨勢村・兵庫村を合併</t>
    <rPh sb="5" eb="7">
      <t>カセ</t>
    </rPh>
    <rPh sb="7" eb="8">
      <t>ムラ</t>
    </rPh>
    <rPh sb="9" eb="12">
      <t>タカキセ</t>
    </rPh>
    <rPh sb="12" eb="13">
      <t>ムラ</t>
    </rPh>
    <rPh sb="14" eb="16">
      <t>コセ</t>
    </rPh>
    <rPh sb="16" eb="17">
      <t>ムラ</t>
    </rPh>
    <rPh sb="18" eb="20">
      <t>ヒョウゴ</t>
    </rPh>
    <rPh sb="20" eb="21">
      <t>ムラ</t>
    </rPh>
    <phoneticPr fontId="3"/>
  </si>
  <si>
    <t>北川副村・本匠村・鍋島村・金立村・久保泉村を合併</t>
    <rPh sb="5" eb="8">
      <t>ホンジョウムラ</t>
    </rPh>
    <rPh sb="9" eb="11">
      <t>ナベシマ</t>
    </rPh>
    <rPh sb="11" eb="12">
      <t>ムラ</t>
    </rPh>
    <rPh sb="13" eb="15">
      <t>キンリュウ</t>
    </rPh>
    <rPh sb="15" eb="16">
      <t>ムラ</t>
    </rPh>
    <rPh sb="17" eb="19">
      <t>クボ</t>
    </rPh>
    <rPh sb="19" eb="20">
      <t>イズミ</t>
    </rPh>
    <rPh sb="20" eb="21">
      <t>ムラ</t>
    </rPh>
    <phoneticPr fontId="3"/>
  </si>
  <si>
    <t>旧佐賀市・旧諸富町・旧大和町・旧富士町・旧三瀬村が
対等合併し，佐賀市となる</t>
    <phoneticPr fontId="3"/>
  </si>
  <si>
    <t>兵庫北一・二・三・四・五・六・七丁目・兵庫南一丁目</t>
    <rPh sb="0" eb="2">
      <t>ヒョウゴ</t>
    </rPh>
    <rPh sb="2" eb="3">
      <t>キタ</t>
    </rPh>
    <rPh sb="3" eb="4">
      <t>イチ</t>
    </rPh>
    <rPh sb="5" eb="6">
      <t>ニ</t>
    </rPh>
    <rPh sb="7" eb="8">
      <t>サン</t>
    </rPh>
    <rPh sb="9" eb="10">
      <t>ヨン</t>
    </rPh>
    <rPh sb="11" eb="12">
      <t>ゴ</t>
    </rPh>
    <rPh sb="13" eb="14">
      <t>ロク</t>
    </rPh>
    <rPh sb="15" eb="18">
      <t>ナナチョウメ</t>
    </rPh>
    <rPh sb="19" eb="21">
      <t>ヒョウゴ</t>
    </rPh>
    <rPh sb="21" eb="22">
      <t>ミナミ</t>
    </rPh>
    <rPh sb="22" eb="25">
      <t>イッチョウメ</t>
    </rPh>
    <phoneticPr fontId="7"/>
  </si>
  <si>
    <t>年月日</t>
    <phoneticPr fontId="3"/>
  </si>
  <si>
    <t>与賀町・赤松町・鬼丸町・城内一・二丁目・中の館町・材木二丁目・紺屋町・朝日町・
今宿町・水ヶ江一・二・三・四・五・六丁目・田代一・二丁目</t>
    <phoneticPr fontId="3"/>
  </si>
  <si>
    <t>天神一・二丁目・成章町・愛敬町・唐人一・二丁目・大財一・二・三・四・五・六丁目</t>
    <phoneticPr fontId="3"/>
  </si>
  <si>
    <t>中の小路・堀川町・松原一・二・三・四丁目</t>
    <phoneticPr fontId="3"/>
  </si>
  <si>
    <t>中央本町・高木町・柳町・材木一丁目・東佐賀町</t>
    <phoneticPr fontId="3"/>
  </si>
  <si>
    <t>八幡小路・六座町・緑小路・白山一・二丁目・天神三丁目・多布施一・二・三・四丁目</t>
    <phoneticPr fontId="3"/>
  </si>
  <si>
    <t>川原町・昭栄町・下田町・八戸一・二丁目・末広一・二丁目</t>
    <phoneticPr fontId="3"/>
  </si>
  <si>
    <t>若宮一・二・三丁目・日の出一・二丁目・高木瀬団地</t>
    <phoneticPr fontId="3"/>
  </si>
  <si>
    <t>新生町・中折町・天祐一・二丁目・天祐団地</t>
    <phoneticPr fontId="3"/>
  </si>
  <si>
    <t>駅前中央一・二・三丁目・神野東一・二・三・四丁目・栄町・八丁畷町・新中町・大財北町</t>
    <phoneticPr fontId="3"/>
  </si>
  <si>
    <t>南佐賀一・二・三丁目・新郷本町・水ヶ江五丁目・木原三丁目</t>
    <phoneticPr fontId="3"/>
  </si>
  <si>
    <t>若楠一・二・三丁目・高木瀬東一・二・三・四・五・六丁目・高木瀬西一・二・三・四・
五・六丁目</t>
    <phoneticPr fontId="3"/>
  </si>
  <si>
    <t>7. 気象の概況（平成24～令和3年）</t>
    <rPh sb="3" eb="4">
      <t>キ</t>
    </rPh>
    <rPh sb="4" eb="5">
      <t>ゾウ</t>
    </rPh>
    <rPh sb="6" eb="8">
      <t>ガイキョウ</t>
    </rPh>
    <rPh sb="9" eb="11">
      <t>ヘイセイ</t>
    </rPh>
    <rPh sb="14" eb="16">
      <t>レイワ</t>
    </rPh>
    <rPh sb="17" eb="18">
      <t>ネン</t>
    </rPh>
    <phoneticPr fontId="7"/>
  </si>
  <si>
    <t>東西距離（km）</t>
    <rPh sb="0" eb="2">
      <t>トウザイ</t>
    </rPh>
    <rPh sb="2" eb="4">
      <t>キョリ</t>
    </rPh>
    <phoneticPr fontId="23"/>
  </si>
  <si>
    <t>南北距離（km）</t>
    <rPh sb="0" eb="2">
      <t>ナンボク</t>
    </rPh>
    <rPh sb="2" eb="4">
      <t>キョリ</t>
    </rPh>
    <phoneticPr fontId="23"/>
  </si>
  <si>
    <t>標高（m）</t>
    <rPh sb="0" eb="1">
      <t>シルベ</t>
    </rPh>
    <rPh sb="1" eb="2">
      <t>コウ</t>
    </rPh>
    <phoneticPr fontId="23"/>
  </si>
  <si>
    <t>最高地点の標高（m）</t>
    <rPh sb="0" eb="2">
      <t>サイコウ</t>
    </rPh>
    <rPh sb="2" eb="4">
      <t>チテン</t>
    </rPh>
    <rPh sb="5" eb="7">
      <t>ヒョウコウ</t>
    </rPh>
    <phoneticPr fontId="23"/>
  </si>
  <si>
    <t>（単位：㎜，時間）</t>
    <rPh sb="1" eb="3">
      <t>タンイ</t>
    </rPh>
    <rPh sb="6" eb="8">
      <t>ジカン</t>
    </rPh>
    <phoneticPr fontId="23"/>
  </si>
  <si>
    <t>年次・月</t>
    <rPh sb="0" eb="2">
      <t>ネンジ</t>
    </rPh>
    <rPh sb="3" eb="4">
      <t>ツキ</t>
    </rPh>
    <phoneticPr fontId="23"/>
  </si>
  <si>
    <t>降　水　量</t>
    <rPh sb="0" eb="1">
      <t>コウ</t>
    </rPh>
    <rPh sb="2" eb="3">
      <t>ミズ</t>
    </rPh>
    <rPh sb="4" eb="5">
      <t>リョウ</t>
    </rPh>
    <phoneticPr fontId="23"/>
  </si>
  <si>
    <t>日照時間</t>
    <rPh sb="0" eb="2">
      <t>ニッショウ</t>
    </rPh>
    <rPh sb="2" eb="4">
      <t>ジカン</t>
    </rPh>
    <phoneticPr fontId="23"/>
  </si>
  <si>
    <t>最大風速</t>
    <rPh sb="0" eb="2">
      <t>サイダイ</t>
    </rPh>
    <rPh sb="2" eb="4">
      <t>フウソク</t>
    </rPh>
    <phoneticPr fontId="23"/>
  </si>
  <si>
    <t>最大瞬間
風速</t>
    <rPh sb="0" eb="2">
      <t>サイダイ</t>
    </rPh>
    <rPh sb="2" eb="4">
      <t>シュンカン</t>
    </rPh>
    <rPh sb="5" eb="7">
      <t>フウソク</t>
    </rPh>
    <phoneticPr fontId="23"/>
  </si>
  <si>
    <t>備考</t>
    <rPh sb="0" eb="2">
      <t>ビコウ</t>
    </rPh>
    <phoneticPr fontId="23"/>
  </si>
  <si>
    <t>計</t>
    <rPh sb="0" eb="1">
      <t>ケイ</t>
    </rPh>
    <phoneticPr fontId="23"/>
  </si>
  <si>
    <t>1日最大</t>
    <rPh sb="1" eb="2">
      <t>ニチ</t>
    </rPh>
    <rPh sb="2" eb="4">
      <t>サイダイ</t>
    </rPh>
    <phoneticPr fontId="23"/>
  </si>
  <si>
    <t>1時間最大</t>
    <rPh sb="1" eb="3">
      <t>ジカン</t>
    </rPh>
    <rPh sb="3" eb="5">
      <t>サイダイ</t>
    </rPh>
    <phoneticPr fontId="23"/>
  </si>
  <si>
    <t>平成29年 1月</t>
    <rPh sb="0" eb="2">
      <t>ヘイセイ</t>
    </rPh>
    <rPh sb="4" eb="5">
      <t>ネン</t>
    </rPh>
    <rPh sb="7" eb="8">
      <t>ガツ</t>
    </rPh>
    <phoneticPr fontId="7"/>
  </si>
  <si>
    <t>「九州北部豪雨」</t>
    <rPh sb="1" eb="3">
      <t>キュウシュウ</t>
    </rPh>
    <rPh sb="3" eb="5">
      <t>ホクブ</t>
    </rPh>
    <rPh sb="5" eb="7">
      <t>ゴウウ</t>
    </rPh>
    <phoneticPr fontId="23"/>
  </si>
  <si>
    <t>平成30年 1月</t>
    <rPh sb="0" eb="2">
      <t>ヘイセイ</t>
    </rPh>
    <rPh sb="4" eb="5">
      <t>ネン</t>
    </rPh>
    <rPh sb="7" eb="8">
      <t>ガツ</t>
    </rPh>
    <phoneticPr fontId="7"/>
  </si>
  <si>
    <t>「西日本豪雨」</t>
    <rPh sb="1" eb="2">
      <t>ニシ</t>
    </rPh>
    <rPh sb="2" eb="4">
      <t>ニホン</t>
    </rPh>
    <rPh sb="4" eb="6">
      <t>ゴウウ</t>
    </rPh>
    <phoneticPr fontId="23"/>
  </si>
  <si>
    <t>平成31年 1月</t>
    <rPh sb="0" eb="2">
      <t>ヘイセイ</t>
    </rPh>
    <rPh sb="4" eb="5">
      <t>ネン</t>
    </rPh>
    <rPh sb="7" eb="8">
      <t>ガツ</t>
    </rPh>
    <phoneticPr fontId="7"/>
  </si>
  <si>
    <t>「佐賀豪雨」</t>
    <rPh sb="1" eb="3">
      <t>サガ</t>
    </rPh>
    <rPh sb="3" eb="5">
      <t>ゴウウ</t>
    </rPh>
    <phoneticPr fontId="23"/>
  </si>
  <si>
    <t>令和2年 1月</t>
    <rPh sb="0" eb="2">
      <t>レイワ</t>
    </rPh>
    <rPh sb="3" eb="4">
      <t>ネン</t>
    </rPh>
    <rPh sb="6" eb="7">
      <t>ガツ</t>
    </rPh>
    <phoneticPr fontId="7"/>
  </si>
  <si>
    <t>「熊本豪雨」</t>
    <rPh sb="1" eb="3">
      <t>クマモト</t>
    </rPh>
    <rPh sb="3" eb="5">
      <t>ゴウウ</t>
    </rPh>
    <phoneticPr fontId="23"/>
  </si>
  <si>
    <t>「令和3年8月豪雨」</t>
    <rPh sb="1" eb="3">
      <t>レイワ</t>
    </rPh>
    <rPh sb="4" eb="5">
      <t>ネン</t>
    </rPh>
    <rPh sb="6" eb="7">
      <t>ガツ</t>
    </rPh>
    <rPh sb="7" eb="9">
      <t>ゴウウ</t>
    </rPh>
    <phoneticPr fontId="23"/>
  </si>
  <si>
    <t xml:space="preserve">       2</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</si>
  <si>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</si>
  <si>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</si>
  <si>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</si>
  <si>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</si>
  <si>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</si>
  <si>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</si>
  <si>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</si>
  <si>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</si>
  <si>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</si>
  <si>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</si>
  <si>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令和元年 5月</t>
    <rPh sb="0" eb="2">
      <t>レイワ</t>
    </rPh>
    <rPh sb="2" eb="4">
      <t>ガンネン</t>
    </rPh>
    <rPh sb="4" eb="5">
      <t>ヘイネン</t>
    </rPh>
    <rPh sb="6" eb="7">
      <t>ガツ</t>
    </rPh>
    <phoneticPr fontId="7"/>
  </si>
  <si>
    <t>8. 降水・日照・風速（平成29年～令和3年）（つづき）</t>
    <rPh sb="3" eb="5">
      <t>コウスイ</t>
    </rPh>
    <rPh sb="6" eb="8">
      <t>ニッショウ</t>
    </rPh>
    <rPh sb="9" eb="11">
      <t>フウソク</t>
    </rPh>
    <rPh sb="12" eb="14">
      <t>ヘイセイ</t>
    </rPh>
    <rPh sb="16" eb="17">
      <t>ネン</t>
    </rPh>
    <rPh sb="18" eb="20">
      <t>レイワ</t>
    </rPh>
    <rPh sb="21" eb="22">
      <t>ネン</t>
    </rPh>
    <phoneticPr fontId="23"/>
  </si>
  <si>
    <t>9. 台風の接近（平成29～令和3年）</t>
    <rPh sb="3" eb="4">
      <t>ダイ</t>
    </rPh>
    <rPh sb="4" eb="5">
      <t>フウ</t>
    </rPh>
    <rPh sb="6" eb="7">
      <t>セツ</t>
    </rPh>
    <rPh sb="7" eb="8">
      <t>コン</t>
    </rPh>
    <rPh sb="9" eb="11">
      <t>ヘイセイ</t>
    </rPh>
    <rPh sb="14" eb="16">
      <t>レイワ</t>
    </rPh>
    <rPh sb="17" eb="18">
      <t>ネン</t>
    </rPh>
    <phoneticPr fontId="7"/>
  </si>
  <si>
    <t>10. 季節現象（平成29～令和3年）</t>
    <rPh sb="4" eb="5">
      <t>キ</t>
    </rPh>
    <rPh sb="5" eb="6">
      <t>セツ</t>
    </rPh>
    <rPh sb="6" eb="7">
      <t>ウツツ</t>
    </rPh>
    <rPh sb="7" eb="8">
      <t>ゾウ</t>
    </rPh>
    <rPh sb="9" eb="11">
      <t>ヘイセイ</t>
    </rPh>
    <rPh sb="14" eb="16">
      <t>レイワ</t>
    </rPh>
    <rPh sb="17" eb="18">
      <t>ネン</t>
    </rPh>
    <phoneticPr fontId="7"/>
  </si>
  <si>
    <t>7月4日</t>
    <rPh sb="1" eb="2">
      <t>ガツ</t>
    </rPh>
    <rPh sb="3" eb="4">
      <t>ニチ</t>
    </rPh>
    <phoneticPr fontId="3"/>
  </si>
  <si>
    <t>9月17日</t>
    <rPh sb="1" eb="2">
      <t>ガツ</t>
    </rPh>
    <rPh sb="4" eb="5">
      <t>ニチ</t>
    </rPh>
    <phoneticPr fontId="3"/>
  </si>
  <si>
    <t>7月29日</t>
    <rPh sb="1" eb="2">
      <t>ガツ</t>
    </rPh>
    <rPh sb="4" eb="5">
      <t>ニチ</t>
    </rPh>
    <phoneticPr fontId="3"/>
  </si>
  <si>
    <t>8月1日</t>
    <rPh sb="1" eb="2">
      <t>ガツ</t>
    </rPh>
    <rPh sb="3" eb="4">
      <t>ニチ</t>
    </rPh>
    <phoneticPr fontId="3"/>
  </si>
  <si>
    <t>8月15日</t>
    <rPh sb="1" eb="2">
      <t>ガツ</t>
    </rPh>
    <rPh sb="4" eb="5">
      <t>ニチ</t>
    </rPh>
    <phoneticPr fontId="3"/>
  </si>
  <si>
    <t>8月6日</t>
    <rPh sb="1" eb="2">
      <t>ガツ</t>
    </rPh>
    <rPh sb="3" eb="4">
      <t>ニチ</t>
    </rPh>
    <phoneticPr fontId="3"/>
  </si>
  <si>
    <t>9月22日</t>
    <rPh sb="1" eb="2">
      <t>ガツ</t>
    </rPh>
    <rPh sb="4" eb="5">
      <t>ニチ</t>
    </rPh>
    <phoneticPr fontId="3"/>
  </si>
  <si>
    <t>8月10日</t>
    <rPh sb="1" eb="2">
      <t>ガツ</t>
    </rPh>
    <rPh sb="4" eb="5">
      <t>ニチ</t>
    </rPh>
    <phoneticPr fontId="3"/>
  </si>
  <si>
    <t>平
成
29
年</t>
    <rPh sb="0" eb="1">
      <t>ヘイ</t>
    </rPh>
    <rPh sb="2" eb="3">
      <t>シゲル</t>
    </rPh>
    <rPh sb="7" eb="8">
      <t>ネン</t>
    </rPh>
    <phoneticPr fontId="3"/>
  </si>
  <si>
    <t>平
成
30
年</t>
    <rPh sb="0" eb="1">
      <t>ヘイ</t>
    </rPh>
    <rPh sb="2" eb="3">
      <t>セイ</t>
    </rPh>
    <rPh sb="7" eb="8">
      <t>ネン</t>
    </rPh>
    <phoneticPr fontId="3"/>
  </si>
  <si>
    <t>令
和
2
年</t>
    <rPh sb="0" eb="1">
      <t>レイ</t>
    </rPh>
    <rPh sb="2" eb="3">
      <t>カズ</t>
    </rPh>
    <rPh sb="6" eb="7">
      <t>ネン</t>
    </rPh>
    <phoneticPr fontId="3"/>
  </si>
  <si>
    <t>令
和
3
年</t>
    <rPh sb="0" eb="1">
      <t>レイ</t>
    </rPh>
    <rPh sb="2" eb="3">
      <t>カズ</t>
    </rPh>
    <rPh sb="6" eb="7">
      <t>ネン</t>
    </rPh>
    <phoneticPr fontId="3"/>
  </si>
  <si>
    <t>注3）佐賀市は隣接する神埼市との境界の一部が未定であり, 面積は参考値であるため， 旧佐賀市・各町村の面積の</t>
    <rPh sb="0" eb="1">
      <t>チュウ</t>
    </rPh>
    <rPh sb="3" eb="6">
      <t>サガシ</t>
    </rPh>
    <rPh sb="7" eb="9">
      <t>リンセツ</t>
    </rPh>
    <rPh sb="11" eb="14">
      <t>カンザキシ</t>
    </rPh>
    <rPh sb="16" eb="18">
      <t>キョウカイ</t>
    </rPh>
    <rPh sb="19" eb="21">
      <t>イチブ</t>
    </rPh>
    <rPh sb="22" eb="24">
      <t>ミテイ</t>
    </rPh>
    <rPh sb="29" eb="31">
      <t>メンセキ</t>
    </rPh>
    <rPh sb="32" eb="34">
      <t>サンコウ</t>
    </rPh>
    <rPh sb="34" eb="35">
      <t>チ</t>
    </rPh>
    <phoneticPr fontId="7"/>
  </si>
  <si>
    <t>　　 合計と一致しない。</t>
    <rPh sb="3" eb="5">
      <t>ゴウケイ</t>
    </rPh>
    <phoneticPr fontId="3"/>
  </si>
  <si>
    <t>1220.5)</t>
  </si>
  <si>
    <t xml:space="preserve">1220.5) </t>
    <phoneticPr fontId="3"/>
  </si>
  <si>
    <t xml:space="preserve">306.0) </t>
    <phoneticPr fontId="3"/>
  </si>
  <si>
    <t xml:space="preserve">67.5) </t>
    <phoneticPr fontId="3"/>
  </si>
  <si>
    <t>7月4日明け方～</t>
    <rPh sb="4" eb="5">
      <t>ア</t>
    </rPh>
    <rPh sb="6" eb="7">
      <t>ガタ</t>
    </rPh>
    <phoneticPr fontId="15"/>
  </si>
  <si>
    <t>7月4日昼過ぎ</t>
    <rPh sb="4" eb="6">
      <t>ヒルス</t>
    </rPh>
    <phoneticPr fontId="15"/>
  </si>
  <si>
    <t>8月6日明け方～</t>
    <rPh sb="4" eb="5">
      <t>ア</t>
    </rPh>
    <rPh sb="6" eb="7">
      <t>ガタ</t>
    </rPh>
    <phoneticPr fontId="15"/>
  </si>
  <si>
    <t>8月7日朝</t>
    <rPh sb="4" eb="5">
      <t>アサ</t>
    </rPh>
    <phoneticPr fontId="15"/>
  </si>
  <si>
    <t>9月17日明け方～</t>
    <rPh sb="5" eb="6">
      <t>ア</t>
    </rPh>
    <rPh sb="7" eb="8">
      <t>ガタ</t>
    </rPh>
    <phoneticPr fontId="15"/>
  </si>
  <si>
    <t>9月17日夜のはじめ頃</t>
    <rPh sb="5" eb="6">
      <t>ヨル</t>
    </rPh>
    <rPh sb="10" eb="11">
      <t>ゴロ</t>
    </rPh>
    <phoneticPr fontId="15"/>
  </si>
  <si>
    <t>10月29日朝～</t>
    <rPh sb="6" eb="7">
      <t>アサ</t>
    </rPh>
    <phoneticPr fontId="15"/>
  </si>
  <si>
    <t>10月29日昼前</t>
    <rPh sb="6" eb="8">
      <t>ヒルマエ</t>
    </rPh>
    <phoneticPr fontId="15"/>
  </si>
  <si>
    <t>7月3日朝～</t>
    <rPh sb="4" eb="5">
      <t>アサ</t>
    </rPh>
    <phoneticPr fontId="15"/>
  </si>
  <si>
    <t>7月4日明け方</t>
    <rPh sb="4" eb="5">
      <t>ア</t>
    </rPh>
    <rPh sb="6" eb="7">
      <t>ガタ</t>
    </rPh>
    <phoneticPr fontId="15"/>
  </si>
  <si>
    <t>7月29日昼前～</t>
    <rPh sb="5" eb="7">
      <t>ヒルマエ</t>
    </rPh>
    <phoneticPr fontId="15"/>
  </si>
  <si>
    <t>7月30日昼過ぎ</t>
    <rPh sb="5" eb="7">
      <t>ヒルス</t>
    </rPh>
    <phoneticPr fontId="15"/>
  </si>
  <si>
    <t>7月31日夜のはじめ頃～</t>
    <rPh sb="5" eb="6">
      <t>ヨル</t>
    </rPh>
    <rPh sb="10" eb="11">
      <t>ゴロ</t>
    </rPh>
    <phoneticPr fontId="15"/>
  </si>
  <si>
    <t>8月1日明け方</t>
    <rPh sb="4" eb="5">
      <t>ア</t>
    </rPh>
    <rPh sb="6" eb="7">
      <t>ガタ</t>
    </rPh>
    <phoneticPr fontId="15"/>
  </si>
  <si>
    <t>8月14日夜遅く～</t>
    <rPh sb="5" eb="6">
      <t>ヨル</t>
    </rPh>
    <rPh sb="6" eb="7">
      <t>オソ</t>
    </rPh>
    <phoneticPr fontId="15"/>
  </si>
  <si>
    <t>8月15日夕方</t>
    <rPh sb="5" eb="7">
      <t>ユウガタ</t>
    </rPh>
    <phoneticPr fontId="15"/>
  </si>
  <si>
    <t>9月30日昼前～</t>
    <rPh sb="5" eb="7">
      <t>ヒルマエ</t>
    </rPh>
    <phoneticPr fontId="15"/>
  </si>
  <si>
    <t>9月30日夕方</t>
    <rPh sb="5" eb="7">
      <t>ユウガタ</t>
    </rPh>
    <phoneticPr fontId="15"/>
  </si>
  <si>
    <t>10月6日朝～</t>
    <rPh sb="5" eb="6">
      <t>アサ</t>
    </rPh>
    <phoneticPr fontId="15"/>
  </si>
  <si>
    <t>10月6日昼過ぎ</t>
    <rPh sb="5" eb="7">
      <t>ヒルス</t>
    </rPh>
    <phoneticPr fontId="15"/>
  </si>
  <si>
    <t>8月5日夜遅く～</t>
    <rPh sb="1" eb="2">
      <t>ガツ</t>
    </rPh>
    <rPh sb="3" eb="4">
      <t>ニチ</t>
    </rPh>
    <rPh sb="4" eb="5">
      <t>ヨル</t>
    </rPh>
    <rPh sb="5" eb="6">
      <t>オソ</t>
    </rPh>
    <phoneticPr fontId="10"/>
  </si>
  <si>
    <t>8月7日未明</t>
    <rPh sb="1" eb="2">
      <t>ガツ</t>
    </rPh>
    <rPh sb="3" eb="4">
      <t>ニチ</t>
    </rPh>
    <rPh sb="4" eb="6">
      <t>ミメイ</t>
    </rPh>
    <phoneticPr fontId="10"/>
  </si>
  <si>
    <t>8月15日未明～</t>
    <rPh sb="1" eb="2">
      <t>ガツ</t>
    </rPh>
    <rPh sb="4" eb="5">
      <t>ニチ</t>
    </rPh>
    <rPh sb="5" eb="7">
      <t>ミメイ</t>
    </rPh>
    <phoneticPr fontId="10"/>
  </si>
  <si>
    <t>8月15日夜のはじめ頃</t>
    <rPh sb="1" eb="2">
      <t>ガツ</t>
    </rPh>
    <rPh sb="4" eb="5">
      <t>ニチ</t>
    </rPh>
    <rPh sb="5" eb="6">
      <t>ヨル</t>
    </rPh>
    <rPh sb="10" eb="11">
      <t>ゴロ</t>
    </rPh>
    <phoneticPr fontId="10"/>
  </si>
  <si>
    <t>9月22日昼過ぎ～</t>
    <rPh sb="1" eb="2">
      <t>ガツ</t>
    </rPh>
    <rPh sb="4" eb="5">
      <t>ニチ</t>
    </rPh>
    <rPh sb="5" eb="7">
      <t>ヒルス</t>
    </rPh>
    <phoneticPr fontId="10"/>
  </si>
  <si>
    <t>9月23日明け方</t>
    <rPh sb="1" eb="2">
      <t>ガツ</t>
    </rPh>
    <rPh sb="4" eb="5">
      <t>ニチ</t>
    </rPh>
    <rPh sb="5" eb="6">
      <t>ア</t>
    </rPh>
    <rPh sb="7" eb="8">
      <t>ガタ</t>
    </rPh>
    <phoneticPr fontId="10"/>
  </si>
  <si>
    <t>8月10日昼前～</t>
    <rPh sb="1" eb="2">
      <t>ガツ</t>
    </rPh>
    <rPh sb="4" eb="5">
      <t>ニチ</t>
    </rPh>
    <rPh sb="5" eb="7">
      <t>ヒルマエ</t>
    </rPh>
    <phoneticPr fontId="13"/>
  </si>
  <si>
    <t>8月10日夕方</t>
    <rPh sb="1" eb="2">
      <t>ガツ</t>
    </rPh>
    <rPh sb="4" eb="5">
      <t>ニチ</t>
    </rPh>
    <rPh sb="5" eb="7">
      <t>ユウガタ</t>
    </rPh>
    <phoneticPr fontId="13"/>
  </si>
  <si>
    <t>9月2日夕方～</t>
    <rPh sb="1" eb="2">
      <t>ガツ</t>
    </rPh>
    <rPh sb="3" eb="4">
      <t>ニチ</t>
    </rPh>
    <rPh sb="4" eb="6">
      <t>ユウガタ</t>
    </rPh>
    <phoneticPr fontId="13"/>
  </si>
  <si>
    <t>9月3日未明</t>
    <rPh sb="1" eb="2">
      <t>ガツ</t>
    </rPh>
    <rPh sb="3" eb="4">
      <t>ニチ</t>
    </rPh>
    <rPh sb="4" eb="6">
      <t>ミメイ</t>
    </rPh>
    <phoneticPr fontId="13"/>
  </si>
  <si>
    <t>9月6日夜のはじめ頃～</t>
    <rPh sb="1" eb="2">
      <t>ガツ</t>
    </rPh>
    <rPh sb="3" eb="4">
      <t>ニチ</t>
    </rPh>
    <rPh sb="4" eb="5">
      <t>ヨル</t>
    </rPh>
    <rPh sb="9" eb="10">
      <t>ゴロ</t>
    </rPh>
    <phoneticPr fontId="13"/>
  </si>
  <si>
    <t>9月7日朝</t>
    <rPh sb="1" eb="2">
      <t>ガツ</t>
    </rPh>
    <rPh sb="3" eb="4">
      <t>ニチ</t>
    </rPh>
    <rPh sb="4" eb="5">
      <t>アサ</t>
    </rPh>
    <phoneticPr fontId="13"/>
  </si>
  <si>
    <t>8月8日夜遅く～</t>
    <rPh sb="1" eb="2">
      <t>ガツ</t>
    </rPh>
    <rPh sb="3" eb="4">
      <t>ニチ</t>
    </rPh>
    <rPh sb="4" eb="5">
      <t>ヨル</t>
    </rPh>
    <rPh sb="5" eb="6">
      <t>オソ</t>
    </rPh>
    <phoneticPr fontId="15"/>
  </si>
  <si>
    <t>8月9日未明</t>
    <rPh sb="1" eb="2">
      <t>ガツ</t>
    </rPh>
    <rPh sb="3" eb="4">
      <t>ニチ</t>
    </rPh>
    <rPh sb="4" eb="6">
      <t>ミメイ</t>
    </rPh>
    <phoneticPr fontId="15"/>
  </si>
  <si>
    <t>9月17日夕方～</t>
    <rPh sb="1" eb="2">
      <t>ガツ</t>
    </rPh>
    <rPh sb="4" eb="5">
      <t>ニチ</t>
    </rPh>
    <rPh sb="5" eb="7">
      <t>ユウガタ</t>
    </rPh>
    <phoneticPr fontId="15"/>
  </si>
  <si>
    <t>9月17日夜のはじめ頃</t>
    <rPh sb="1" eb="2">
      <t>ガツ</t>
    </rPh>
    <rPh sb="4" eb="5">
      <t>ニチ</t>
    </rPh>
    <rPh sb="5" eb="6">
      <t>ヨル</t>
    </rPh>
    <rPh sb="10" eb="11">
      <t>ゴロ</t>
    </rPh>
    <phoneticPr fontId="15"/>
  </si>
  <si>
    <t>台風第9号</t>
    <rPh sb="0" eb="2">
      <t>タイフウ</t>
    </rPh>
    <rPh sb="2" eb="3">
      <t>ダイ</t>
    </rPh>
    <rPh sb="4" eb="5">
      <t>ゴウ</t>
    </rPh>
    <phoneticPr fontId="15"/>
  </si>
  <si>
    <t>台風第14号</t>
    <rPh sb="0" eb="2">
      <t>タイフウ</t>
    </rPh>
    <rPh sb="2" eb="3">
      <t>ダイ</t>
    </rPh>
    <rPh sb="5" eb="6">
      <t>ゴウ</t>
    </rPh>
    <phoneticPr fontId="15"/>
  </si>
  <si>
    <t>991.2hpa</t>
  </si>
  <si>
    <t>8月8日23時33分</t>
    <rPh sb="1" eb="2">
      <t>ガツ</t>
    </rPh>
    <rPh sb="3" eb="4">
      <t>ニチ</t>
    </rPh>
    <rPh sb="6" eb="7">
      <t>ジ</t>
    </rPh>
    <rPh sb="9" eb="10">
      <t>フン</t>
    </rPh>
    <phoneticPr fontId="15"/>
  </si>
  <si>
    <t>991.6hpa</t>
  </si>
  <si>
    <t>9月17日17時47分</t>
    <rPh sb="1" eb="2">
      <t>ガツ</t>
    </rPh>
    <rPh sb="4" eb="5">
      <t>ニチ</t>
    </rPh>
    <rPh sb="7" eb="8">
      <t>ジ</t>
    </rPh>
    <rPh sb="10" eb="11">
      <t>フン</t>
    </rPh>
    <phoneticPr fontId="15"/>
  </si>
  <si>
    <t>8月8日23時39分</t>
    <rPh sb="1" eb="2">
      <t>ガツ</t>
    </rPh>
    <rPh sb="3" eb="4">
      <t>ニチ</t>
    </rPh>
    <rPh sb="6" eb="7">
      <t>ジ</t>
    </rPh>
    <rPh sb="9" eb="10">
      <t>フン</t>
    </rPh>
    <phoneticPr fontId="15"/>
  </si>
  <si>
    <t>9月17日16時38分</t>
    <rPh sb="7" eb="8">
      <t>ジ</t>
    </rPh>
    <rPh sb="10" eb="11">
      <t>フン</t>
    </rPh>
    <phoneticPr fontId="15"/>
  </si>
  <si>
    <t>8月8日23時29分</t>
    <rPh sb="1" eb="2">
      <t>ガツ</t>
    </rPh>
    <rPh sb="3" eb="4">
      <t>ニチ</t>
    </rPh>
    <rPh sb="6" eb="7">
      <t>ジ</t>
    </rPh>
    <rPh sb="9" eb="10">
      <t>フン</t>
    </rPh>
    <phoneticPr fontId="15"/>
  </si>
  <si>
    <t>9月17日16時09分</t>
    <rPh sb="7" eb="8">
      <t>ジ</t>
    </rPh>
    <rPh sb="10" eb="11">
      <t>フン</t>
    </rPh>
    <phoneticPr fontId="15"/>
  </si>
  <si>
    <t>98.5mm</t>
  </si>
  <si>
    <t>13.0mm</t>
  </si>
  <si>
    <t>9月17日</t>
    <rPh sb="1" eb="2">
      <t>ガツ</t>
    </rPh>
    <rPh sb="4" eb="5">
      <t>ニチ</t>
    </rPh>
    <phoneticPr fontId="15"/>
  </si>
  <si>
    <t>2022寒候年（R3.8～R4.7)</t>
    <rPh sb="4" eb="5">
      <t>カン</t>
    </rPh>
    <rPh sb="5" eb="6">
      <t>コウ</t>
    </rPh>
    <rPh sb="6" eb="7">
      <t>ネン</t>
    </rPh>
    <phoneticPr fontId="3"/>
  </si>
  <si>
    <t>1991年～2020年</t>
    <rPh sb="4" eb="5">
      <t>ネン</t>
    </rPh>
    <rPh sb="10" eb="11">
      <t>ネン</t>
    </rPh>
    <phoneticPr fontId="11"/>
  </si>
  <si>
    <t>注）寒候年とは, 前年8月から当年7月までの1年間。</t>
    <rPh sb="0" eb="1">
      <t>チュウ</t>
    </rPh>
    <rPh sb="2" eb="3">
      <t>サム</t>
    </rPh>
    <rPh sb="3" eb="4">
      <t>コウ</t>
    </rPh>
    <rPh sb="4" eb="5">
      <t>ネン</t>
    </rPh>
    <rPh sb="9" eb="11">
      <t>ゼンネン</t>
    </rPh>
    <rPh sb="12" eb="13">
      <t>ガツ</t>
    </rPh>
    <rPh sb="15" eb="17">
      <t>トウネン</t>
    </rPh>
    <rPh sb="18" eb="19">
      <t>ガツ</t>
    </rPh>
    <rPh sb="23" eb="25">
      <t>ネンカン</t>
    </rPh>
    <phoneticPr fontId="7"/>
  </si>
  <si>
    <t>11月30日</t>
    <rPh sb="2" eb="3">
      <t>ガツ</t>
    </rPh>
    <rPh sb="5" eb="6">
      <t>ニチ</t>
    </rPh>
    <phoneticPr fontId="3"/>
  </si>
  <si>
    <t>12月6日</t>
    <rPh sb="2" eb="3">
      <t>ガツ</t>
    </rPh>
    <rPh sb="4" eb="5">
      <t>ニチ</t>
    </rPh>
    <phoneticPr fontId="3"/>
  </si>
  <si>
    <t>12月9日</t>
    <rPh sb="2" eb="3">
      <t>ガツ</t>
    </rPh>
    <rPh sb="4" eb="5">
      <t>ニチ</t>
    </rPh>
    <phoneticPr fontId="3"/>
  </si>
  <si>
    <t>12月11日</t>
    <rPh sb="2" eb="3">
      <t>ガツ</t>
    </rPh>
    <rPh sb="5" eb="6">
      <t>ニチ</t>
    </rPh>
    <phoneticPr fontId="3"/>
  </si>
  <si>
    <t>300㎞以内の</t>
    <phoneticPr fontId="3"/>
  </si>
  <si>
    <t>期　間</t>
    <rPh sb="0" eb="1">
      <t>キ</t>
    </rPh>
    <rPh sb="2" eb="3">
      <t>アイダ</t>
    </rPh>
    <phoneticPr fontId="3"/>
  </si>
  <si>
    <t>注4）令和３年８月は、２日間の欠測（降水量）を除く数値。</t>
    <rPh sb="0" eb="1">
      <t>チュウ</t>
    </rPh>
    <rPh sb="3" eb="5">
      <t>レイワ</t>
    </rPh>
    <rPh sb="6" eb="7">
      <t>ネン</t>
    </rPh>
    <rPh sb="8" eb="9">
      <t>ガツ</t>
    </rPh>
    <rPh sb="12" eb="13">
      <t>ヒ</t>
    </rPh>
    <rPh sb="13" eb="14">
      <t>カン</t>
    </rPh>
    <rPh sb="15" eb="17">
      <t>ケッソク</t>
    </rPh>
    <rPh sb="18" eb="21">
      <t>コウスイリョウ</t>
    </rPh>
    <rPh sb="23" eb="24">
      <t>ノゾ</t>
    </rPh>
    <rPh sb="25" eb="27">
      <t>スウチ</t>
    </rPh>
    <phoneticPr fontId="3"/>
  </si>
  <si>
    <t>注3）快晴・晴れ・曇りの合計日数は、日降水量1㎜未満の日数。</t>
    <rPh sb="0" eb="1">
      <t>チュウ</t>
    </rPh>
    <phoneticPr fontId="3"/>
  </si>
  <si>
    <t>注2）地上気象観測の自動化に伴い、令和2年2月3日以降は雲量の観測を行っていない。</t>
    <rPh sb="0" eb="1">
      <t>チュウ</t>
    </rPh>
    <rPh sb="3" eb="5">
      <t>チジョウ</t>
    </rPh>
    <rPh sb="5" eb="7">
      <t>キショウ</t>
    </rPh>
    <rPh sb="7" eb="9">
      <t>カンソク</t>
    </rPh>
    <rPh sb="10" eb="13">
      <t>ジドウカ</t>
    </rPh>
    <rPh sb="14" eb="15">
      <t>トモナ</t>
    </rPh>
    <rPh sb="17" eb="19">
      <t>レイワ</t>
    </rPh>
    <rPh sb="20" eb="21">
      <t>ネン</t>
    </rPh>
    <rPh sb="22" eb="23">
      <t>ガツ</t>
    </rPh>
    <rPh sb="24" eb="25">
      <t>ニチ</t>
    </rPh>
    <rPh sb="25" eb="27">
      <t>イコウ</t>
    </rPh>
    <rPh sb="28" eb="30">
      <t>ウンリョウ</t>
    </rPh>
    <rPh sb="31" eb="33">
      <t>カンソク</t>
    </rPh>
    <rPh sb="34" eb="35">
      <t>オコナ</t>
    </rPh>
    <phoneticPr fontId="3"/>
  </si>
  <si>
    <t>注2）佐賀市全域は令和4年調査（1月1日現在），旧佐賀市・各町村は平成16年調査（10月1日現在）の数値。</t>
    <rPh sb="0" eb="1">
      <t>チュウ</t>
    </rPh>
    <rPh sb="3" eb="6">
      <t>サガシ</t>
    </rPh>
    <rPh sb="6" eb="8">
      <t>ゼンイキ</t>
    </rPh>
    <rPh sb="9" eb="11">
      <t>レイワ</t>
    </rPh>
    <rPh sb="12" eb="13">
      <t>ネン</t>
    </rPh>
    <rPh sb="13" eb="15">
      <t>チョウサ</t>
    </rPh>
    <rPh sb="17" eb="18">
      <t>ガツ</t>
    </rPh>
    <rPh sb="19" eb="20">
      <t>ヒ</t>
    </rPh>
    <rPh sb="20" eb="22">
      <t>ゲンザイ</t>
    </rPh>
    <rPh sb="46" eb="48">
      <t>ゲンザイ</t>
    </rPh>
    <rPh sb="50" eb="52">
      <t>スウチ</t>
    </rPh>
    <phoneticPr fontId="7"/>
  </si>
  <si>
    <t>令和4年</t>
    <rPh sb="0" eb="2">
      <t>レイワ</t>
    </rPh>
    <rPh sb="3" eb="4">
      <t>ネン</t>
    </rPh>
    <phoneticPr fontId="3"/>
  </si>
  <si>
    <t>令和4年4月1日現在</t>
    <rPh sb="0" eb="2">
      <t>レイワ</t>
    </rPh>
    <rPh sb="3" eb="4">
      <t>ネン</t>
    </rPh>
    <rPh sb="4" eb="5">
      <t>ヘイネン</t>
    </rPh>
    <phoneticPr fontId="3"/>
  </si>
  <si>
    <t>資料：気象庁</t>
    <rPh sb="0" eb="2">
      <t>シリョウ</t>
    </rPh>
    <rPh sb="3" eb="6">
      <t>キショウチョウ</t>
    </rPh>
    <phoneticPr fontId="6"/>
  </si>
  <si>
    <t>注)   ")" …準正常値（許容範囲内で資料が欠けている）</t>
    <rPh sb="0" eb="1">
      <t>チュウ</t>
    </rPh>
    <phoneticPr fontId="3"/>
  </si>
  <si>
    <t>資料：気象庁</t>
    <rPh sb="0" eb="2">
      <t>シリョウ</t>
    </rPh>
    <rPh sb="3" eb="6">
      <t>キショウチョウ</t>
    </rPh>
    <phoneticPr fontId="3"/>
  </si>
  <si>
    <t>8. 降水・日照・風速（平成29年～令和3年）</t>
    <rPh sb="3" eb="5">
      <t>コウスイ</t>
    </rPh>
    <rPh sb="6" eb="8">
      <t>ニッショウ</t>
    </rPh>
    <rPh sb="9" eb="11">
      <t>フウソク</t>
    </rPh>
    <rPh sb="12" eb="14">
      <t>ヘイセイ</t>
    </rPh>
    <rPh sb="16" eb="17">
      <t>ネン</t>
    </rPh>
    <rPh sb="18" eb="20">
      <t>レイワ</t>
    </rPh>
    <rPh sb="21" eb="22">
      <t>ネン</t>
    </rPh>
    <phoneticPr fontId="23"/>
  </si>
  <si>
    <t>最大風速</t>
    <phoneticPr fontId="3"/>
  </si>
  <si>
    <t>風向</t>
    <phoneticPr fontId="3"/>
  </si>
  <si>
    <t>最大瞬間風速</t>
    <phoneticPr fontId="3"/>
  </si>
  <si>
    <t>風速 9.9m/s</t>
    <phoneticPr fontId="7"/>
  </si>
  <si>
    <t>風向 NE</t>
    <phoneticPr fontId="3"/>
  </si>
  <si>
    <t>風速13.7m/s</t>
    <phoneticPr fontId="7"/>
  </si>
  <si>
    <t>風速13.9m/s</t>
    <phoneticPr fontId="7"/>
  </si>
  <si>
    <t>風速18.9m/s</t>
    <phoneticPr fontId="7"/>
  </si>
  <si>
    <t>8月6日～</t>
    <phoneticPr fontId="3"/>
  </si>
  <si>
    <t>8月7日</t>
    <rPh sb="1" eb="2">
      <t>ガツ</t>
    </rPh>
    <rPh sb="3" eb="4">
      <t>ニチ</t>
    </rPh>
    <phoneticPr fontId="3"/>
  </si>
  <si>
    <t>風速12.4m/s</t>
    <phoneticPr fontId="3"/>
  </si>
  <si>
    <t>風向 N</t>
    <phoneticPr fontId="3"/>
  </si>
  <si>
    <t>風速18.1m/s</t>
    <phoneticPr fontId="3"/>
  </si>
  <si>
    <t>風速16.3m/s</t>
    <phoneticPr fontId="7"/>
  </si>
  <si>
    <t>風向 ENE</t>
    <phoneticPr fontId="3"/>
  </si>
  <si>
    <t>風速20.6m/s</t>
    <phoneticPr fontId="7"/>
  </si>
  <si>
    <t>10月28日～</t>
    <phoneticPr fontId="3"/>
  </si>
  <si>
    <t>10月29日</t>
    <rPh sb="2" eb="3">
      <t>ガツ</t>
    </rPh>
    <rPh sb="5" eb="6">
      <t>ニチ</t>
    </rPh>
    <phoneticPr fontId="3"/>
  </si>
  <si>
    <t>風速22.5m/s</t>
    <phoneticPr fontId="7"/>
  </si>
  <si>
    <t>風向 S</t>
    <phoneticPr fontId="3"/>
  </si>
  <si>
    <t>風速32.2m/s</t>
    <phoneticPr fontId="7"/>
  </si>
  <si>
    <t>7月3日～</t>
    <phoneticPr fontId="3"/>
  </si>
  <si>
    <t>風速10.5m/s</t>
    <phoneticPr fontId="7"/>
  </si>
  <si>
    <t>風向 E</t>
    <phoneticPr fontId="3"/>
  </si>
  <si>
    <t>風速14.7m/s</t>
    <phoneticPr fontId="7"/>
  </si>
  <si>
    <t>風速11.8m/s</t>
    <phoneticPr fontId="7"/>
  </si>
  <si>
    <t>風速15.0m/s</t>
    <phoneticPr fontId="7"/>
  </si>
  <si>
    <t>風向 ESE</t>
    <phoneticPr fontId="3"/>
  </si>
  <si>
    <t>風速9.0m/s</t>
    <phoneticPr fontId="7"/>
  </si>
  <si>
    <t>風速12.9m/s</t>
    <phoneticPr fontId="7"/>
  </si>
  <si>
    <t>風速35.5m/s</t>
    <phoneticPr fontId="7"/>
  </si>
  <si>
    <t>9月29日～</t>
    <phoneticPr fontId="3"/>
  </si>
  <si>
    <t>9月30日</t>
    <rPh sb="1" eb="2">
      <t>ガツ</t>
    </rPh>
    <rPh sb="4" eb="5">
      <t>ニチ</t>
    </rPh>
    <phoneticPr fontId="3"/>
  </si>
  <si>
    <t>風速18.8m/s</t>
    <phoneticPr fontId="7"/>
  </si>
  <si>
    <t>風速32.4m/s</t>
    <phoneticPr fontId="7"/>
  </si>
  <si>
    <t>10月4日～</t>
    <phoneticPr fontId="3"/>
  </si>
  <si>
    <t>10月6日</t>
    <rPh sb="2" eb="3">
      <t>ガツ</t>
    </rPh>
    <rPh sb="4" eb="5">
      <t>ニチ</t>
    </rPh>
    <phoneticPr fontId="3"/>
  </si>
  <si>
    <t>風速14.9m/s</t>
    <phoneticPr fontId="23"/>
  </si>
  <si>
    <t>風向 NNE</t>
    <phoneticPr fontId="3"/>
  </si>
  <si>
    <t>風速23.0ｍ/s</t>
    <phoneticPr fontId="23"/>
  </si>
  <si>
    <t>風速10.6m/s</t>
    <phoneticPr fontId="23"/>
  </si>
  <si>
    <t>風速16.1m/s</t>
    <phoneticPr fontId="23"/>
  </si>
  <si>
    <t>風速25.0m/s</t>
    <phoneticPr fontId="23"/>
  </si>
  <si>
    <t>風速40.1m/s</t>
    <phoneticPr fontId="23"/>
  </si>
  <si>
    <t>風速13.5m/s</t>
    <phoneticPr fontId="3"/>
  </si>
  <si>
    <t>風向 SSE</t>
    <phoneticPr fontId="3"/>
  </si>
  <si>
    <t>風速22.2m/s</t>
    <phoneticPr fontId="3"/>
  </si>
  <si>
    <t>風速21.0m/s</t>
    <phoneticPr fontId="3"/>
  </si>
  <si>
    <t>風速34.6m/s</t>
    <phoneticPr fontId="3"/>
  </si>
  <si>
    <t>9月2日～</t>
    <phoneticPr fontId="3"/>
  </si>
  <si>
    <t>9月3日</t>
    <rPh sb="1" eb="2">
      <t>ガツ</t>
    </rPh>
    <rPh sb="3" eb="4">
      <t>ニチ</t>
    </rPh>
    <phoneticPr fontId="3"/>
  </si>
  <si>
    <t>風速25.1m/s</t>
    <phoneticPr fontId="3"/>
  </si>
  <si>
    <t>風速41.6m/s</t>
    <phoneticPr fontId="3"/>
  </si>
  <si>
    <t>風向 SE</t>
    <phoneticPr fontId="3"/>
  </si>
  <si>
    <t>9月6日～</t>
    <phoneticPr fontId="3"/>
  </si>
  <si>
    <t>9月7日</t>
    <rPh sb="1" eb="2">
      <t>ガツ</t>
    </rPh>
    <rPh sb="3" eb="4">
      <t>ニチ</t>
    </rPh>
    <phoneticPr fontId="3"/>
  </si>
  <si>
    <t>風速10.2m/s</t>
    <rPh sb="0" eb="2">
      <t>フウソク</t>
    </rPh>
    <phoneticPr fontId="15"/>
  </si>
  <si>
    <t>風速17.2m/s</t>
    <rPh sb="0" eb="2">
      <t>フウソク</t>
    </rPh>
    <phoneticPr fontId="15"/>
  </si>
  <si>
    <t>8月8日～</t>
    <phoneticPr fontId="3"/>
  </si>
  <si>
    <t>8月9日</t>
    <rPh sb="1" eb="2">
      <t>ガツ</t>
    </rPh>
    <rPh sb="3" eb="4">
      <t>ニチ</t>
    </rPh>
    <phoneticPr fontId="15"/>
  </si>
  <si>
    <t>風速19.4m/s</t>
    <rPh sb="0" eb="2">
      <t>フウソク</t>
    </rPh>
    <phoneticPr fontId="15"/>
  </si>
  <si>
    <t>風速33.5m/s</t>
    <rPh sb="0" eb="2">
      <t>フウソク</t>
    </rPh>
    <phoneticPr fontId="15"/>
  </si>
  <si>
    <t>注）佐賀市（佐賀地方気象台）を中心として, 台風の中心が300km以内に接近したもの。</t>
    <rPh sb="0" eb="1">
      <t>チュウ</t>
    </rPh>
    <rPh sb="2" eb="5">
      <t>サガシ</t>
    </rPh>
    <rPh sb="6" eb="8">
      <t>サガ</t>
    </rPh>
    <rPh sb="8" eb="10">
      <t>チホウ</t>
    </rPh>
    <rPh sb="10" eb="13">
      <t>キショウダイ</t>
    </rPh>
    <rPh sb="15" eb="17">
      <t>チュウシン</t>
    </rPh>
    <rPh sb="22" eb="24">
      <t>タイフウ</t>
    </rPh>
    <rPh sb="25" eb="27">
      <t>チュウシン</t>
    </rPh>
    <rPh sb="33" eb="35">
      <t>イナイ</t>
    </rPh>
    <rPh sb="36" eb="38">
      <t>セッキン</t>
    </rPh>
    <phoneticPr fontId="7"/>
  </si>
  <si>
    <t>　　期間は気象庁の時間細分による。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</si>
</sst>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43" formatCode="_ * #,##0.00_ ;_ * \-#,##0.00_ ;_ * &quot;-&quot;??_ ;_ @_ "/>
    <numFmt numFmtId="176" formatCode="0_);[Red]\(0\)"/>
    <numFmt numFmtId="177" formatCode="m&quot;月&quot;d&quot;日&quot;;@"/>
    <numFmt numFmtId="178" formatCode="0.00_);[Red]\(0.00\)"/>
    <numFmt numFmtId="179" formatCode="_ * #\ ###\ ###\ ##0_ ;_ * \-#,##0_ ;_ * &quot;-&quot;_ ;_ @_ "/>
    <numFmt numFmtId="180" formatCode="_ * #\ ###\ ##0_ ;_ * \-#,##0_ ;_ * &quot;-&quot;_ ;_ @_ "/>
    <numFmt numFmtId="181" formatCode="#\ ###\ ##0"/>
    <numFmt numFmtId="182" formatCode="_ * #\ ##0_ ;_ * \-#,##0_ ;_ * &quot;-&quot;_ ;_ @_ "/>
    <numFmt numFmtId="183" formatCode="0.0"/>
    <numFmt numFmtId="184" formatCode="#\ ##0\ ;\-#\ ##0\ ;"/>
    <numFmt numFmtId="185" formatCode="#\ ##0.0\ ;\-#\ ##0.0\ ;"/>
    <numFmt numFmtId="186" formatCode="#\ ##0.0\ ;"/>
    <numFmt numFmtId="187" formatCode="##0.0\ ;\-##0.0\ ;"/>
    <numFmt numFmtId="188" formatCode="#\ ##0\ ;\-#\ ##0\ ;\-\ ;"/>
    <numFmt numFmtId="189" formatCode="\ @"/>
    <numFmt numFmtId="190" formatCode="@\ "/>
  </numFmts>
  <fonts count="32">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4"/>
      <name val="ＭＳ Ｐゴシック"/>
      <family val="3"/>
      <charset val="128"/>
    </font>
    <font>
      <sz val="10"/>
      <name val="ＭＳ 明朝"/>
      <family val="1"/>
      <charset val="128"/>
    </font>
    <font>
      <b/>
      <sz val="20"/>
      <name val="ＭＳ 明朝"/>
      <family val="1"/>
      <charset val="128"/>
    </font>
    <font>
      <sz val="6"/>
      <name val="ＭＳ Ｐ明朝"/>
      <family val="1"/>
      <charset val="128"/>
    </font>
    <font>
      <sz val="11"/>
      <name val="ＭＳ Ｐゴシック"/>
      <family val="3"/>
      <charset val="128"/>
    </font>
    <font>
      <sz val="11"/>
      <name val="明朝"/>
      <family val="1"/>
      <charset val="128"/>
    </font>
    <font>
      <sz val="11"/>
      <name val="ＭＳ 明朝"/>
      <family val="1"/>
      <charset val="128"/>
    </font>
    <font>
      <sz val="9"/>
      <name val="ＭＳ 明朝"/>
      <family val="1"/>
      <charset val="128"/>
    </font>
    <font>
      <b/>
      <sz val="10"/>
      <name val="ＭＳ 明朝"/>
      <family val="1"/>
      <charset val="128"/>
    </font>
    <font>
      <sz val="10"/>
      <name val="ＭＳ Ｐゴシック"/>
      <family val="3"/>
      <charset val="128"/>
    </font>
    <font>
      <sz val="12"/>
      <name val="ＭＳ Ｐゴシック"/>
      <family val="3"/>
      <charset val="128"/>
    </font>
    <font>
      <b/>
      <sz val="20"/>
      <color theme="3" tint="-0.499984740745262"/>
      <name val="ＭＳ Ｐゴシック"/>
      <family val="3"/>
      <charset val="128"/>
    </font>
    <font>
      <u/>
      <sz val="11"/>
      <color theme="10"/>
      <name val="ＭＳ Ｐゴシック"/>
      <family val="3"/>
      <charset val="128"/>
    </font>
    <font>
      <b/>
      <sz val="12"/>
      <color rgb="FFFFC000"/>
      <name val="ＭＳ Ｐゴシック"/>
      <family val="3"/>
      <charset val="128"/>
    </font>
    <font>
      <b/>
      <sz val="12"/>
      <color theme="10"/>
      <name val="ＭＳ Ｐゴシック"/>
      <family val="3"/>
      <charset val="128"/>
    </font>
    <font>
      <sz val="12"/>
      <color theme="10"/>
      <name val="ＭＳ Ｐゴシック"/>
      <family val="3"/>
      <charset val="128"/>
    </font>
    <font>
      <b/>
      <sz val="24"/>
      <color rgb="FF00B050"/>
      <name val="ＭＳ Ｐゴシック"/>
      <family val="3"/>
      <charset val="128"/>
    </font>
    <font>
      <sz val="12"/>
      <name val="ＭＳ 明朝"/>
      <family val="1"/>
      <charset val="128"/>
    </font>
    <font>
      <b/>
      <sz val="16"/>
      <name val="ＭＳ Ｐゴシック"/>
      <family val="3"/>
      <charset val="128"/>
    </font>
    <font>
      <sz val="6"/>
      <name val="ＭＳ Ｐゴシック"/>
      <family val="2"/>
      <charset val="128"/>
      <scheme val="minor"/>
    </font>
    <font>
      <sz val="15"/>
      <name val="ＭＳ 明朝"/>
      <family val="1"/>
      <charset val="128"/>
    </font>
    <font>
      <b/>
      <sz val="18"/>
      <name val="ＭＳ Ｐゴシック"/>
      <family val="3"/>
      <charset val="128"/>
    </font>
    <font>
      <sz val="10.5"/>
      <name val="ＭＳ 明朝"/>
      <family val="1"/>
      <charset val="128"/>
    </font>
    <font>
      <sz val="10.5"/>
      <name val="ＭＳ Ｐゴシック"/>
      <family val="3"/>
      <charset val="128"/>
    </font>
    <font>
      <sz val="16"/>
      <name val="ＭＳ Ｐゴシック"/>
      <family val="3"/>
      <charset val="128"/>
    </font>
    <font>
      <sz val="11"/>
      <color theme="1"/>
      <name val="ＭＳ 明朝"/>
      <family val="1"/>
      <charset val="128"/>
    </font>
    <font>
      <b/>
      <sz val="14"/>
      <color theme="1"/>
      <name val="ＭＳ Ｐゴシック"/>
      <family val="3"/>
      <charset val="128"/>
    </font>
    <font>
      <b/>
      <sz val="16"/>
      <color theme="1"/>
      <name val="ＭＳ Ｐゴシック"/>
      <family val="3"/>
      <charset val="128"/>
    </font>
  </fonts>
  <fills count="4">
    <fill>
      <patternFill patternType="none"/>
    </fill>
    <fill>
      <patternFill patternType="gray125"/>
    </fill>
    <fill>
      <patternFill patternType="solid">
        <fgColor rgb="FF003300"/>
        <bgColor indexed="64"/>
      </patternFill>
    </fill>
    <fill>
      <patternFill patternType="solid">
        <fgColor rgb="FFCCFF99"/>
        <bgColor indexed="64"/>
      </patternFill>
    </fill>
  </fills>
  <borders count="108">
    <border>
      <left/>
      <right/>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top style="thin">
        <color indexed="64"/>
      </top>
      <bottom style="thin">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hair">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top/>
      <bottom/>
      <diagonal/>
    </border>
    <border>
      <left style="thin">
        <color indexed="64"/>
      </left>
      <right/>
      <top/>
      <bottom style="hair">
        <color indexed="64"/>
      </bottom>
      <diagonal/>
    </border>
    <border>
      <left/>
      <right/>
      <top/>
      <bottom style="hair">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hair">
        <color indexed="64"/>
      </left>
      <right/>
      <top/>
      <bottom style="thin">
        <color indexed="64"/>
      </bottom>
      <diagonal/>
    </border>
    <border>
      <left/>
      <right/>
      <top/>
      <bottom style="thin">
        <color indexed="64"/>
      </bottom>
      <diagonal/>
    </border>
    <border>
      <left style="hair">
        <color indexed="64"/>
      </left>
      <right/>
      <top style="hair">
        <color indexed="64"/>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hair">
        <color indexed="64"/>
      </left>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thin">
        <color indexed="64"/>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thin">
        <color indexed="64"/>
      </right>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medium">
        <color indexed="64"/>
      </left>
      <right/>
      <top style="medium">
        <color indexed="64"/>
      </top>
      <bottom/>
      <diagonal/>
    </border>
    <border>
      <left style="hair">
        <color indexed="64"/>
      </left>
      <right style="thin">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thin">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top style="medium">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bottom style="medium">
        <color indexed="64"/>
      </bottom>
      <diagonal/>
    </border>
    <border>
      <left style="thin">
        <color indexed="64"/>
      </left>
      <right style="hair">
        <color indexed="64"/>
      </right>
      <top style="medium">
        <color indexed="64"/>
      </top>
      <bottom style="thin">
        <color indexed="64"/>
      </bottom>
      <diagonal/>
    </border>
    <border>
      <left style="thin">
        <color indexed="64"/>
      </left>
      <right style="hair">
        <color indexed="64"/>
      </right>
      <top/>
      <bottom style="hair">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bottom style="medium">
        <color indexed="64"/>
      </bottom>
      <diagonal/>
    </border>
    <border>
      <left/>
      <right style="hair">
        <color indexed="64"/>
      </right>
      <top style="thin">
        <color indexed="64"/>
      </top>
      <bottom style="hair">
        <color indexed="64"/>
      </bottom>
      <diagonal/>
    </border>
    <border>
      <left style="thin">
        <color indexed="64"/>
      </left>
      <right style="thin">
        <color indexed="64"/>
      </right>
      <top style="medium">
        <color indexed="64"/>
      </top>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hair">
        <color indexed="64"/>
      </top>
      <bottom style="thin">
        <color indexed="64"/>
      </bottom>
      <diagonal/>
    </border>
  </borders>
  <cellStyleXfs count="8">
    <xf numFmtId="0" fontId="0" fillId="0" borderId="0"/>
    <xf numFmtId="0" fontId="16" fillId="0" borderId="0" applyNumberFormat="0" applyFill="0" applyBorder="0" applyAlignment="0" applyProtection="0">
      <alignment vertical="top"/>
      <protection locked="0"/>
    </xf>
    <xf numFmtId="0" fontId="9" fillId="0" borderId="0"/>
    <xf numFmtId="0" fontId="10" fillId="0" borderId="0"/>
    <xf numFmtId="38" fontId="2" fillId="0" borderId="0" applyFont="0" applyFill="0" applyBorder="0" applyAlignment="0" applyProtection="0"/>
    <xf numFmtId="0" fontId="2" fillId="0" borderId="0"/>
    <xf numFmtId="0" fontId="1" fillId="0" borderId="0">
      <alignment vertical="center"/>
    </xf>
    <xf numFmtId="0" fontId="9" fillId="0" borderId="0"/>
  </cellStyleXfs>
  <cellXfs count="457">
    <xf numFmtId="0" fontId="0" fillId="0" borderId="0" xfId="0"/>
    <xf numFmtId="0" fontId="2" fillId="0" borderId="0" xfId="0" applyFont="1" applyAlignment="1">
      <alignment vertical="center"/>
    </xf>
    <xf numFmtId="0" fontId="5" fillId="0" borderId="0" xfId="0" applyFont="1" applyAlignment="1">
      <alignment vertical="center"/>
    </xf>
    <xf numFmtId="0" fontId="8" fillId="0" borderId="0" xfId="3" applyFont="1" applyAlignment="1">
      <alignment vertical="center"/>
    </xf>
    <xf numFmtId="0" fontId="11" fillId="0" borderId="0" xfId="3" applyFont="1" applyAlignment="1">
      <alignment vertical="center"/>
    </xf>
    <xf numFmtId="0" fontId="5" fillId="0" borderId="0" xfId="3" applyFont="1" applyAlignment="1">
      <alignment vertical="center"/>
    </xf>
    <xf numFmtId="0" fontId="8" fillId="0" borderId="0" xfId="2" applyFont="1" applyAlignment="1">
      <alignment vertical="center"/>
    </xf>
    <xf numFmtId="0" fontId="13" fillId="0" borderId="0" xfId="2" applyFont="1" applyAlignment="1">
      <alignment vertical="center"/>
    </xf>
    <xf numFmtId="0" fontId="5" fillId="0" borderId="0" xfId="2" applyFont="1" applyAlignment="1">
      <alignment horizontal="left" vertical="center"/>
    </xf>
    <xf numFmtId="0" fontId="0" fillId="0" borderId="0" xfId="0" applyFont="1" applyAlignment="1">
      <alignment vertical="center"/>
    </xf>
    <xf numFmtId="0" fontId="14" fillId="0" borderId="0" xfId="0" applyFont="1" applyAlignment="1">
      <alignment vertical="center"/>
    </xf>
    <xf numFmtId="0" fontId="15" fillId="0" borderId="0" xfId="0" applyFont="1" applyAlignment="1">
      <alignment horizontal="center" vertical="center"/>
    </xf>
    <xf numFmtId="0" fontId="0" fillId="0" borderId="0" xfId="0" applyFont="1" applyAlignment="1">
      <alignment horizontal="center" vertical="center"/>
    </xf>
    <xf numFmtId="0" fontId="0" fillId="0" borderId="0" xfId="0" applyFont="1" applyBorder="1" applyAlignment="1">
      <alignment vertical="center"/>
    </xf>
    <xf numFmtId="0" fontId="17" fillId="2" borderId="40" xfId="0" applyFont="1" applyFill="1" applyBorder="1" applyAlignment="1">
      <alignment horizontal="center" vertical="center"/>
    </xf>
    <xf numFmtId="0" fontId="18" fillId="3" borderId="80" xfId="1" applyFont="1" applyFill="1" applyBorder="1" applyAlignment="1" applyProtection="1">
      <alignment horizontal="center" vertical="center"/>
    </xf>
    <xf numFmtId="0" fontId="19" fillId="3" borderId="63" xfId="1" applyFont="1" applyFill="1" applyBorder="1" applyAlignment="1" applyProtection="1">
      <alignment vertical="center"/>
    </xf>
    <xf numFmtId="0" fontId="14" fillId="3" borderId="81" xfId="0" applyFont="1" applyFill="1" applyBorder="1" applyAlignment="1">
      <alignment horizontal="center" vertical="center"/>
    </xf>
    <xf numFmtId="0" fontId="18" fillId="3" borderId="38" xfId="1" applyFont="1" applyFill="1" applyBorder="1" applyAlignment="1" applyProtection="1">
      <alignment horizontal="center" vertical="center"/>
    </xf>
    <xf numFmtId="0" fontId="19" fillId="3" borderId="60" xfId="1" applyFont="1" applyFill="1" applyBorder="1" applyAlignment="1" applyProtection="1">
      <alignment vertical="center"/>
    </xf>
    <xf numFmtId="0" fontId="14" fillId="3" borderId="37" xfId="0" applyFont="1" applyFill="1" applyBorder="1" applyAlignment="1">
      <alignment horizontal="center" vertical="center"/>
    </xf>
    <xf numFmtId="0" fontId="18" fillId="3" borderId="58" xfId="1" applyFont="1" applyFill="1" applyBorder="1" applyAlignment="1" applyProtection="1">
      <alignment horizontal="center" vertical="center"/>
    </xf>
    <xf numFmtId="0" fontId="19" fillId="3" borderId="57" xfId="1" applyFont="1" applyFill="1" applyBorder="1" applyAlignment="1" applyProtection="1">
      <alignment vertical="center"/>
    </xf>
    <xf numFmtId="0" fontId="14" fillId="3" borderId="48" xfId="0" applyFont="1" applyFill="1" applyBorder="1" applyAlignment="1">
      <alignment horizontal="center" vertical="center"/>
    </xf>
    <xf numFmtId="0" fontId="2" fillId="0" borderId="0" xfId="0" applyFont="1" applyFill="1" applyAlignment="1">
      <alignment vertical="center"/>
    </xf>
    <xf numFmtId="0" fontId="5" fillId="0" borderId="0" xfId="0" applyFont="1" applyFill="1" applyAlignment="1">
      <alignment vertical="center"/>
    </xf>
    <xf numFmtId="0" fontId="2" fillId="0" borderId="0" xfId="0" applyNumberFormat="1" applyFont="1" applyFill="1" applyAlignment="1">
      <alignment vertical="center"/>
    </xf>
    <xf numFmtId="0" fontId="5" fillId="0" borderId="0" xfId="0" applyNumberFormat="1" applyFont="1" applyAlignment="1">
      <alignment vertical="center"/>
    </xf>
    <xf numFmtId="0" fontId="10" fillId="0" borderId="0" xfId="0" applyFont="1" applyAlignment="1">
      <alignment vertical="center"/>
    </xf>
    <xf numFmtId="49" fontId="10" fillId="0" borderId="0" xfId="0" applyNumberFormat="1" applyFont="1" applyAlignment="1">
      <alignment vertical="center"/>
    </xf>
    <xf numFmtId="0" fontId="10" fillId="0" borderId="0" xfId="0" applyFont="1" applyAlignment="1">
      <alignment horizontal="center" vertical="center"/>
    </xf>
    <xf numFmtId="49" fontId="21" fillId="0" borderId="0" xfId="0" applyNumberFormat="1" applyFont="1" applyFill="1" applyAlignment="1">
      <alignment vertical="center"/>
    </xf>
    <xf numFmtId="0" fontId="5" fillId="0" borderId="0" xfId="3" applyFont="1" applyAlignment="1">
      <alignment vertical="center"/>
    </xf>
    <xf numFmtId="0" fontId="5" fillId="0" borderId="0" xfId="0" applyFont="1" applyFill="1" applyAlignment="1">
      <alignment vertical="center"/>
    </xf>
    <xf numFmtId="0" fontId="12" fillId="0" borderId="0" xfId="0" applyFont="1" applyAlignment="1">
      <alignment horizontal="center" vertical="center"/>
    </xf>
    <xf numFmtId="0" fontId="12" fillId="0" borderId="0" xfId="0" applyNumberFormat="1" applyFont="1" applyAlignment="1">
      <alignment horizontal="center" vertical="center"/>
    </xf>
    <xf numFmtId="0" fontId="5" fillId="0" borderId="0" xfId="0" applyFont="1"/>
    <xf numFmtId="0" fontId="5" fillId="0" borderId="0" xfId="0" applyFont="1" applyAlignment="1">
      <alignment horizontal="centerContinuous"/>
    </xf>
    <xf numFmtId="0" fontId="13" fillId="0" borderId="0" xfId="0" applyFont="1" applyFill="1" applyAlignment="1">
      <alignment vertical="center"/>
    </xf>
    <xf numFmtId="0" fontId="5" fillId="0" borderId="16" xfId="2" applyFont="1" applyBorder="1" applyAlignment="1">
      <alignment vertical="center"/>
    </xf>
    <xf numFmtId="0" fontId="5" fillId="0" borderId="16" xfId="2" applyNumberFormat="1" applyFont="1" applyBorder="1" applyAlignment="1">
      <alignment vertical="center"/>
    </xf>
    <xf numFmtId="0" fontId="5" fillId="0" borderId="16" xfId="2" applyFont="1" applyFill="1" applyBorder="1" applyAlignment="1">
      <alignment vertical="center"/>
    </xf>
    <xf numFmtId="0" fontId="10" fillId="0" borderId="16" xfId="2" applyFont="1" applyBorder="1" applyAlignment="1">
      <alignment horizontal="center" vertical="center"/>
    </xf>
    <xf numFmtId="0" fontId="4" fillId="0" borderId="16" xfId="2" applyFont="1" applyBorder="1" applyAlignment="1">
      <alignment horizontal="center" vertical="center"/>
    </xf>
    <xf numFmtId="0" fontId="5" fillId="0" borderId="0" xfId="2" applyFont="1" applyAlignment="1">
      <alignment vertical="center"/>
    </xf>
    <xf numFmtId="0" fontId="5" fillId="0" borderId="16" xfId="2" applyFont="1" applyBorder="1" applyAlignment="1">
      <alignment vertical="center"/>
    </xf>
    <xf numFmtId="0" fontId="5" fillId="0" borderId="16" xfId="2" applyNumberFormat="1" applyFont="1" applyBorder="1" applyAlignment="1">
      <alignment vertical="center"/>
    </xf>
    <xf numFmtId="0" fontId="5" fillId="0" borderId="0" xfId="5" applyFont="1" applyAlignment="1">
      <alignment vertical="center"/>
    </xf>
    <xf numFmtId="0" fontId="10" fillId="0" borderId="0" xfId="0" applyFont="1" applyBorder="1" applyAlignment="1">
      <alignment vertical="center"/>
    </xf>
    <xf numFmtId="0" fontId="5" fillId="0" borderId="0" xfId="3" applyFont="1" applyBorder="1" applyAlignment="1">
      <alignment vertical="center"/>
    </xf>
    <xf numFmtId="0" fontId="5" fillId="0" borderId="0" xfId="3" applyFont="1" applyBorder="1" applyAlignment="1">
      <alignment horizontal="right" vertical="center"/>
    </xf>
    <xf numFmtId="0" fontId="5" fillId="0" borderId="42" xfId="3" applyFont="1" applyBorder="1" applyAlignment="1">
      <alignment horizontal="center" vertical="center"/>
    </xf>
    <xf numFmtId="0" fontId="5" fillId="0" borderId="7" xfId="3" applyFont="1" applyBorder="1" applyAlignment="1">
      <alignment horizontal="justify" vertical="center" shrinkToFit="1"/>
    </xf>
    <xf numFmtId="49" fontId="5" fillId="0" borderId="0" xfId="3" applyNumberFormat="1" applyFont="1" applyAlignment="1">
      <alignment vertical="center"/>
    </xf>
    <xf numFmtId="0" fontId="10" fillId="0" borderId="0" xfId="2" applyFont="1" applyAlignment="1">
      <alignment vertical="center"/>
    </xf>
    <xf numFmtId="0" fontId="2" fillId="0" borderId="0" xfId="2" applyFont="1" applyAlignment="1">
      <alignment vertical="center"/>
    </xf>
    <xf numFmtId="0" fontId="10" fillId="0" borderId="16" xfId="0" applyFont="1" applyFill="1" applyBorder="1" applyAlignment="1">
      <alignment vertical="center"/>
    </xf>
    <xf numFmtId="0" fontId="10" fillId="0" borderId="0" xfId="0" applyFont="1" applyFill="1" applyAlignment="1">
      <alignment vertical="center"/>
    </xf>
    <xf numFmtId="0" fontId="10" fillId="0" borderId="0" xfId="0" applyNumberFormat="1" applyFont="1" applyFill="1" applyAlignment="1">
      <alignment vertical="center"/>
    </xf>
    <xf numFmtId="0" fontId="10" fillId="0" borderId="16" xfId="0" applyFont="1" applyFill="1" applyBorder="1" applyAlignment="1">
      <alignment horizontal="right" vertical="center"/>
    </xf>
    <xf numFmtId="0" fontId="10" fillId="0" borderId="0" xfId="0" applyFont="1" applyFill="1" applyBorder="1" applyAlignment="1">
      <alignment horizontal="right" vertical="center"/>
    </xf>
    <xf numFmtId="0" fontId="10" fillId="0" borderId="54"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53"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3" xfId="0" applyFont="1" applyFill="1" applyBorder="1" applyAlignment="1">
      <alignment horizontal="center" vertical="center"/>
    </xf>
    <xf numFmtId="43" fontId="10" fillId="0" borderId="52" xfId="0" applyNumberFormat="1" applyFont="1" applyFill="1" applyBorder="1" applyAlignment="1">
      <alignment horizontal="right" vertical="center"/>
    </xf>
    <xf numFmtId="43" fontId="10" fillId="0" borderId="3" xfId="0" applyNumberFormat="1" applyFont="1" applyFill="1" applyBorder="1" applyAlignment="1">
      <alignment horizontal="right" vertical="center"/>
    </xf>
    <xf numFmtId="43" fontId="10" fillId="0" borderId="51" xfId="0" applyNumberFormat="1" applyFont="1" applyFill="1" applyBorder="1" applyAlignment="1">
      <alignment horizontal="right" vertical="center"/>
    </xf>
    <xf numFmtId="0" fontId="10" fillId="0" borderId="5" xfId="0" applyFont="1" applyFill="1" applyBorder="1" applyAlignment="1">
      <alignment horizontal="center" vertical="center"/>
    </xf>
    <xf numFmtId="43" fontId="10" fillId="0" borderId="50" xfId="0" applyNumberFormat="1" applyFont="1" applyFill="1" applyBorder="1" applyAlignment="1">
      <alignment horizontal="right" vertical="center"/>
    </xf>
    <xf numFmtId="43" fontId="10" fillId="0" borderId="5" xfId="0" applyNumberFormat="1" applyFont="1" applyFill="1" applyBorder="1" applyAlignment="1">
      <alignment horizontal="right" vertical="center"/>
    </xf>
    <xf numFmtId="43" fontId="10" fillId="0" borderId="37" xfId="0" applyNumberFormat="1" applyFont="1" applyFill="1" applyBorder="1" applyAlignment="1">
      <alignment horizontal="right" vertical="center"/>
    </xf>
    <xf numFmtId="0" fontId="10" fillId="0" borderId="11" xfId="0" applyFont="1" applyFill="1" applyBorder="1" applyAlignment="1">
      <alignment horizontal="center" vertical="center"/>
    </xf>
    <xf numFmtId="43" fontId="10" fillId="0" borderId="49" xfId="0" applyNumberFormat="1" applyFont="1" applyFill="1" applyBorder="1" applyAlignment="1">
      <alignment horizontal="right" vertical="center"/>
    </xf>
    <xf numFmtId="43" fontId="10" fillId="0" borderId="11" xfId="0" applyNumberFormat="1" applyFont="1" applyFill="1" applyBorder="1" applyAlignment="1">
      <alignment horizontal="right" vertical="center"/>
    </xf>
    <xf numFmtId="43" fontId="10" fillId="0" borderId="48" xfId="0" applyNumberFormat="1" applyFont="1" applyFill="1" applyBorder="1" applyAlignment="1">
      <alignment horizontal="right" vertical="center"/>
    </xf>
    <xf numFmtId="43" fontId="10" fillId="0" borderId="0" xfId="0" applyNumberFormat="1" applyFont="1" applyFill="1" applyAlignment="1">
      <alignment vertical="center"/>
    </xf>
    <xf numFmtId="0" fontId="21" fillId="0" borderId="0" xfId="0" applyFont="1"/>
    <xf numFmtId="0" fontId="21" fillId="0" borderId="0" xfId="0" applyFont="1" applyBorder="1"/>
    <xf numFmtId="0" fontId="14" fillId="0" borderId="0" xfId="0" applyFont="1" applyFill="1" applyAlignment="1">
      <alignment vertical="center"/>
    </xf>
    <xf numFmtId="0" fontId="21" fillId="0" borderId="0" xfId="0" applyFont="1" applyBorder="1" applyAlignment="1">
      <alignment horizontal="right"/>
    </xf>
    <xf numFmtId="0" fontId="21" fillId="0" borderId="46" xfId="0" applyFont="1" applyBorder="1" applyAlignment="1">
      <alignment horizontal="center" vertical="center"/>
    </xf>
    <xf numFmtId="0" fontId="21" fillId="0" borderId="21" xfId="0" applyFont="1" applyBorder="1" applyAlignment="1">
      <alignment horizontal="center" vertical="center"/>
    </xf>
    <xf numFmtId="182" fontId="21" fillId="0" borderId="6" xfId="0" applyNumberFormat="1" applyFont="1" applyBorder="1" applyAlignment="1">
      <alignment vertical="center"/>
    </xf>
    <xf numFmtId="182" fontId="21" fillId="0" borderId="7" xfId="0" applyNumberFormat="1" applyFont="1" applyBorder="1" applyAlignment="1">
      <alignment vertical="center"/>
    </xf>
    <xf numFmtId="182" fontId="21" fillId="0" borderId="56" xfId="0" applyNumberFormat="1" applyFont="1" applyBorder="1" applyAlignment="1">
      <alignment vertical="center"/>
    </xf>
    <xf numFmtId="182" fontId="21" fillId="0" borderId="56" xfId="0" applyNumberFormat="1" applyFont="1" applyFill="1" applyBorder="1" applyAlignment="1">
      <alignment horizontal="right" vertical="center"/>
    </xf>
    <xf numFmtId="182" fontId="21" fillId="0" borderId="56" xfId="0" applyNumberFormat="1" applyFont="1" applyFill="1" applyBorder="1" applyAlignment="1">
      <alignment vertical="center"/>
    </xf>
    <xf numFmtId="182" fontId="21" fillId="0" borderId="6" xfId="0" applyNumberFormat="1" applyFont="1" applyFill="1" applyBorder="1" applyAlignment="1">
      <alignment vertical="center"/>
    </xf>
    <xf numFmtId="181" fontId="21" fillId="0" borderId="20" xfId="0" applyNumberFormat="1" applyFont="1" applyBorder="1" applyAlignment="1">
      <alignment vertical="center"/>
    </xf>
    <xf numFmtId="0" fontId="14" fillId="0" borderId="20" xfId="0" applyFont="1" applyBorder="1"/>
    <xf numFmtId="0" fontId="14" fillId="0" borderId="20" xfId="0" applyFont="1" applyBorder="1" applyAlignment="1">
      <alignment horizontal="center" vertical="center"/>
    </xf>
    <xf numFmtId="179" fontId="21" fillId="0" borderId="7" xfId="0" applyNumberFormat="1" applyFont="1" applyFill="1" applyBorder="1" applyAlignment="1">
      <alignment vertical="center"/>
    </xf>
    <xf numFmtId="180" fontId="21" fillId="0" borderId="7" xfId="0" applyNumberFormat="1" applyFont="1" applyFill="1" applyBorder="1" applyAlignment="1">
      <alignment vertical="center"/>
    </xf>
    <xf numFmtId="179" fontId="21" fillId="0" borderId="56" xfId="0" applyNumberFormat="1" applyFont="1" applyFill="1" applyBorder="1" applyAlignment="1">
      <alignment vertical="center"/>
    </xf>
    <xf numFmtId="180" fontId="21" fillId="0" borderId="6" xfId="0" applyNumberFormat="1" applyFont="1" applyFill="1" applyBorder="1" applyAlignment="1">
      <alignment vertical="center"/>
    </xf>
    <xf numFmtId="179" fontId="21" fillId="0" borderId="22" xfId="0" applyNumberFormat="1" applyFont="1" applyFill="1" applyBorder="1" applyAlignment="1">
      <alignment vertical="center"/>
    </xf>
    <xf numFmtId="180" fontId="21" fillId="0" borderId="15" xfId="0" applyNumberFormat="1" applyFont="1" applyFill="1" applyBorder="1" applyAlignment="1">
      <alignment vertical="center"/>
    </xf>
    <xf numFmtId="0" fontId="21" fillId="0" borderId="0" xfId="0" applyFont="1" applyAlignment="1">
      <alignment vertical="center"/>
    </xf>
    <xf numFmtId="0" fontId="10" fillId="0" borderId="78" xfId="2" applyNumberFormat="1" applyFont="1" applyBorder="1" applyAlignment="1">
      <alignment horizontal="centerContinuous" vertical="center"/>
    </xf>
    <xf numFmtId="0" fontId="10" fillId="0" borderId="77" xfId="2" applyFont="1" applyFill="1" applyBorder="1" applyAlignment="1">
      <alignment horizontal="centerContinuous" vertical="center"/>
    </xf>
    <xf numFmtId="0" fontId="10" fillId="0" borderId="76" xfId="2" applyFont="1" applyFill="1" applyBorder="1" applyAlignment="1">
      <alignment horizontal="centerContinuous" vertical="center"/>
    </xf>
    <xf numFmtId="0" fontId="10" fillId="0" borderId="47" xfId="2" applyFont="1" applyBorder="1" applyAlignment="1">
      <alignment horizontal="centerContinuous" vertical="center"/>
    </xf>
    <xf numFmtId="0" fontId="10" fillId="0" borderId="55" xfId="2" applyFont="1" applyBorder="1" applyAlignment="1">
      <alignment horizontal="centerContinuous" vertical="center"/>
    </xf>
    <xf numFmtId="0" fontId="10" fillId="0" borderId="73" xfId="2" applyFont="1" applyBorder="1" applyAlignment="1">
      <alignment horizontal="centerContinuous" vertical="center"/>
    </xf>
    <xf numFmtId="0" fontId="10" fillId="0" borderId="72" xfId="2" applyNumberFormat="1" applyFont="1" applyBorder="1" applyAlignment="1">
      <alignment horizontal="center" vertical="center" wrapText="1"/>
    </xf>
    <xf numFmtId="0" fontId="10" fillId="0" borderId="71" xfId="2" applyFont="1" applyFill="1" applyBorder="1" applyAlignment="1">
      <alignment horizontal="center" vertical="center" wrapText="1"/>
    </xf>
    <xf numFmtId="0" fontId="10" fillId="0" borderId="33" xfId="2" applyFont="1" applyFill="1" applyBorder="1" applyAlignment="1">
      <alignment horizontal="center" vertical="center" wrapText="1"/>
    </xf>
    <xf numFmtId="0" fontId="10" fillId="0" borderId="72" xfId="2" applyFont="1" applyBorder="1" applyAlignment="1">
      <alignment horizontal="center" vertical="center" wrapText="1"/>
    </xf>
    <xf numFmtId="0" fontId="10" fillId="0" borderId="71" xfId="2" applyFont="1" applyBorder="1" applyAlignment="1">
      <alignment horizontal="center" vertical="center" wrapText="1"/>
    </xf>
    <xf numFmtId="0" fontId="10" fillId="0" borderId="33" xfId="2" applyFont="1" applyBorder="1" applyAlignment="1">
      <alignment horizontal="center" vertical="center" wrapText="1"/>
    </xf>
    <xf numFmtId="0" fontId="10" fillId="0" borderId="39" xfId="2" applyNumberFormat="1" applyFont="1" applyBorder="1" applyAlignment="1">
      <alignment horizontal="center" vertical="center" shrinkToFit="1"/>
    </xf>
    <xf numFmtId="185" fontId="10" fillId="0" borderId="50" xfId="2" applyNumberFormat="1" applyFont="1" applyBorder="1" applyAlignment="1">
      <alignment vertical="center"/>
    </xf>
    <xf numFmtId="185" fontId="10" fillId="0" borderId="60" xfId="2" applyNumberFormat="1" applyFont="1" applyFill="1" applyBorder="1" applyAlignment="1">
      <alignment vertical="center"/>
    </xf>
    <xf numFmtId="187" fontId="10" fillId="0" borderId="60" xfId="2" applyNumberFormat="1" applyFont="1" applyFill="1" applyBorder="1" applyAlignment="1">
      <alignment vertical="center"/>
    </xf>
    <xf numFmtId="3" fontId="10" fillId="0" borderId="60" xfId="2" applyNumberFormat="1" applyFont="1" applyBorder="1" applyAlignment="1">
      <alignment horizontal="center" vertical="center"/>
    </xf>
    <xf numFmtId="186" fontId="10" fillId="0" borderId="60" xfId="2" applyNumberFormat="1" applyFont="1" applyFill="1" applyBorder="1" applyAlignment="1">
      <alignment vertical="center"/>
    </xf>
    <xf numFmtId="183" fontId="10" fillId="0" borderId="61" xfId="2" applyNumberFormat="1" applyFont="1" applyBorder="1" applyAlignment="1">
      <alignment horizontal="center" vertical="center"/>
    </xf>
    <xf numFmtId="184" fontId="10" fillId="0" borderId="38" xfId="2" applyNumberFormat="1" applyFont="1" applyBorder="1" applyAlignment="1">
      <alignment horizontal="right" vertical="center"/>
    </xf>
    <xf numFmtId="184" fontId="10" fillId="0" borderId="60" xfId="2" applyNumberFormat="1" applyFont="1" applyBorder="1" applyAlignment="1">
      <alignment horizontal="right" vertical="center"/>
    </xf>
    <xf numFmtId="184" fontId="10" fillId="0" borderId="37" xfId="2" applyNumberFormat="1" applyFont="1" applyBorder="1" applyAlignment="1">
      <alignment horizontal="right" vertical="center"/>
    </xf>
    <xf numFmtId="49" fontId="10" fillId="0" borderId="39" xfId="2" applyNumberFormat="1" applyFont="1" applyBorder="1" applyAlignment="1">
      <alignment horizontal="center" vertical="center" shrinkToFit="1"/>
    </xf>
    <xf numFmtId="185" fontId="10" fillId="0" borderId="62" xfId="2" applyNumberFormat="1" applyFont="1" applyFill="1" applyBorder="1" applyAlignment="1">
      <alignment vertical="center"/>
    </xf>
    <xf numFmtId="185" fontId="10" fillId="0" borderId="69" xfId="2" applyNumberFormat="1" applyFont="1" applyFill="1" applyBorder="1" applyAlignment="1">
      <alignment vertical="center"/>
    </xf>
    <xf numFmtId="187" fontId="10" fillId="0" borderId="69" xfId="2" applyNumberFormat="1" applyFont="1" applyFill="1" applyBorder="1" applyAlignment="1">
      <alignment vertical="center"/>
    </xf>
    <xf numFmtId="0" fontId="10" fillId="0" borderId="69" xfId="2" applyNumberFormat="1" applyFont="1" applyFill="1" applyBorder="1" applyAlignment="1">
      <alignment horizontal="center" vertical="center"/>
    </xf>
    <xf numFmtId="186" fontId="10" fillId="0" borderId="69" xfId="2" applyNumberFormat="1" applyFont="1" applyFill="1" applyBorder="1" applyAlignment="1">
      <alignment horizontal="right" vertical="center"/>
    </xf>
    <xf numFmtId="183" fontId="10" fillId="0" borderId="70" xfId="2" applyNumberFormat="1" applyFont="1" applyFill="1" applyBorder="1" applyAlignment="1">
      <alignment horizontal="center" vertical="center"/>
    </xf>
    <xf numFmtId="184" fontId="10" fillId="0" borderId="35" xfId="2" applyNumberFormat="1" applyFont="1" applyFill="1" applyBorder="1" applyAlignment="1">
      <alignment horizontal="right" vertical="center"/>
    </xf>
    <xf numFmtId="184" fontId="10" fillId="0" borderId="69" xfId="2" applyNumberFormat="1" applyFont="1" applyFill="1" applyBorder="1" applyAlignment="1">
      <alignment horizontal="right" vertical="center"/>
    </xf>
    <xf numFmtId="184" fontId="10" fillId="0" borderId="34" xfId="2" applyNumberFormat="1" applyFont="1" applyFill="1" applyBorder="1" applyAlignment="1">
      <alignment horizontal="right" vertical="center"/>
    </xf>
    <xf numFmtId="185" fontId="10" fillId="0" borderId="50" xfId="2" applyNumberFormat="1" applyFont="1" applyBorder="1" applyAlignment="1">
      <alignment horizontal="right" vertical="center"/>
    </xf>
    <xf numFmtId="1" fontId="10" fillId="0" borderId="60" xfId="2" applyNumberFormat="1" applyFont="1" applyBorder="1" applyAlignment="1">
      <alignment horizontal="center" vertical="center"/>
    </xf>
    <xf numFmtId="184" fontId="10" fillId="0" borderId="38" xfId="2" applyNumberFormat="1" applyFont="1" applyBorder="1" applyAlignment="1" applyProtection="1">
      <alignment horizontal="right" vertical="center"/>
    </xf>
    <xf numFmtId="184" fontId="10" fillId="0" borderId="60" xfId="2" applyNumberFormat="1" applyFont="1" applyBorder="1" applyAlignment="1" applyProtection="1">
      <alignment horizontal="right" vertical="center"/>
    </xf>
    <xf numFmtId="184" fontId="10" fillId="0" borderId="37" xfId="2" applyNumberFormat="1" applyFont="1" applyBorder="1" applyAlignment="1" applyProtection="1">
      <alignment horizontal="right" vertical="center"/>
    </xf>
    <xf numFmtId="49" fontId="10" fillId="0" borderId="28" xfId="2" applyNumberFormat="1" applyFont="1" applyBorder="1" applyAlignment="1">
      <alignment horizontal="center" vertical="center" shrinkToFit="1"/>
    </xf>
    <xf numFmtId="185" fontId="10" fillId="0" borderId="68" xfId="2" applyNumberFormat="1" applyFont="1" applyBorder="1" applyAlignment="1">
      <alignment horizontal="right" vertical="center"/>
    </xf>
    <xf numFmtId="185" fontId="10" fillId="0" borderId="66" xfId="2" applyNumberFormat="1" applyFont="1" applyFill="1" applyBorder="1" applyAlignment="1">
      <alignment vertical="center"/>
    </xf>
    <xf numFmtId="187" fontId="10" fillId="0" borderId="66" xfId="2" applyNumberFormat="1" applyFont="1" applyFill="1" applyBorder="1" applyAlignment="1">
      <alignment vertical="center"/>
    </xf>
    <xf numFmtId="1" fontId="10" fillId="0" borderId="66" xfId="2" applyNumberFormat="1" applyFont="1" applyBorder="1" applyAlignment="1">
      <alignment horizontal="center" vertical="center"/>
    </xf>
    <xf numFmtId="186" fontId="10" fillId="0" borderId="66" xfId="2" applyNumberFormat="1" applyFont="1" applyFill="1" applyBorder="1" applyAlignment="1">
      <alignment vertical="center"/>
    </xf>
    <xf numFmtId="183" fontId="10" fillId="0" borderId="67" xfId="2" applyNumberFormat="1" applyFont="1" applyBorder="1" applyAlignment="1">
      <alignment horizontal="center" vertical="center"/>
    </xf>
    <xf numFmtId="184" fontId="10" fillId="0" borderId="66" xfId="2" applyNumberFormat="1" applyFont="1" applyFill="1" applyBorder="1" applyAlignment="1" applyProtection="1">
      <alignment horizontal="right" vertical="center"/>
    </xf>
    <xf numFmtId="184" fontId="10" fillId="0" borderId="31" xfId="2" applyNumberFormat="1" applyFont="1" applyFill="1" applyBorder="1" applyAlignment="1" applyProtection="1">
      <alignment horizontal="right" vertical="center"/>
    </xf>
    <xf numFmtId="0" fontId="10" fillId="0" borderId="24" xfId="2" applyFont="1" applyBorder="1" applyAlignment="1">
      <alignment horizontal="center" vertical="center"/>
    </xf>
    <xf numFmtId="185" fontId="10" fillId="0" borderId="0" xfId="2" applyNumberFormat="1" applyFont="1" applyAlignment="1">
      <alignment vertical="center"/>
    </xf>
    <xf numFmtId="0" fontId="10" fillId="0" borderId="65" xfId="2" applyFont="1" applyBorder="1" applyAlignment="1">
      <alignment horizontal="center" vertical="center"/>
    </xf>
    <xf numFmtId="183" fontId="10" fillId="0" borderId="64" xfId="2" applyNumberFormat="1" applyFont="1" applyBorder="1" applyAlignment="1">
      <alignment horizontal="center" vertical="center"/>
    </xf>
    <xf numFmtId="188" fontId="10" fillId="0" borderId="60" xfId="2" applyNumberFormat="1" applyFont="1" applyFill="1" applyBorder="1" applyAlignment="1" applyProtection="1">
      <alignment horizontal="right" vertical="center"/>
    </xf>
    <xf numFmtId="188" fontId="10" fillId="0" borderId="37" xfId="2" applyNumberFormat="1" applyFont="1" applyFill="1" applyBorder="1" applyAlignment="1" applyProtection="1">
      <alignment horizontal="right" vertical="center"/>
    </xf>
    <xf numFmtId="49" fontId="10" fillId="0" borderId="39" xfId="2" applyNumberFormat="1" applyFont="1" applyBorder="1" applyAlignment="1">
      <alignment horizontal="center" vertical="center"/>
    </xf>
    <xf numFmtId="0" fontId="10" fillId="0" borderId="60" xfId="2" applyFont="1" applyBorder="1" applyAlignment="1">
      <alignment horizontal="center" vertical="center"/>
    </xf>
    <xf numFmtId="185" fontId="10" fillId="0" borderId="5" xfId="2" applyNumberFormat="1" applyFont="1" applyBorder="1" applyAlignment="1">
      <alignment vertical="center"/>
    </xf>
    <xf numFmtId="0" fontId="10" fillId="0" borderId="63" xfId="2" applyFont="1" applyBorder="1" applyAlignment="1">
      <alignment horizontal="center" vertical="center"/>
    </xf>
    <xf numFmtId="183" fontId="10" fillId="0" borderId="82" xfId="2" applyNumberFormat="1" applyFont="1" applyBorder="1" applyAlignment="1">
      <alignment horizontal="center" vertical="center"/>
    </xf>
    <xf numFmtId="185" fontId="10" fillId="0" borderId="19" xfId="2" applyNumberFormat="1" applyFont="1" applyBorder="1" applyAlignment="1">
      <alignment vertical="center"/>
    </xf>
    <xf numFmtId="0" fontId="10" fillId="0" borderId="19" xfId="2" applyFont="1" applyBorder="1" applyAlignment="1">
      <alignment horizontal="center" vertical="center"/>
    </xf>
    <xf numFmtId="185" fontId="10" fillId="0" borderId="38" xfId="2" applyNumberFormat="1" applyFont="1" applyBorder="1" applyAlignment="1">
      <alignment vertical="center"/>
    </xf>
    <xf numFmtId="49" fontId="10" fillId="0" borderId="14" xfId="2" applyNumberFormat="1" applyFont="1" applyBorder="1" applyAlignment="1">
      <alignment horizontal="center" vertical="center"/>
    </xf>
    <xf numFmtId="185" fontId="10" fillId="0" borderId="58" xfId="2" applyNumberFormat="1" applyFont="1" applyBorder="1" applyAlignment="1">
      <alignment vertical="center"/>
    </xf>
    <xf numFmtId="185" fontId="10" fillId="0" borderId="57" xfId="2" applyNumberFormat="1" applyFont="1" applyFill="1" applyBorder="1" applyAlignment="1">
      <alignment vertical="center"/>
    </xf>
    <xf numFmtId="187" fontId="10" fillId="0" borderId="57" xfId="2" applyNumberFormat="1" applyFont="1" applyFill="1" applyBorder="1" applyAlignment="1">
      <alignment vertical="center"/>
    </xf>
    <xf numFmtId="0" fontId="10" fillId="0" borderId="57" xfId="2" applyFont="1" applyBorder="1" applyAlignment="1">
      <alignment horizontal="center" vertical="center"/>
    </xf>
    <xf numFmtId="186" fontId="10" fillId="0" borderId="57" xfId="2" applyNumberFormat="1" applyFont="1" applyFill="1" applyBorder="1" applyAlignment="1">
      <alignment vertical="center"/>
    </xf>
    <xf numFmtId="183" fontId="10" fillId="0" borderId="59" xfId="2" applyNumberFormat="1" applyFont="1" applyBorder="1" applyAlignment="1">
      <alignment horizontal="center" vertical="center"/>
    </xf>
    <xf numFmtId="188" fontId="10" fillId="0" borderId="57" xfId="2" applyNumberFormat="1" applyFont="1" applyFill="1" applyBorder="1" applyAlignment="1" applyProtection="1">
      <alignment horizontal="right" vertical="center"/>
    </xf>
    <xf numFmtId="0" fontId="10" fillId="0" borderId="0" xfId="2" applyNumberFormat="1" applyFont="1" applyBorder="1" applyAlignment="1">
      <alignment vertical="center"/>
    </xf>
    <xf numFmtId="0" fontId="10" fillId="0" borderId="0" xfId="2" applyFont="1" applyFill="1" applyBorder="1" applyAlignment="1">
      <alignment vertical="center"/>
    </xf>
    <xf numFmtId="0" fontId="10" fillId="0" borderId="0" xfId="2" applyFont="1" applyBorder="1" applyAlignment="1">
      <alignment vertical="center"/>
    </xf>
    <xf numFmtId="0" fontId="10" fillId="0" borderId="0" xfId="2" applyNumberFormat="1" applyFont="1" applyAlignment="1">
      <alignment vertical="center"/>
    </xf>
    <xf numFmtId="0" fontId="10" fillId="0" borderId="0" xfId="2" applyFont="1" applyFill="1" applyAlignment="1">
      <alignment vertical="center"/>
    </xf>
    <xf numFmtId="183" fontId="10" fillId="0" borderId="0" xfId="2" applyNumberFormat="1" applyFont="1" applyFill="1" applyBorder="1" applyAlignment="1">
      <alignment horizontal="right" vertical="center"/>
    </xf>
    <xf numFmtId="0" fontId="10" fillId="0" borderId="0" xfId="0" applyNumberFormat="1" applyFont="1" applyAlignment="1">
      <alignment vertical="center"/>
    </xf>
    <xf numFmtId="0" fontId="10" fillId="0" borderId="42" xfId="2" applyFont="1" applyBorder="1" applyAlignment="1">
      <alignment horizontal="distributed" vertical="center" indent="1" shrinkToFit="1"/>
    </xf>
    <xf numFmtId="0" fontId="10" fillId="0" borderId="1" xfId="2" applyFont="1" applyBorder="1" applyAlignment="1">
      <alignment horizontal="distributed" vertical="center" justifyLastLine="1"/>
    </xf>
    <xf numFmtId="0" fontId="10" fillId="0" borderId="40" xfId="2" applyFont="1" applyBorder="1" applyAlignment="1">
      <alignment horizontal="distributed" vertical="center" justifyLastLine="1"/>
    </xf>
    <xf numFmtId="176" fontId="10" fillId="0" borderId="37" xfId="2" applyNumberFormat="1" applyFont="1" applyBorder="1" applyAlignment="1" applyProtection="1">
      <alignment horizontal="center" vertical="center"/>
    </xf>
    <xf numFmtId="176" fontId="10" fillId="0" borderId="34" xfId="2" applyNumberFormat="1" applyFont="1" applyBorder="1" applyAlignment="1" applyProtection="1">
      <alignment horizontal="center" vertical="center"/>
    </xf>
    <xf numFmtId="49" fontId="10" fillId="0" borderId="45" xfId="2" applyNumberFormat="1" applyFont="1" applyBorder="1" applyAlignment="1">
      <alignment horizontal="center" vertical="center" shrinkToFit="1"/>
    </xf>
    <xf numFmtId="176" fontId="10" fillId="0" borderId="85" xfId="2" applyNumberFormat="1" applyFont="1" applyBorder="1" applyAlignment="1" applyProtection="1">
      <alignment horizontal="center" vertical="center"/>
    </xf>
    <xf numFmtId="0" fontId="26" fillId="0" borderId="0" xfId="0" applyFont="1" applyAlignment="1">
      <alignment vertical="center"/>
    </xf>
    <xf numFmtId="0" fontId="27" fillId="0" borderId="0" xfId="0" applyFont="1" applyAlignment="1">
      <alignment vertical="center"/>
    </xf>
    <xf numFmtId="0" fontId="26" fillId="0" borderId="0" xfId="0" applyFont="1" applyAlignment="1">
      <alignment horizontal="right" vertical="center"/>
    </xf>
    <xf numFmtId="0" fontId="26" fillId="0" borderId="47" xfId="0" applyFont="1" applyBorder="1" applyAlignment="1">
      <alignment horizontal="distributed" vertical="center" justifyLastLine="1"/>
    </xf>
    <xf numFmtId="0" fontId="26" fillId="0" borderId="46" xfId="0" applyFont="1" applyBorder="1" applyAlignment="1">
      <alignment horizontal="distributed" vertical="center" justifyLastLine="1"/>
    </xf>
    <xf numFmtId="0" fontId="26" fillId="0" borderId="21" xfId="0" applyFont="1" applyBorder="1" applyAlignment="1">
      <alignment horizontal="distributed" vertical="center" justifyLastLine="1"/>
    </xf>
    <xf numFmtId="43" fontId="26" fillId="0" borderId="45" xfId="0" applyNumberFormat="1" applyFont="1" applyBorder="1" applyAlignment="1">
      <alignment vertical="center"/>
    </xf>
    <xf numFmtId="43" fontId="26" fillId="0" borderId="44" xfId="0" applyNumberFormat="1" applyFont="1" applyFill="1" applyBorder="1" applyAlignment="1">
      <alignment horizontal="center" vertical="center"/>
    </xf>
    <xf numFmtId="43" fontId="26" fillId="0" borderId="44" xfId="0" applyNumberFormat="1" applyFont="1" applyBorder="1" applyAlignment="1">
      <alignment horizontal="center" vertical="center"/>
    </xf>
    <xf numFmtId="43" fontId="26" fillId="0" borderId="44" xfId="0" applyNumberFormat="1" applyFont="1" applyBorder="1" applyAlignment="1">
      <alignment horizontal="center" vertical="center" wrapText="1"/>
    </xf>
    <xf numFmtId="43" fontId="26" fillId="0" borderId="43" xfId="0" applyNumberFormat="1" applyFont="1" applyFill="1" applyBorder="1" applyAlignment="1">
      <alignment horizontal="center" vertical="center"/>
    </xf>
    <xf numFmtId="49" fontId="26" fillId="0" borderId="0" xfId="0" applyNumberFormat="1" applyFont="1" applyBorder="1" applyAlignment="1">
      <alignment vertical="center"/>
    </xf>
    <xf numFmtId="178" fontId="26" fillId="0" borderId="0" xfId="0" applyNumberFormat="1" applyFont="1" applyFill="1" applyBorder="1" applyAlignment="1">
      <alignment horizontal="center" vertical="center"/>
    </xf>
    <xf numFmtId="178" fontId="26" fillId="0" borderId="0" xfId="0" applyNumberFormat="1" applyFont="1" applyBorder="1" applyAlignment="1">
      <alignment horizontal="center" vertical="center"/>
    </xf>
    <xf numFmtId="178" fontId="26" fillId="0" borderId="0" xfId="0" applyNumberFormat="1" applyFont="1" applyBorder="1" applyAlignment="1">
      <alignment horizontal="center" vertical="center" wrapText="1"/>
    </xf>
    <xf numFmtId="188" fontId="10" fillId="0" borderId="48" xfId="2" applyNumberFormat="1" applyFont="1" applyFill="1" applyBorder="1" applyAlignment="1" applyProtection="1">
      <alignment horizontal="right" vertical="center"/>
    </xf>
    <xf numFmtId="0" fontId="5" fillId="0" borderId="0" xfId="0" applyFont="1" applyBorder="1" applyAlignment="1">
      <alignment vertical="center"/>
    </xf>
    <xf numFmtId="0" fontId="10" fillId="0" borderId="0" xfId="3" applyFont="1" applyBorder="1" applyAlignment="1">
      <alignment vertical="center"/>
    </xf>
    <xf numFmtId="0" fontId="25" fillId="0" borderId="16" xfId="2" applyFont="1" applyBorder="1" applyAlignment="1">
      <alignment horizontal="center" vertical="center"/>
    </xf>
    <xf numFmtId="0" fontId="25" fillId="0" borderId="0" xfId="2" applyFont="1" applyAlignment="1">
      <alignment vertical="center"/>
    </xf>
    <xf numFmtId="0" fontId="5" fillId="0" borderId="41" xfId="2" applyFont="1" applyBorder="1" applyAlignment="1">
      <alignment horizontal="center" vertical="center"/>
    </xf>
    <xf numFmtId="0" fontId="5" fillId="0" borderId="79" xfId="2" applyFont="1" applyBorder="1" applyAlignment="1">
      <alignment horizontal="center" vertical="center"/>
    </xf>
    <xf numFmtId="0" fontId="5" fillId="0" borderId="40" xfId="2" applyFont="1" applyBorder="1" applyAlignment="1">
      <alignment horizontal="center" vertical="center"/>
    </xf>
    <xf numFmtId="0" fontId="5" fillId="0" borderId="91" xfId="2" applyFont="1" applyBorder="1" applyAlignment="1">
      <alignment horizontal="center" vertical="center"/>
    </xf>
    <xf numFmtId="0" fontId="5" fillId="0" borderId="0" xfId="2" applyFont="1" applyBorder="1" applyAlignment="1">
      <alignment vertical="center"/>
    </xf>
    <xf numFmtId="0" fontId="5" fillId="0" borderId="80" xfId="2" applyFont="1" applyBorder="1" applyAlignment="1">
      <alignment horizontal="center" vertical="center"/>
    </xf>
    <xf numFmtId="0" fontId="5" fillId="0" borderId="63" xfId="2" applyFont="1" applyBorder="1" applyAlignment="1">
      <alignment horizontal="center" vertical="center"/>
    </xf>
    <xf numFmtId="0" fontId="5" fillId="0" borderId="81" xfId="2" applyFont="1" applyBorder="1" applyAlignment="1">
      <alignment horizontal="center" vertical="center"/>
    </xf>
    <xf numFmtId="0" fontId="5" fillId="0" borderId="92" xfId="2" applyFont="1" applyBorder="1" applyAlignment="1">
      <alignment horizontal="center" vertical="center"/>
    </xf>
    <xf numFmtId="0" fontId="10" fillId="0" borderId="0" xfId="2" applyNumberFormat="1" applyFont="1" applyFill="1" applyBorder="1" applyAlignment="1">
      <alignment horizontal="left" vertical="center"/>
    </xf>
    <xf numFmtId="0" fontId="5" fillId="0" borderId="89" xfId="2" applyFont="1" applyBorder="1" applyAlignment="1">
      <alignment horizontal="center" vertical="center"/>
    </xf>
    <xf numFmtId="0" fontId="5" fillId="0" borderId="71" xfId="2" applyFont="1" applyBorder="1" applyAlignment="1">
      <alignment horizontal="center" vertical="center"/>
    </xf>
    <xf numFmtId="0" fontId="5" fillId="0" borderId="33" xfId="2" applyFont="1" applyBorder="1" applyAlignment="1">
      <alignment horizontal="center" vertical="center"/>
    </xf>
    <xf numFmtId="0" fontId="5" fillId="0" borderId="72" xfId="2" applyFont="1" applyBorder="1" applyAlignment="1">
      <alignment horizontal="center" vertical="center"/>
    </xf>
    <xf numFmtId="0" fontId="5" fillId="0" borderId="53" xfId="2" applyFont="1" applyBorder="1" applyAlignment="1">
      <alignment horizontal="center" vertical="center"/>
    </xf>
    <xf numFmtId="0" fontId="5" fillId="0" borderId="95" xfId="2" applyFont="1" applyBorder="1" applyAlignment="1">
      <alignment horizontal="center" vertical="center"/>
    </xf>
    <xf numFmtId="0" fontId="5" fillId="0" borderId="15" xfId="2" applyFont="1" applyBorder="1" applyAlignment="1">
      <alignment vertical="center"/>
    </xf>
    <xf numFmtId="0" fontId="5" fillId="0" borderId="83" xfId="2" applyFont="1" applyBorder="1" applyAlignment="1">
      <alignment vertical="center"/>
    </xf>
    <xf numFmtId="0" fontId="21" fillId="0" borderId="1" xfId="0" applyFont="1" applyBorder="1" applyAlignment="1">
      <alignment horizontal="center" vertical="center"/>
    </xf>
    <xf numFmtId="0" fontId="21" fillId="0" borderId="86" xfId="0" applyNumberFormat="1" applyFont="1" applyFill="1" applyBorder="1" applyAlignment="1">
      <alignment horizontal="center" vertical="center"/>
    </xf>
    <xf numFmtId="49" fontId="21" fillId="0" borderId="11" xfId="0" applyNumberFormat="1" applyFont="1" applyFill="1" applyBorder="1" applyAlignment="1">
      <alignment horizontal="center" vertical="center"/>
    </xf>
    <xf numFmtId="49" fontId="21" fillId="0" borderId="5" xfId="0" applyNumberFormat="1" applyFont="1" applyFill="1" applyBorder="1" applyAlignment="1">
      <alignment horizontal="center" vertical="center"/>
    </xf>
    <xf numFmtId="0" fontId="21" fillId="0" borderId="3" xfId="0" applyNumberFormat="1" applyFont="1" applyBorder="1" applyAlignment="1">
      <alignment horizontal="center" vertical="center"/>
    </xf>
    <xf numFmtId="49" fontId="21" fillId="0" borderId="5" xfId="0" applyNumberFormat="1" applyFont="1" applyBorder="1" applyAlignment="1">
      <alignment horizontal="center" vertical="center"/>
    </xf>
    <xf numFmtId="0" fontId="10" fillId="0" borderId="91" xfId="2" applyNumberFormat="1" applyFont="1" applyBorder="1" applyAlignment="1">
      <alignment horizontal="distributed" vertical="center" justifyLastLine="1"/>
    </xf>
    <xf numFmtId="0" fontId="10" fillId="0" borderId="79" xfId="2" applyFont="1" applyBorder="1" applyAlignment="1">
      <alignment horizontal="distributed" vertical="center" wrapText="1" justifyLastLine="1"/>
    </xf>
    <xf numFmtId="177" fontId="10" fillId="0" borderId="50" xfId="2" applyNumberFormat="1" applyFont="1" applyBorder="1" applyAlignment="1">
      <alignment horizontal="center" vertical="center"/>
    </xf>
    <xf numFmtId="177" fontId="10" fillId="0" borderId="60" xfId="2" applyNumberFormat="1" applyFont="1" applyBorder="1" applyAlignment="1">
      <alignment horizontal="center" vertical="center"/>
    </xf>
    <xf numFmtId="177" fontId="10" fillId="0" borderId="5" xfId="2" applyNumberFormat="1" applyFont="1" applyBorder="1" applyAlignment="1" applyProtection="1">
      <alignment horizontal="center" vertical="center"/>
    </xf>
    <xf numFmtId="177" fontId="10" fillId="0" borderId="62" xfId="2" applyNumberFormat="1" applyFont="1" applyBorder="1" applyAlignment="1">
      <alignment horizontal="center" vertical="center"/>
    </xf>
    <xf numFmtId="177" fontId="10" fillId="0" borderId="69" xfId="2" applyNumberFormat="1" applyFont="1" applyBorder="1" applyAlignment="1">
      <alignment horizontal="center" vertical="center"/>
    </xf>
    <xf numFmtId="177" fontId="10" fillId="0" borderId="8" xfId="2" applyNumberFormat="1" applyFont="1" applyBorder="1" applyAlignment="1" applyProtection="1">
      <alignment horizontal="center" vertical="center"/>
    </xf>
    <xf numFmtId="0" fontId="5" fillId="0" borderId="6" xfId="3" applyFont="1" applyBorder="1" applyAlignment="1">
      <alignment horizontal="justify" vertical="center" shrinkToFit="1"/>
    </xf>
    <xf numFmtId="0" fontId="10" fillId="0" borderId="10" xfId="0" applyFont="1" applyBorder="1" applyAlignment="1">
      <alignment horizontal="left" vertical="center"/>
    </xf>
    <xf numFmtId="0" fontId="5" fillId="0" borderId="5" xfId="3" applyFont="1" applyBorder="1" applyAlignment="1">
      <alignment horizontal="justify" vertical="center" shrinkToFit="1"/>
    </xf>
    <xf numFmtId="0" fontId="5" fillId="0" borderId="5" xfId="3" applyFont="1" applyBorder="1" applyAlignment="1">
      <alignment horizontal="justify" vertical="center" wrapText="1" shrinkToFit="1"/>
    </xf>
    <xf numFmtId="0" fontId="0" fillId="0" borderId="0" xfId="0" applyBorder="1"/>
    <xf numFmtId="0" fontId="22" fillId="0" borderId="0" xfId="0" applyFont="1" applyAlignment="1">
      <alignment vertical="center"/>
    </xf>
    <xf numFmtId="0" fontId="10" fillId="0" borderId="25" xfId="0" applyFont="1" applyBorder="1" applyAlignment="1">
      <alignment horizontal="center" vertical="center"/>
    </xf>
    <xf numFmtId="0" fontId="2" fillId="0" borderId="16" xfId="0" applyFont="1" applyBorder="1" applyAlignment="1">
      <alignment vertical="center"/>
    </xf>
    <xf numFmtId="0" fontId="10" fillId="0" borderId="32" xfId="0" applyFont="1" applyBorder="1" applyAlignment="1">
      <alignment horizontal="center" vertical="center"/>
    </xf>
    <xf numFmtId="0" fontId="10" fillId="0" borderId="42" xfId="0" applyFont="1" applyBorder="1" applyAlignment="1">
      <alignment vertical="center"/>
    </xf>
    <xf numFmtId="0" fontId="10" fillId="0" borderId="19" xfId="3" applyNumberFormat="1" applyFont="1" applyBorder="1" applyAlignment="1">
      <alignment horizontal="center" vertical="center"/>
    </xf>
    <xf numFmtId="58" fontId="10" fillId="0" borderId="5" xfId="3" applyNumberFormat="1" applyFont="1" applyBorder="1" applyAlignment="1">
      <alignment horizontal="center" vertical="center"/>
    </xf>
    <xf numFmtId="0" fontId="10" fillId="0" borderId="8" xfId="3" applyNumberFormat="1" applyFont="1" applyBorder="1" applyAlignment="1">
      <alignment horizontal="center" vertical="center"/>
    </xf>
    <xf numFmtId="0" fontId="10" fillId="0" borderId="3" xfId="3" applyFont="1" applyBorder="1" applyAlignment="1">
      <alignment horizontal="center" vertical="center"/>
    </xf>
    <xf numFmtId="58" fontId="10" fillId="0" borderId="8" xfId="3" applyNumberFormat="1" applyFont="1" applyBorder="1" applyAlignment="1">
      <alignment horizontal="center" vertical="center"/>
    </xf>
    <xf numFmtId="0" fontId="10" fillId="0" borderId="5" xfId="3" applyFont="1" applyBorder="1" applyAlignment="1">
      <alignment horizontal="center" vertical="center"/>
    </xf>
    <xf numFmtId="0" fontId="10" fillId="0" borderId="88" xfId="3" applyFont="1" applyBorder="1" applyAlignment="1">
      <alignment horizontal="center" vertical="center"/>
    </xf>
    <xf numFmtId="58" fontId="10" fillId="0" borderId="88" xfId="3" applyNumberFormat="1" applyFont="1" applyBorder="1" applyAlignment="1">
      <alignment horizontal="center" vertical="center"/>
    </xf>
    <xf numFmtId="0" fontId="10" fillId="0" borderId="2" xfId="3" applyFont="1" applyBorder="1" applyAlignment="1">
      <alignment horizontal="center" vertical="center"/>
    </xf>
    <xf numFmtId="58" fontId="10" fillId="0" borderId="32" xfId="3" applyNumberFormat="1" applyFont="1" applyBorder="1" applyAlignment="1">
      <alignment horizontal="center" vertical="center"/>
    </xf>
    <xf numFmtId="0" fontId="10" fillId="0" borderId="13" xfId="3" applyFont="1" applyBorder="1" applyAlignment="1">
      <alignment horizontal="center" vertical="center"/>
    </xf>
    <xf numFmtId="0" fontId="10" fillId="0" borderId="8" xfId="3" applyFont="1" applyBorder="1" applyAlignment="1">
      <alignment horizontal="center" vertical="center"/>
    </xf>
    <xf numFmtId="58" fontId="10" fillId="0" borderId="19" xfId="3" applyNumberFormat="1" applyFont="1" applyBorder="1" applyAlignment="1">
      <alignment horizontal="center" vertical="center"/>
    </xf>
    <xf numFmtId="58" fontId="10" fillId="0" borderId="11" xfId="3" applyNumberFormat="1" applyFont="1" applyBorder="1" applyAlignment="1">
      <alignment horizontal="center" vertical="center"/>
    </xf>
    <xf numFmtId="0" fontId="24" fillId="0" borderId="0" xfId="3" applyFont="1" applyAlignment="1">
      <alignment vertical="center"/>
    </xf>
    <xf numFmtId="0" fontId="5" fillId="0" borderId="21" xfId="3" applyFont="1" applyBorder="1" applyAlignment="1">
      <alignment horizontal="center" vertical="center"/>
    </xf>
    <xf numFmtId="0" fontId="5" fillId="0" borderId="17" xfId="3" applyFont="1" applyBorder="1" applyAlignment="1">
      <alignment horizontal="left" vertical="center" wrapText="1"/>
    </xf>
    <xf numFmtId="0" fontId="5" fillId="0" borderId="7" xfId="3" applyFont="1" applyBorder="1" applyAlignment="1">
      <alignment horizontal="justify" vertical="center" wrapText="1"/>
    </xf>
    <xf numFmtId="0" fontId="5" fillId="0" borderId="7" xfId="3" applyFont="1" applyBorder="1" applyAlignment="1">
      <alignment vertical="center" wrapText="1"/>
    </xf>
    <xf numFmtId="0" fontId="5" fillId="0" borderId="7" xfId="3" applyFont="1" applyBorder="1" applyAlignment="1">
      <alignment vertical="center" shrinkToFit="1"/>
    </xf>
    <xf numFmtId="0" fontId="5" fillId="0" borderId="6" xfId="3" applyFont="1" applyBorder="1" applyAlignment="1">
      <alignment vertical="center" wrapText="1"/>
    </xf>
    <xf numFmtId="0" fontId="11" fillId="0" borderId="0" xfId="3" applyFont="1" applyBorder="1" applyAlignment="1">
      <alignment vertical="center"/>
    </xf>
    <xf numFmtId="0" fontId="8" fillId="0" borderId="0" xfId="3" applyFont="1" applyBorder="1" applyAlignment="1">
      <alignment vertical="center"/>
    </xf>
    <xf numFmtId="0" fontId="5" fillId="0" borderId="10" xfId="3" applyFont="1" applyBorder="1" applyAlignment="1">
      <alignment horizontal="justify" vertical="center" wrapText="1" shrinkToFit="1"/>
    </xf>
    <xf numFmtId="0" fontId="10" fillId="0" borderId="4"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0" fillId="0" borderId="87" xfId="0" applyFont="1" applyBorder="1" applyAlignment="1">
      <alignment horizontal="left" vertical="center"/>
    </xf>
    <xf numFmtId="0" fontId="10" fillId="0" borderId="9" xfId="0" applyFont="1" applyBorder="1" applyAlignment="1">
      <alignment horizontal="left" vertical="center"/>
    </xf>
    <xf numFmtId="0" fontId="10" fillId="0" borderId="25" xfId="0" applyFont="1" applyBorder="1" applyAlignment="1">
      <alignment horizontal="left" vertical="center"/>
    </xf>
    <xf numFmtId="0" fontId="10" fillId="0" borderId="12" xfId="0" applyFont="1" applyBorder="1" applyAlignment="1">
      <alignment horizontal="left" vertical="center"/>
    </xf>
    <xf numFmtId="0" fontId="10" fillId="0" borderId="18" xfId="0" applyFont="1" applyBorder="1" applyAlignment="1">
      <alignment horizontal="left" vertical="center" wrapText="1"/>
    </xf>
    <xf numFmtId="0" fontId="5" fillId="0" borderId="7" xfId="3" applyFont="1" applyBorder="1" applyAlignment="1">
      <alignment horizontal="justify" vertical="center" wrapText="1" shrinkToFit="1"/>
    </xf>
    <xf numFmtId="49" fontId="5" fillId="0" borderId="0" xfId="3" applyNumberFormat="1" applyFont="1" applyBorder="1" applyAlignment="1">
      <alignment horizontal="center" vertical="center"/>
    </xf>
    <xf numFmtId="49" fontId="5" fillId="0" borderId="8" xfId="3" applyNumberFormat="1" applyFont="1" applyBorder="1" applyAlignment="1">
      <alignment horizontal="center" vertical="center"/>
    </xf>
    <xf numFmtId="49" fontId="5" fillId="0" borderId="5" xfId="3" applyNumberFormat="1" applyFont="1" applyBorder="1" applyAlignment="1">
      <alignment horizontal="center" vertical="center"/>
    </xf>
    <xf numFmtId="49" fontId="5" fillId="0" borderId="36" xfId="3" applyNumberFormat="1" applyFont="1" applyBorder="1" applyAlignment="1">
      <alignment horizontal="center" vertical="center"/>
    </xf>
    <xf numFmtId="49" fontId="5" fillId="0" borderId="39" xfId="3" applyNumberFormat="1" applyFont="1" applyBorder="1" applyAlignment="1">
      <alignment horizontal="center" vertical="center"/>
    </xf>
    <xf numFmtId="49" fontId="5" fillId="0" borderId="24" xfId="3" applyNumberFormat="1" applyFont="1" applyBorder="1" applyAlignment="1">
      <alignment horizontal="center" vertical="center"/>
    </xf>
    <xf numFmtId="49" fontId="5" fillId="0" borderId="14" xfId="3" applyNumberFormat="1" applyFont="1" applyBorder="1" applyAlignment="1">
      <alignment horizontal="center" vertical="center"/>
    </xf>
    <xf numFmtId="0" fontId="10" fillId="0" borderId="100" xfId="3" applyFont="1" applyBorder="1" applyAlignment="1">
      <alignment horizontal="center" vertical="center"/>
    </xf>
    <xf numFmtId="0" fontId="22" fillId="0" borderId="0" xfId="2" applyFont="1" applyAlignment="1">
      <alignment horizontal="center" vertical="center"/>
    </xf>
    <xf numFmtId="0" fontId="1" fillId="0" borderId="0" xfId="6">
      <alignment vertical="center"/>
    </xf>
    <xf numFmtId="0" fontId="29" fillId="0" borderId="16" xfId="6" applyFont="1" applyBorder="1" applyAlignment="1"/>
    <xf numFmtId="0" fontId="29" fillId="0" borderId="16" xfId="6" applyFont="1" applyBorder="1">
      <alignment vertical="center"/>
    </xf>
    <xf numFmtId="0" fontId="1" fillId="0" borderId="16" xfId="6" applyBorder="1">
      <alignment vertical="center"/>
    </xf>
    <xf numFmtId="0" fontId="29" fillId="0" borderId="30" xfId="6" applyFont="1" applyBorder="1" applyAlignment="1">
      <alignment vertical="center"/>
    </xf>
    <xf numFmtId="0" fontId="29" fillId="0" borderId="32" xfId="6" applyFont="1" applyBorder="1" applyAlignment="1">
      <alignment horizontal="center" vertical="center"/>
    </xf>
    <xf numFmtId="0" fontId="29" fillId="0" borderId="101" xfId="6" applyFont="1" applyBorder="1" applyAlignment="1">
      <alignment horizontal="center" vertical="center"/>
    </xf>
    <xf numFmtId="0" fontId="29" fillId="0" borderId="101" xfId="6" applyFont="1" applyFill="1" applyBorder="1" applyAlignment="1">
      <alignment horizontal="center" vertical="center"/>
    </xf>
    <xf numFmtId="0" fontId="29" fillId="0" borderId="25" xfId="6" applyFont="1" applyBorder="1" applyAlignment="1">
      <alignment vertical="center"/>
    </xf>
    <xf numFmtId="0" fontId="1" fillId="0" borderId="0" xfId="6" applyBorder="1">
      <alignment vertical="center"/>
    </xf>
    <xf numFmtId="0" fontId="10" fillId="0" borderId="24" xfId="7" applyFont="1" applyBorder="1" applyAlignment="1">
      <alignment horizontal="center" vertical="center"/>
    </xf>
    <xf numFmtId="183" fontId="29" fillId="0" borderId="102" xfId="6" applyNumberFormat="1" applyFont="1" applyBorder="1" applyAlignment="1">
      <alignment horizontal="right" vertical="center" indent="1"/>
    </xf>
    <xf numFmtId="183" fontId="29" fillId="0" borderId="4" xfId="6" applyNumberFormat="1" applyFont="1" applyBorder="1" applyAlignment="1">
      <alignment horizontal="right" vertical="center" indent="1"/>
    </xf>
    <xf numFmtId="49" fontId="10" fillId="0" borderId="39" xfId="7" applyNumberFormat="1" applyFont="1" applyBorder="1" applyAlignment="1">
      <alignment horizontal="center" vertical="center"/>
    </xf>
    <xf numFmtId="183" fontId="29" fillId="0" borderId="56" xfId="6" applyNumberFormat="1" applyFont="1" applyBorder="1" applyAlignment="1">
      <alignment horizontal="right" vertical="center" indent="1"/>
    </xf>
    <xf numFmtId="183" fontId="29" fillId="0" borderId="6" xfId="6" applyNumberFormat="1" applyFont="1" applyBorder="1" applyAlignment="1">
      <alignment horizontal="right" vertical="center" indent="1"/>
    </xf>
    <xf numFmtId="49" fontId="10" fillId="0" borderId="103" xfId="7" applyNumberFormat="1" applyFont="1" applyBorder="1" applyAlignment="1">
      <alignment horizontal="center" vertical="center"/>
    </xf>
    <xf numFmtId="183" fontId="29" fillId="0" borderId="26" xfId="6" applyNumberFormat="1" applyFont="1" applyBorder="1" applyAlignment="1">
      <alignment horizontal="right" vertical="center" indent="1"/>
    </xf>
    <xf numFmtId="183" fontId="29" fillId="0" borderId="25" xfId="6" applyNumberFormat="1" applyFont="1" applyBorder="1" applyAlignment="1">
      <alignment horizontal="right" vertical="center" indent="1"/>
    </xf>
    <xf numFmtId="183" fontId="29" fillId="0" borderId="104" xfId="6" applyNumberFormat="1" applyFont="1" applyBorder="1" applyAlignment="1">
      <alignment horizontal="right" vertical="center" indent="1"/>
    </xf>
    <xf numFmtId="183" fontId="29" fillId="0" borderId="18" xfId="6" applyNumberFormat="1" applyFont="1" applyBorder="1" applyAlignment="1">
      <alignment horizontal="right" vertical="center" indent="1"/>
    </xf>
    <xf numFmtId="49" fontId="10" fillId="0" borderId="14" xfId="7" applyNumberFormat="1" applyFont="1" applyBorder="1" applyAlignment="1">
      <alignment horizontal="center" vertical="center"/>
    </xf>
    <xf numFmtId="183" fontId="29" fillId="0" borderId="22" xfId="6" applyNumberFormat="1" applyFont="1" applyBorder="1" applyAlignment="1">
      <alignment horizontal="right" vertical="center" indent="1"/>
    </xf>
    <xf numFmtId="183" fontId="29" fillId="0" borderId="15" xfId="6" applyNumberFormat="1" applyFont="1" applyBorder="1" applyAlignment="1">
      <alignment horizontal="right" vertical="center" indent="1"/>
    </xf>
    <xf numFmtId="0" fontId="29" fillId="0" borderId="0" xfId="6" applyFont="1">
      <alignment vertical="center"/>
    </xf>
    <xf numFmtId="49" fontId="10" fillId="0" borderId="105" xfId="7" applyNumberFormat="1" applyFont="1" applyBorder="1" applyAlignment="1">
      <alignment horizontal="center" vertical="center"/>
    </xf>
    <xf numFmtId="183" fontId="29" fillId="0" borderId="4" xfId="6" applyNumberFormat="1" applyFont="1" applyBorder="1" applyAlignment="1">
      <alignment horizontal="left" vertical="center"/>
    </xf>
    <xf numFmtId="183" fontId="29" fillId="0" borderId="6" xfId="6" applyNumberFormat="1" applyFont="1" applyBorder="1" applyAlignment="1">
      <alignment horizontal="left" vertical="center"/>
    </xf>
    <xf numFmtId="183" fontId="29" fillId="0" borderId="25" xfId="6" applyNumberFormat="1" applyFont="1" applyBorder="1" applyAlignment="1">
      <alignment horizontal="left" vertical="center"/>
    </xf>
    <xf numFmtId="183" fontId="29" fillId="0" borderId="18" xfId="6" applyNumberFormat="1" applyFont="1" applyBorder="1" applyAlignment="1">
      <alignment horizontal="left" vertical="center"/>
    </xf>
    <xf numFmtId="183" fontId="29" fillId="0" borderId="15" xfId="6" applyNumberFormat="1" applyFont="1" applyBorder="1" applyAlignment="1">
      <alignment horizontal="left" vertical="center"/>
    </xf>
    <xf numFmtId="183" fontId="29" fillId="0" borderId="0" xfId="6" applyNumberFormat="1" applyFont="1" applyBorder="1" applyAlignment="1">
      <alignment horizontal="right" vertical="center" indent="1"/>
    </xf>
    <xf numFmtId="183" fontId="29" fillId="0" borderId="106" xfId="6" applyNumberFormat="1" applyFont="1" applyBorder="1" applyAlignment="1">
      <alignment horizontal="right" vertical="center" indent="1"/>
    </xf>
    <xf numFmtId="183" fontId="29" fillId="0" borderId="10" xfId="6" applyNumberFormat="1" applyFont="1" applyBorder="1" applyAlignment="1">
      <alignment horizontal="right" vertical="center" indent="1"/>
    </xf>
    <xf numFmtId="183" fontId="29" fillId="0" borderId="10" xfId="6" applyNumberFormat="1" applyFont="1" applyBorder="1" applyAlignment="1">
      <alignment horizontal="left" vertical="center"/>
    </xf>
    <xf numFmtId="0" fontId="1" fillId="0" borderId="0" xfId="6" applyAlignment="1"/>
    <xf numFmtId="49" fontId="10" fillId="0" borderId="0" xfId="7" applyNumberFormat="1" applyFont="1" applyBorder="1" applyAlignment="1">
      <alignment horizontal="center" vertical="center"/>
    </xf>
    <xf numFmtId="183" fontId="29" fillId="0" borderId="0" xfId="6" applyNumberFormat="1" applyFont="1" applyBorder="1" applyAlignment="1">
      <alignment horizontal="left" vertical="center"/>
    </xf>
    <xf numFmtId="186" fontId="10" fillId="0" borderId="60" xfId="2" applyNumberFormat="1" applyFont="1" applyFill="1" applyBorder="1" applyAlignment="1">
      <alignment horizontal="right" vertical="center"/>
    </xf>
    <xf numFmtId="186" fontId="10" fillId="0" borderId="37" xfId="2" applyNumberFormat="1" applyFont="1" applyFill="1" applyBorder="1" applyAlignment="1">
      <alignment horizontal="right" vertical="center"/>
    </xf>
    <xf numFmtId="186" fontId="10" fillId="0" borderId="6" xfId="2" applyNumberFormat="1" applyFont="1" applyFill="1" applyBorder="1" applyAlignment="1">
      <alignment horizontal="right" vertical="center"/>
    </xf>
    <xf numFmtId="186" fontId="10" fillId="0" borderId="56" xfId="2" applyNumberFormat="1" applyFont="1" applyFill="1" applyBorder="1" applyAlignment="1">
      <alignment horizontal="right" vertical="center"/>
    </xf>
    <xf numFmtId="49" fontId="10" fillId="0" borderId="98" xfId="2" applyNumberFormat="1" applyFont="1" applyBorder="1" applyAlignment="1">
      <alignment horizontal="center" vertical="center"/>
    </xf>
    <xf numFmtId="49" fontId="10" fillId="0" borderId="99" xfId="2" applyNumberFormat="1" applyFont="1" applyBorder="1" applyAlignment="1">
      <alignment horizontal="center" vertical="center"/>
    </xf>
    <xf numFmtId="49" fontId="10" fillId="0" borderId="83" xfId="2" applyNumberFormat="1" applyFont="1" applyBorder="1" applyAlignment="1" applyProtection="1">
      <alignment horizontal="center" vertical="center"/>
    </xf>
    <xf numFmtId="43" fontId="10" fillId="0" borderId="51" xfId="0" applyNumberFormat="1" applyFont="1" applyFill="1" applyBorder="1" applyAlignment="1">
      <alignment horizontal="right" vertical="center"/>
    </xf>
    <xf numFmtId="43" fontId="10" fillId="0" borderId="4" xfId="0" applyNumberFormat="1" applyFont="1" applyFill="1" applyBorder="1" applyAlignment="1">
      <alignment horizontal="right" vertical="center"/>
    </xf>
    <xf numFmtId="43" fontId="10" fillId="0" borderId="37" xfId="0" applyNumberFormat="1" applyFont="1" applyFill="1" applyBorder="1" applyAlignment="1">
      <alignment horizontal="right" vertical="center"/>
    </xf>
    <xf numFmtId="43" fontId="10" fillId="0" borderId="6" xfId="0" applyNumberFormat="1" applyFont="1" applyFill="1" applyBorder="1" applyAlignment="1">
      <alignment horizontal="right" vertical="center"/>
    </xf>
    <xf numFmtId="43" fontId="10" fillId="0" borderId="48" xfId="0" applyNumberFormat="1" applyFont="1" applyFill="1" applyBorder="1" applyAlignment="1">
      <alignment horizontal="right" vertical="center"/>
    </xf>
    <xf numFmtId="43" fontId="10" fillId="0" borderId="10" xfId="0" applyNumberFormat="1" applyFont="1" applyFill="1" applyBorder="1" applyAlignment="1">
      <alignment horizontal="right" vertical="center"/>
    </xf>
    <xf numFmtId="0" fontId="10" fillId="0" borderId="28" xfId="2" applyFont="1" applyBorder="1" applyAlignment="1">
      <alignment horizontal="center" vertical="center" shrinkToFit="1"/>
    </xf>
    <xf numFmtId="183" fontId="29" fillId="0" borderId="107" xfId="6" applyNumberFormat="1" applyFont="1" applyBorder="1" applyAlignment="1">
      <alignment horizontal="right" vertical="center" indent="1"/>
    </xf>
    <xf numFmtId="183" fontId="29" fillId="0" borderId="87" xfId="6" applyNumberFormat="1" applyFont="1" applyBorder="1" applyAlignment="1">
      <alignment horizontal="right" vertical="center" indent="1"/>
    </xf>
    <xf numFmtId="183" fontId="29" fillId="0" borderId="87" xfId="6" applyNumberFormat="1" applyFont="1" applyBorder="1" applyAlignment="1">
      <alignment horizontal="left" vertical="center"/>
    </xf>
    <xf numFmtId="0" fontId="20" fillId="0" borderId="0" xfId="0" applyFont="1" applyAlignment="1">
      <alignment horizontal="center" vertical="center"/>
    </xf>
    <xf numFmtId="0" fontId="17" fillId="2" borderId="41" xfId="0" applyFont="1" applyFill="1" applyBorder="1" applyAlignment="1">
      <alignment horizontal="center" vertical="center"/>
    </xf>
    <xf numFmtId="0" fontId="17" fillId="2" borderId="79" xfId="0" applyFont="1" applyFill="1" applyBorder="1" applyAlignment="1">
      <alignment horizontal="center" vertical="center"/>
    </xf>
    <xf numFmtId="0" fontId="22" fillId="0" borderId="0" xfId="0" applyFont="1" applyAlignment="1">
      <alignment horizontal="center" vertical="center"/>
    </xf>
    <xf numFmtId="0" fontId="10" fillId="0" borderId="27" xfId="3" applyNumberFormat="1" applyFont="1" applyBorder="1" applyAlignment="1">
      <alignment horizontal="center" vertical="center"/>
    </xf>
    <xf numFmtId="0" fontId="10" fillId="0" borderId="24" xfId="3" applyNumberFormat="1" applyFont="1" applyBorder="1" applyAlignment="1">
      <alignment horizontal="center" vertical="center"/>
    </xf>
    <xf numFmtId="0" fontId="10" fillId="0" borderId="28" xfId="3" applyNumberFormat="1" applyFont="1" applyBorder="1" applyAlignment="1">
      <alignment horizontal="center" vertical="center"/>
    </xf>
    <xf numFmtId="0" fontId="10" fillId="0" borderId="27" xfId="0" applyFont="1" applyBorder="1" applyAlignment="1">
      <alignment horizontal="center" vertical="center"/>
    </xf>
    <xf numFmtId="0" fontId="10" fillId="0" borderId="28" xfId="0" applyFont="1" applyBorder="1" applyAlignment="1">
      <alignment horizontal="center" vertical="center"/>
    </xf>
    <xf numFmtId="58" fontId="10" fillId="0" borderId="24" xfId="3" applyNumberFormat="1" applyFont="1" applyBorder="1" applyAlignment="1">
      <alignment horizontal="center" vertical="center"/>
    </xf>
    <xf numFmtId="58" fontId="10" fillId="0" borderId="90" xfId="3" applyNumberFormat="1" applyFont="1" applyBorder="1" applyAlignment="1">
      <alignment horizontal="center" vertical="center"/>
    </xf>
    <xf numFmtId="0" fontId="10" fillId="0" borderId="27" xfId="3" applyFont="1" applyBorder="1" applyAlignment="1">
      <alignment horizontal="center" vertical="center"/>
    </xf>
    <xf numFmtId="0" fontId="10" fillId="0" borderId="24" xfId="3" applyFont="1" applyBorder="1" applyAlignment="1">
      <alignment horizontal="center" vertical="center"/>
    </xf>
    <xf numFmtId="0" fontId="10" fillId="0" borderId="28" xfId="3" applyFont="1" applyBorder="1" applyAlignment="1">
      <alignment horizontal="center" vertical="center"/>
    </xf>
    <xf numFmtId="0" fontId="22" fillId="0" borderId="0" xfId="3" applyFont="1" applyAlignment="1">
      <alignment horizontal="center" vertical="center"/>
    </xf>
    <xf numFmtId="0" fontId="22" fillId="0" borderId="0" xfId="2" applyFont="1" applyAlignment="1">
      <alignment horizontal="center" vertical="center"/>
    </xf>
    <xf numFmtId="0" fontId="5" fillId="0" borderId="83" xfId="2" applyFont="1" applyBorder="1" applyAlignment="1">
      <alignment horizontal="center" vertical="center"/>
    </xf>
    <xf numFmtId="0" fontId="5" fillId="0" borderId="84" xfId="2" applyFont="1" applyBorder="1" applyAlignment="1">
      <alignment horizontal="center" vertical="center"/>
    </xf>
    <xf numFmtId="0" fontId="5" fillId="0" borderId="93" xfId="2" applyFont="1" applyBorder="1" applyAlignment="1">
      <alignment horizontal="center" vertical="center"/>
    </xf>
    <xf numFmtId="0" fontId="5" fillId="0" borderId="94" xfId="2" applyFont="1" applyBorder="1" applyAlignment="1">
      <alignment horizontal="center" vertical="center"/>
    </xf>
    <xf numFmtId="0" fontId="5" fillId="0" borderId="54" xfId="2" applyFont="1" applyBorder="1" applyAlignment="1">
      <alignment horizontal="center" vertical="center"/>
    </xf>
    <xf numFmtId="0" fontId="5" fillId="0" borderId="93" xfId="2" applyFont="1" applyBorder="1" applyAlignment="1">
      <alignment horizontal="center" vertical="center" wrapText="1"/>
    </xf>
    <xf numFmtId="0" fontId="5" fillId="0" borderId="94" xfId="2" applyFont="1" applyBorder="1" applyAlignment="1">
      <alignment horizontal="center" vertical="center" wrapText="1"/>
    </xf>
    <xf numFmtId="0" fontId="5" fillId="0" borderId="9" xfId="2" applyFont="1" applyBorder="1" applyAlignment="1">
      <alignment horizontal="center" vertical="center"/>
    </xf>
    <xf numFmtId="0" fontId="10" fillId="0" borderId="55"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32" xfId="0" applyFont="1" applyFill="1" applyBorder="1" applyAlignment="1">
      <alignment horizontal="center" vertical="center"/>
    </xf>
    <xf numFmtId="0" fontId="10" fillId="0" borderId="30" xfId="0" applyFont="1" applyFill="1" applyBorder="1" applyAlignment="1">
      <alignment horizontal="center" vertical="center" wrapText="1"/>
    </xf>
    <xf numFmtId="0" fontId="0" fillId="0" borderId="55" xfId="0" applyFont="1" applyBorder="1" applyAlignment="1">
      <alignment vertical="center"/>
    </xf>
    <xf numFmtId="0" fontId="0" fillId="0" borderId="25" xfId="0" applyFont="1" applyBorder="1" applyAlignment="1">
      <alignment vertical="center"/>
    </xf>
    <xf numFmtId="0" fontId="0" fillId="0" borderId="32" xfId="0" applyFont="1" applyBorder="1" applyAlignment="1">
      <alignment vertical="center"/>
    </xf>
    <xf numFmtId="0" fontId="28" fillId="0" borderId="0" xfId="0" applyFont="1" applyAlignment="1"/>
    <xf numFmtId="0" fontId="22" fillId="0" borderId="0" xfId="2" applyFont="1" applyFill="1" applyBorder="1" applyAlignment="1">
      <alignment horizontal="center" vertical="center"/>
    </xf>
    <xf numFmtId="0" fontId="10" fillId="0" borderId="47" xfId="2" applyFont="1" applyBorder="1" applyAlignment="1">
      <alignment horizontal="center" vertical="center" shrinkToFit="1"/>
    </xf>
    <xf numFmtId="0" fontId="10" fillId="0" borderId="28" xfId="2" applyFont="1" applyBorder="1" applyAlignment="1">
      <alignment horizontal="center" vertical="center" shrinkToFit="1"/>
    </xf>
    <xf numFmtId="0" fontId="10" fillId="0" borderId="75" xfId="2" applyFont="1" applyBorder="1" applyAlignment="1">
      <alignment horizontal="center" vertical="center" wrapText="1"/>
    </xf>
    <xf numFmtId="0" fontId="10" fillId="0" borderId="66" xfId="2" applyFont="1" applyBorder="1" applyAlignment="1">
      <alignment horizontal="center" vertical="center" wrapText="1"/>
    </xf>
    <xf numFmtId="0" fontId="10" fillId="0" borderId="55" xfId="2" applyFont="1" applyFill="1" applyBorder="1" applyAlignment="1">
      <alignment horizontal="center" vertical="center" wrapText="1"/>
    </xf>
    <xf numFmtId="0" fontId="10" fillId="0" borderId="32" xfId="2" applyFont="1" applyFill="1" applyBorder="1" applyAlignment="1">
      <alignment horizontal="center" vertical="center" wrapText="1"/>
    </xf>
    <xf numFmtId="0" fontId="10" fillId="0" borderId="74" xfId="2" applyFont="1" applyBorder="1" applyAlignment="1">
      <alignment horizontal="center" vertical="center" wrapText="1"/>
    </xf>
    <xf numFmtId="0" fontId="10" fillId="0" borderId="67" xfId="2" applyFont="1" applyBorder="1" applyAlignment="1">
      <alignment horizontal="center" vertical="center" wrapText="1"/>
    </xf>
    <xf numFmtId="184" fontId="10" fillId="0" borderId="6" xfId="2" applyNumberFormat="1" applyFont="1" applyBorder="1" applyAlignment="1" applyProtection="1">
      <alignment horizontal="center" vertical="center"/>
    </xf>
    <xf numFmtId="184" fontId="10" fillId="0" borderId="5" xfId="2" applyNumberFormat="1" applyFont="1" applyBorder="1" applyAlignment="1" applyProtection="1">
      <alignment horizontal="center" vertical="center"/>
    </xf>
    <xf numFmtId="184" fontId="10" fillId="0" borderId="38" xfId="2" applyNumberFormat="1" applyFont="1" applyBorder="1" applyAlignment="1" applyProtection="1">
      <alignment horizontal="center" vertical="center"/>
    </xf>
    <xf numFmtId="188" fontId="10" fillId="0" borderId="4" xfId="2" applyNumberFormat="1" applyFont="1" applyFill="1" applyBorder="1" applyAlignment="1" applyProtection="1">
      <alignment horizontal="center" vertical="center"/>
    </xf>
    <xf numFmtId="188" fontId="10" fillId="0" borderId="3" xfId="2" applyNumberFormat="1" applyFont="1" applyFill="1" applyBorder="1" applyAlignment="1" applyProtection="1">
      <alignment horizontal="center" vertical="center"/>
    </xf>
    <xf numFmtId="188" fontId="10" fillId="0" borderId="96" xfId="2" applyNumberFormat="1" applyFont="1" applyFill="1" applyBorder="1" applyAlignment="1" applyProtection="1">
      <alignment horizontal="center" vertical="center"/>
    </xf>
    <xf numFmtId="188" fontId="10" fillId="0" borderId="6" xfId="2" applyNumberFormat="1" applyFont="1" applyFill="1" applyBorder="1" applyAlignment="1" applyProtection="1">
      <alignment horizontal="center" vertical="center"/>
    </xf>
    <xf numFmtId="188" fontId="10" fillId="0" borderId="5" xfId="2" applyNumberFormat="1" applyFont="1" applyFill="1" applyBorder="1" applyAlignment="1" applyProtection="1">
      <alignment horizontal="center" vertical="center"/>
    </xf>
    <xf numFmtId="188" fontId="10" fillId="0" borderId="38" xfId="2" applyNumberFormat="1" applyFont="1" applyFill="1" applyBorder="1" applyAlignment="1" applyProtection="1">
      <alignment horizontal="center" vertical="center"/>
    </xf>
    <xf numFmtId="188" fontId="10" fillId="0" borderId="10" xfId="2" applyNumberFormat="1" applyFont="1" applyFill="1" applyBorder="1" applyAlignment="1" applyProtection="1">
      <alignment horizontal="center" vertical="center"/>
    </xf>
    <xf numFmtId="188" fontId="10" fillId="0" borderId="11" xfId="2" applyNumberFormat="1" applyFont="1" applyFill="1" applyBorder="1" applyAlignment="1" applyProtection="1">
      <alignment horizontal="center" vertical="center"/>
    </xf>
    <xf numFmtId="188" fontId="10" fillId="0" borderId="58" xfId="2" applyNumberFormat="1" applyFont="1" applyFill="1" applyBorder="1" applyAlignment="1" applyProtection="1">
      <alignment horizontal="center" vertical="center"/>
    </xf>
    <xf numFmtId="184" fontId="10" fillId="0" borderId="87" xfId="2" applyNumberFormat="1" applyFont="1" applyFill="1" applyBorder="1" applyAlignment="1" applyProtection="1">
      <alignment horizontal="center" vertical="center"/>
    </xf>
    <xf numFmtId="184" fontId="10" fillId="0" borderId="88" xfId="2" applyNumberFormat="1" applyFont="1" applyFill="1" applyBorder="1" applyAlignment="1" applyProtection="1">
      <alignment horizontal="center" vertical="center"/>
    </xf>
    <xf numFmtId="184" fontId="10" fillId="0" borderId="89" xfId="2" applyNumberFormat="1" applyFont="1" applyFill="1" applyBorder="1" applyAlignment="1" applyProtection="1">
      <alignment horizontal="center" vertical="center"/>
    </xf>
    <xf numFmtId="0" fontId="29" fillId="0" borderId="47" xfId="6" applyFont="1" applyBorder="1" applyAlignment="1">
      <alignment horizontal="center" vertical="center"/>
    </xf>
    <xf numFmtId="0" fontId="29" fillId="0" borderId="28" xfId="6" applyFont="1" applyBorder="1" applyAlignment="1">
      <alignment horizontal="center" vertical="center"/>
    </xf>
    <xf numFmtId="0" fontId="29" fillId="0" borderId="30" xfId="6" applyFont="1" applyBorder="1" applyAlignment="1">
      <alignment horizontal="center" vertical="center"/>
    </xf>
    <xf numFmtId="0" fontId="29" fillId="0" borderId="55" xfId="6" applyFont="1" applyBorder="1" applyAlignment="1">
      <alignment horizontal="center" vertical="center"/>
    </xf>
    <xf numFmtId="0" fontId="29" fillId="0" borderId="12" xfId="6" applyFont="1" applyBorder="1" applyAlignment="1">
      <alignment horizontal="center" vertical="center"/>
    </xf>
    <xf numFmtId="0" fontId="29" fillId="0" borderId="25" xfId="6" applyFont="1" applyBorder="1" applyAlignment="1">
      <alignment horizontal="center" vertical="center"/>
    </xf>
    <xf numFmtId="0" fontId="29" fillId="0" borderId="30" xfId="6" applyFont="1" applyBorder="1" applyAlignment="1">
      <alignment horizontal="center" vertical="center" wrapText="1"/>
    </xf>
    <xf numFmtId="0" fontId="30" fillId="0" borderId="0" xfId="6" applyFont="1" applyAlignment="1">
      <alignment horizontal="center" vertical="center"/>
    </xf>
    <xf numFmtId="0" fontId="31" fillId="0" borderId="0" xfId="6" applyFont="1" applyAlignment="1">
      <alignment horizontal="center" vertical="center"/>
    </xf>
    <xf numFmtId="0" fontId="29" fillId="0" borderId="97" xfId="6" applyFont="1" applyBorder="1" applyAlignment="1">
      <alignment horizontal="center" vertical="center"/>
    </xf>
    <xf numFmtId="0" fontId="29" fillId="0" borderId="26" xfId="6" applyFont="1" applyBorder="1" applyAlignment="1">
      <alignment horizontal="center" vertical="center"/>
    </xf>
    <xf numFmtId="0" fontId="4" fillId="0" borderId="0" xfId="2" applyFont="1" applyAlignment="1">
      <alignment horizontal="center" vertical="center"/>
    </xf>
    <xf numFmtId="0" fontId="22" fillId="0" borderId="0" xfId="2" applyFont="1" applyBorder="1" applyAlignment="1">
      <alignment horizontal="center" vertical="center"/>
    </xf>
    <xf numFmtId="0" fontId="10" fillId="0" borderId="47" xfId="2" applyFont="1" applyBorder="1" applyAlignment="1">
      <alignment horizontal="center" vertical="center"/>
    </xf>
    <xf numFmtId="0" fontId="10" fillId="0" borderId="17" xfId="2" applyFont="1" applyBorder="1" applyAlignment="1">
      <alignment horizontal="center" vertical="center"/>
    </xf>
    <xf numFmtId="0" fontId="10" fillId="0" borderId="97" xfId="2" applyFont="1" applyBorder="1" applyAlignment="1">
      <alignment horizontal="center" vertical="center" shrinkToFit="1"/>
    </xf>
    <xf numFmtId="0" fontId="10" fillId="0" borderId="24" xfId="2" applyFont="1" applyBorder="1" applyAlignment="1">
      <alignment horizontal="center" vertical="center" shrinkToFit="1"/>
    </xf>
    <xf numFmtId="49" fontId="10" fillId="0" borderId="55" xfId="2" applyNumberFormat="1" applyFont="1" applyBorder="1" applyAlignment="1">
      <alignment horizontal="center" vertical="center" shrinkToFit="1"/>
    </xf>
    <xf numFmtId="0" fontId="10" fillId="0" borderId="24" xfId="2" applyFont="1" applyBorder="1" applyAlignment="1">
      <alignment horizontal="center" vertical="center"/>
    </xf>
    <xf numFmtId="0" fontId="10" fillId="0" borderId="23" xfId="2" applyFont="1" applyBorder="1" applyAlignment="1">
      <alignment horizontal="center" vertical="center" shrinkToFit="1"/>
    </xf>
    <xf numFmtId="49" fontId="10" fillId="0" borderId="0" xfId="2" applyNumberFormat="1" applyFont="1" applyBorder="1" applyAlignment="1">
      <alignment horizontal="center" vertical="center" shrinkToFit="1"/>
    </xf>
    <xf numFmtId="0" fontId="10" fillId="0" borderId="28" xfId="2" applyFont="1" applyBorder="1" applyAlignment="1">
      <alignment horizontal="center" vertical="center"/>
    </xf>
    <xf numFmtId="0" fontId="10" fillId="0" borderId="25" xfId="2" applyFont="1" applyBorder="1" applyAlignment="1">
      <alignment horizontal="center" vertical="center"/>
    </xf>
    <xf numFmtId="0" fontId="10" fillId="0" borderId="26" xfId="2" applyFont="1" applyBorder="1" applyAlignment="1">
      <alignment horizontal="center" vertical="center" shrinkToFit="1"/>
    </xf>
    <xf numFmtId="49" fontId="10" fillId="0" borderId="32" xfId="2" applyNumberFormat="1" applyFont="1" applyBorder="1" applyAlignment="1">
      <alignment horizontal="center" vertical="center" shrinkToFit="1"/>
    </xf>
    <xf numFmtId="0" fontId="10" fillId="0" borderId="24" xfId="2" applyFont="1" applyBorder="1" applyAlignment="1">
      <alignment horizontal="center" vertical="center" wrapText="1"/>
    </xf>
    <xf numFmtId="0" fontId="10" fillId="0" borderId="29" xfId="2" applyFont="1" applyBorder="1" applyAlignment="1">
      <alignment horizontal="center" vertical="center"/>
    </xf>
    <xf numFmtId="189" fontId="10" fillId="0" borderId="0" xfId="2" applyNumberFormat="1" applyFont="1" applyBorder="1" applyAlignment="1">
      <alignment vertical="center"/>
    </xf>
    <xf numFmtId="189" fontId="10" fillId="0" borderId="23" xfId="2" applyNumberFormat="1" applyFont="1" applyBorder="1" applyAlignment="1">
      <alignment vertical="center"/>
    </xf>
    <xf numFmtId="189" fontId="10" fillId="0" borderId="24" xfId="2" applyNumberFormat="1" applyFont="1" applyBorder="1" applyAlignment="1">
      <alignment vertical="center"/>
    </xf>
    <xf numFmtId="0" fontId="10" fillId="0" borderId="23" xfId="2" applyFont="1" applyBorder="1" applyAlignment="1">
      <alignment horizontal="center" vertical="center"/>
    </xf>
    <xf numFmtId="0" fontId="10" fillId="0" borderId="26" xfId="2" applyFont="1" applyBorder="1" applyAlignment="1">
      <alignment horizontal="center" vertical="center"/>
    </xf>
    <xf numFmtId="190" fontId="10" fillId="0" borderId="26" xfId="2" applyNumberFormat="1" applyFont="1" applyBorder="1" applyAlignment="1">
      <alignment horizontal="right" vertical="center"/>
    </xf>
    <xf numFmtId="190" fontId="10" fillId="0" borderId="28" xfId="2" applyNumberFormat="1" applyFont="1" applyBorder="1" applyAlignment="1">
      <alignment horizontal="right" vertical="center"/>
    </xf>
    <xf numFmtId="190" fontId="10" fillId="0" borderId="32" xfId="2" applyNumberFormat="1" applyFont="1" applyBorder="1" applyAlignment="1">
      <alignment horizontal="right" vertical="center"/>
    </xf>
    <xf numFmtId="189" fontId="10" fillId="0" borderId="23" xfId="2" applyNumberFormat="1" applyFont="1" applyBorder="1" applyAlignment="1">
      <alignment horizontal="left" vertical="center"/>
    </xf>
    <xf numFmtId="189" fontId="10" fillId="0" borderId="24" xfId="2" applyNumberFormat="1" applyFont="1" applyBorder="1" applyAlignment="1">
      <alignment horizontal="left" vertical="center"/>
    </xf>
    <xf numFmtId="189" fontId="10" fillId="0" borderId="0" xfId="2" applyNumberFormat="1" applyFont="1" applyBorder="1" applyAlignment="1">
      <alignment horizontal="left" vertical="center"/>
    </xf>
    <xf numFmtId="189" fontId="10" fillId="0" borderId="23" xfId="2" applyNumberFormat="1" applyFont="1" applyFill="1" applyBorder="1" applyAlignment="1">
      <alignment horizontal="left" vertical="center"/>
    </xf>
    <xf numFmtId="189" fontId="10" fillId="0" borderId="24" xfId="2" applyNumberFormat="1" applyFont="1" applyFill="1" applyBorder="1" applyAlignment="1">
      <alignment horizontal="left" vertical="center"/>
    </xf>
    <xf numFmtId="189" fontId="10" fillId="0" borderId="0" xfId="2" applyNumberFormat="1" applyFont="1" applyFill="1" applyBorder="1" applyAlignment="1">
      <alignment horizontal="left" vertical="center"/>
    </xf>
    <xf numFmtId="190" fontId="10" fillId="0" borderId="26" xfId="2" applyNumberFormat="1" applyFont="1" applyFill="1" applyBorder="1" applyAlignment="1">
      <alignment horizontal="right" vertical="center"/>
    </xf>
    <xf numFmtId="190" fontId="10" fillId="0" borderId="28" xfId="2" applyNumberFormat="1" applyFont="1" applyFill="1" applyBorder="1" applyAlignment="1">
      <alignment horizontal="right" vertical="center"/>
    </xf>
    <xf numFmtId="190" fontId="10" fillId="0" borderId="32" xfId="2" applyNumberFormat="1" applyFont="1" applyFill="1" applyBorder="1" applyAlignment="1">
      <alignment horizontal="right" vertical="center"/>
    </xf>
    <xf numFmtId="0" fontId="9" fillId="0" borderId="27" xfId="2" applyFont="1" applyBorder="1" applyAlignment="1">
      <alignment horizontal="center" vertical="center" wrapText="1"/>
    </xf>
    <xf numFmtId="0" fontId="9" fillId="0" borderId="24" xfId="2" applyFont="1" applyBorder="1" applyAlignment="1">
      <alignment horizontal="center" vertical="center" wrapText="1"/>
    </xf>
    <xf numFmtId="0" fontId="9" fillId="0" borderId="24" xfId="2" applyFont="1" applyBorder="1" applyAlignment="1">
      <alignment horizontal="center" vertical="center"/>
    </xf>
    <xf numFmtId="0" fontId="9" fillId="0" borderId="28" xfId="2" applyFont="1" applyBorder="1" applyAlignment="1">
      <alignment horizontal="center" vertical="center"/>
    </xf>
    <xf numFmtId="0" fontId="9" fillId="0" borderId="28" xfId="2" applyFont="1" applyBorder="1" applyAlignment="1">
      <alignment horizontal="center" vertical="center" wrapText="1"/>
    </xf>
    <xf numFmtId="189" fontId="10" fillId="0" borderId="29" xfId="2" applyNumberFormat="1" applyFont="1" applyBorder="1" applyAlignment="1">
      <alignment horizontal="left" vertical="center"/>
    </xf>
    <xf numFmtId="189" fontId="10" fillId="0" borderId="27" xfId="2" applyNumberFormat="1" applyFont="1" applyBorder="1" applyAlignment="1">
      <alignment horizontal="left" vertical="center"/>
    </xf>
    <xf numFmtId="189" fontId="10" fillId="0" borderId="13" xfId="2" applyNumberFormat="1" applyFont="1" applyBorder="1" applyAlignment="1">
      <alignment horizontal="left" vertical="center"/>
    </xf>
    <xf numFmtId="0" fontId="9" fillId="0" borderId="90" xfId="2" applyFont="1" applyBorder="1" applyAlignment="1">
      <alignment horizontal="center" vertical="center" wrapText="1"/>
    </xf>
    <xf numFmtId="0" fontId="10" fillId="0" borderId="22" xfId="2" applyFont="1" applyBorder="1" applyAlignment="1">
      <alignment horizontal="center" vertical="center"/>
    </xf>
    <xf numFmtId="190" fontId="10" fillId="0" borderId="22" xfId="2" applyNumberFormat="1" applyFont="1" applyBorder="1" applyAlignment="1">
      <alignment horizontal="right" vertical="center"/>
    </xf>
    <xf numFmtId="190" fontId="10" fillId="0" borderId="90" xfId="2" applyNumberFormat="1" applyFont="1" applyBorder="1" applyAlignment="1">
      <alignment horizontal="right" vertical="center"/>
    </xf>
    <xf numFmtId="190" fontId="10" fillId="0" borderId="16" xfId="2" applyNumberFormat="1" applyFont="1" applyBorder="1" applyAlignment="1">
      <alignment horizontal="right" vertical="center"/>
    </xf>
    <xf numFmtId="0" fontId="10" fillId="0" borderId="0" xfId="2" applyFont="1" applyAlignment="1">
      <alignment vertical="center" wrapText="1"/>
    </xf>
    <xf numFmtId="0" fontId="10" fillId="0" borderId="0" xfId="2" applyFont="1" applyBorder="1" applyAlignment="1">
      <alignment vertical="center" wrapText="1"/>
    </xf>
    <xf numFmtId="0" fontId="10" fillId="0" borderId="0" xfId="0" applyFont="1" applyAlignment="1">
      <alignment horizontal="left" vertical="center"/>
    </xf>
  </cellXfs>
  <cellStyles count="8">
    <cellStyle name="ハイパーリンク" xfId="1" builtinId="8"/>
    <cellStyle name="桁区切り 2" xfId="4"/>
    <cellStyle name="標準" xfId="0" builtinId="0"/>
    <cellStyle name="標準 2" xfId="2"/>
    <cellStyle name="標準 2 2" xfId="7"/>
    <cellStyle name="標準 3" xfId="3"/>
    <cellStyle name="標準 4" xfId="5"/>
    <cellStyle name="標準 5"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9.xml.rels><?xml version="1.0" encoding="UTF-8" standalone="yes"?>
<Relationships xmlns="http://schemas.openxmlformats.org/package/2006/relationships"><Relationship Id="rId1" Type="http://schemas.openxmlformats.org/officeDocument/2006/relationships/hyperlink" Target="#&#30446;&#27425;!A1"/></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666750</xdr:colOff>
      <xdr:row>0</xdr:row>
      <xdr:rowOff>257175</xdr:rowOff>
    </xdr:to>
    <xdr:sp macro="" textlink="">
      <xdr:nvSpPr>
        <xdr:cNvPr id="2" name="額縁 1">
          <a:hlinkClick xmlns:r="http://schemas.openxmlformats.org/officeDocument/2006/relationships" r:id="rId1"/>
        </xdr:cNvPr>
        <xdr:cNvSpPr/>
      </xdr:nvSpPr>
      <xdr:spPr>
        <a:xfrm>
          <a:off x="0" y="0"/>
          <a:ext cx="666750" cy="257175"/>
        </a:xfrm>
        <a:prstGeom prst="bevel">
          <a:avLst/>
        </a:prstGeom>
        <a:ln/>
      </xdr:spPr>
      <xdr:style>
        <a:lnRef idx="0">
          <a:schemeClr val="accent1"/>
        </a:lnRef>
        <a:fillRef idx="3">
          <a:schemeClr val="accent1"/>
        </a:fillRef>
        <a:effectRef idx="3">
          <a:schemeClr val="accent1"/>
        </a:effectRef>
        <a:fontRef idx="minor">
          <a:schemeClr val="lt1"/>
        </a:fontRef>
      </xdr:style>
      <xdr:txBody>
        <a:bodyPr vertOverflow="clip" horzOverflow="clip" lIns="0" tIns="0" rIns="0" bIns="0" rtlCol="0" anchor="ctr">
          <a:flatTx/>
        </a:bodyPr>
        <a:lstStyle/>
        <a:p>
          <a:pPr algn="ctr"/>
          <a:r>
            <a:rPr kumimoji="1" lang="ja-JP" altLang="en-US" sz="900" b="1">
              <a:solidFill>
                <a:schemeClr val="bg1"/>
              </a:solidFill>
              <a:latin typeface="HG丸ｺﾞｼｯｸM-PRO" panose="020F0600000000000000" pitchFamily="50" charset="-128"/>
              <a:ea typeface="HG丸ｺﾞｼｯｸM-PRO" panose="020F0600000000000000" pitchFamily="50" charset="-128"/>
            </a:rPr>
            <a:t>目次へ</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657225</xdr:colOff>
      <xdr:row>0</xdr:row>
      <xdr:rowOff>243839</xdr:rowOff>
    </xdr:to>
    <xdr:sp macro="" textlink="">
      <xdr:nvSpPr>
        <xdr:cNvPr id="3" name="額縁 2">
          <a:hlinkClick xmlns:r="http://schemas.openxmlformats.org/officeDocument/2006/relationships" r:id="rId1"/>
        </xdr:cNvPr>
        <xdr:cNvSpPr/>
      </xdr:nvSpPr>
      <xdr:spPr>
        <a:xfrm>
          <a:off x="0" y="0"/>
          <a:ext cx="657225" cy="243839"/>
        </a:xfrm>
        <a:prstGeom prst="bevel">
          <a:avLst/>
        </a:prstGeom>
        <a:ln/>
      </xdr:spPr>
      <xdr:style>
        <a:lnRef idx="0">
          <a:schemeClr val="accent1"/>
        </a:lnRef>
        <a:fillRef idx="3">
          <a:schemeClr val="accent1"/>
        </a:fillRef>
        <a:effectRef idx="3">
          <a:schemeClr val="accent1"/>
        </a:effectRef>
        <a:fontRef idx="minor">
          <a:schemeClr val="lt1"/>
        </a:fontRef>
      </xdr:style>
      <xdr:txBody>
        <a:bodyPr vertOverflow="clip" horzOverflow="clip" lIns="0" tIns="0" rIns="0" bIns="0" rtlCol="0" anchor="ctr">
          <a:flatTx/>
        </a:bodyPr>
        <a:lstStyle/>
        <a:p>
          <a:pPr algn="ctr"/>
          <a:r>
            <a:rPr kumimoji="1" lang="ja-JP" altLang="en-US" sz="900" b="1">
              <a:solidFill>
                <a:schemeClr val="bg1"/>
              </a:solidFill>
              <a:latin typeface="HG丸ｺﾞｼｯｸM-PRO" panose="020F0600000000000000" pitchFamily="50" charset="-128"/>
              <a:ea typeface="HG丸ｺﾞｼｯｸM-PRO" panose="020F0600000000000000" pitchFamily="50" charset="-128"/>
            </a:rPr>
            <a:t>目次へ</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657225</xdr:colOff>
      <xdr:row>0</xdr:row>
      <xdr:rowOff>243839</xdr:rowOff>
    </xdr:to>
    <xdr:sp macro="" textlink="">
      <xdr:nvSpPr>
        <xdr:cNvPr id="3" name="額縁 2">
          <a:hlinkClick xmlns:r="http://schemas.openxmlformats.org/officeDocument/2006/relationships" r:id="rId1"/>
        </xdr:cNvPr>
        <xdr:cNvSpPr/>
      </xdr:nvSpPr>
      <xdr:spPr>
        <a:xfrm>
          <a:off x="0" y="0"/>
          <a:ext cx="657225" cy="243839"/>
        </a:xfrm>
        <a:prstGeom prst="bevel">
          <a:avLst/>
        </a:prstGeom>
        <a:ln/>
      </xdr:spPr>
      <xdr:style>
        <a:lnRef idx="0">
          <a:schemeClr val="accent1"/>
        </a:lnRef>
        <a:fillRef idx="3">
          <a:schemeClr val="accent1"/>
        </a:fillRef>
        <a:effectRef idx="3">
          <a:schemeClr val="accent1"/>
        </a:effectRef>
        <a:fontRef idx="minor">
          <a:schemeClr val="lt1"/>
        </a:fontRef>
      </xdr:style>
      <xdr:txBody>
        <a:bodyPr vertOverflow="clip" horzOverflow="clip" lIns="0" tIns="0" rIns="0" bIns="0" rtlCol="0" anchor="ctr">
          <a:flatTx/>
        </a:bodyPr>
        <a:lstStyle/>
        <a:p>
          <a:pPr algn="ctr"/>
          <a:r>
            <a:rPr kumimoji="1" lang="ja-JP" altLang="en-US" sz="900" b="1">
              <a:solidFill>
                <a:schemeClr val="bg1"/>
              </a:solidFill>
              <a:latin typeface="HG丸ｺﾞｼｯｸM-PRO" panose="020F0600000000000000" pitchFamily="50" charset="-128"/>
              <a:ea typeface="HG丸ｺﾞｼｯｸM-PRO" panose="020F0600000000000000" pitchFamily="50" charset="-128"/>
            </a:rPr>
            <a:t>目次へ</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828675</xdr:colOff>
      <xdr:row>0</xdr:row>
      <xdr:rowOff>257175</xdr:rowOff>
    </xdr:to>
    <xdr:sp macro="" textlink="">
      <xdr:nvSpPr>
        <xdr:cNvPr id="3" name="額縁 2">
          <a:hlinkClick xmlns:r="http://schemas.openxmlformats.org/officeDocument/2006/relationships" r:id="rId1"/>
        </xdr:cNvPr>
        <xdr:cNvSpPr/>
      </xdr:nvSpPr>
      <xdr:spPr>
        <a:xfrm>
          <a:off x="0" y="0"/>
          <a:ext cx="828675" cy="257175"/>
        </a:xfrm>
        <a:prstGeom prst="bevel">
          <a:avLst/>
        </a:prstGeom>
        <a:ln/>
      </xdr:spPr>
      <xdr:style>
        <a:lnRef idx="0">
          <a:schemeClr val="accent1"/>
        </a:lnRef>
        <a:fillRef idx="3">
          <a:schemeClr val="accent1"/>
        </a:fillRef>
        <a:effectRef idx="3">
          <a:schemeClr val="accent1"/>
        </a:effectRef>
        <a:fontRef idx="minor">
          <a:schemeClr val="lt1"/>
        </a:fontRef>
      </xdr:style>
      <xdr:txBody>
        <a:bodyPr vertOverflow="clip" horzOverflow="clip" lIns="0" tIns="0" rIns="0" bIns="0" rtlCol="0" anchor="ctr">
          <a:flatTx/>
        </a:bodyPr>
        <a:lstStyle/>
        <a:p>
          <a:pPr algn="ctr"/>
          <a:r>
            <a:rPr kumimoji="1" lang="ja-JP" altLang="en-US" sz="900" b="1">
              <a:solidFill>
                <a:schemeClr val="bg1"/>
              </a:solidFill>
              <a:latin typeface="HG丸ｺﾞｼｯｸM-PRO" panose="020F0600000000000000" pitchFamily="50" charset="-128"/>
              <a:ea typeface="HG丸ｺﾞｼｯｸM-PRO" panose="020F0600000000000000" pitchFamily="50" charset="-128"/>
            </a:rPr>
            <a:t>目次へ</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1</xdr:rowOff>
    </xdr:from>
    <xdr:to>
      <xdr:col>0</xdr:col>
      <xdr:colOff>657225</xdr:colOff>
      <xdr:row>0</xdr:row>
      <xdr:rowOff>266701</xdr:rowOff>
    </xdr:to>
    <xdr:sp macro="" textlink="">
      <xdr:nvSpPr>
        <xdr:cNvPr id="3" name="額縁 2">
          <a:hlinkClick xmlns:r="http://schemas.openxmlformats.org/officeDocument/2006/relationships" r:id="rId1"/>
        </xdr:cNvPr>
        <xdr:cNvSpPr/>
      </xdr:nvSpPr>
      <xdr:spPr>
        <a:xfrm>
          <a:off x="0" y="1"/>
          <a:ext cx="657225" cy="266700"/>
        </a:xfrm>
        <a:prstGeom prst="bevel">
          <a:avLst/>
        </a:prstGeom>
        <a:ln/>
      </xdr:spPr>
      <xdr:style>
        <a:lnRef idx="0">
          <a:schemeClr val="accent1"/>
        </a:lnRef>
        <a:fillRef idx="3">
          <a:schemeClr val="accent1"/>
        </a:fillRef>
        <a:effectRef idx="3">
          <a:schemeClr val="accent1"/>
        </a:effectRef>
        <a:fontRef idx="minor">
          <a:schemeClr val="lt1"/>
        </a:fontRef>
      </xdr:style>
      <xdr:txBody>
        <a:bodyPr vertOverflow="clip" horzOverflow="clip" lIns="0" tIns="0" rIns="0" bIns="0" rtlCol="0" anchor="ctr">
          <a:flatTx/>
        </a:bodyPr>
        <a:lstStyle/>
        <a:p>
          <a:pPr algn="ctr"/>
          <a:r>
            <a:rPr kumimoji="1" lang="ja-JP" altLang="en-US" sz="900" b="1">
              <a:solidFill>
                <a:schemeClr val="bg1"/>
              </a:solidFill>
              <a:latin typeface="HG丸ｺﾞｼｯｸM-PRO" panose="020F0600000000000000" pitchFamily="50" charset="-128"/>
              <a:ea typeface="HG丸ｺﾞｼｯｸM-PRO" panose="020F0600000000000000" pitchFamily="50" charset="-128"/>
            </a:rPr>
            <a:t>目次へ</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テキスト 1"/>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面 積</a:t>
          </a:r>
        </a:p>
      </xdr:txBody>
    </xdr:sp>
    <xdr:clientData/>
  </xdr:twoCellAnchor>
  <xdr:twoCellAnchor>
    <xdr:from>
      <xdr:col>0</xdr:col>
      <xdr:colOff>0</xdr:colOff>
      <xdr:row>0</xdr:row>
      <xdr:rowOff>0</xdr:rowOff>
    </xdr:from>
    <xdr:to>
      <xdr:col>0</xdr:col>
      <xdr:colOff>0</xdr:colOff>
      <xdr:row>0</xdr:row>
      <xdr:rowOff>0</xdr:rowOff>
    </xdr:to>
    <xdr:sp macro="" textlink="">
      <xdr:nvSpPr>
        <xdr:cNvPr id="3" name="テキスト 2"/>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海岸線</a:t>
          </a:r>
        </a:p>
      </xdr:txBody>
    </xdr:sp>
    <xdr:clientData/>
  </xdr:twoCellAnchor>
  <xdr:twoCellAnchor>
    <xdr:from>
      <xdr:col>0</xdr:col>
      <xdr:colOff>0</xdr:colOff>
      <xdr:row>0</xdr:row>
      <xdr:rowOff>0</xdr:rowOff>
    </xdr:from>
    <xdr:to>
      <xdr:col>0</xdr:col>
      <xdr:colOff>0</xdr:colOff>
      <xdr:row>0</xdr:row>
      <xdr:rowOff>0</xdr:rowOff>
    </xdr:to>
    <xdr:sp macro="" textlink="">
      <xdr:nvSpPr>
        <xdr:cNvPr id="4" name="テキスト 3"/>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海 抜</a:t>
          </a:r>
        </a:p>
      </xdr:txBody>
    </xdr:sp>
    <xdr:clientData/>
  </xdr:twoCellAnchor>
  <xdr:twoCellAnchor>
    <xdr:from>
      <xdr:col>0</xdr:col>
      <xdr:colOff>0</xdr:colOff>
      <xdr:row>0</xdr:row>
      <xdr:rowOff>0</xdr:rowOff>
    </xdr:from>
    <xdr:to>
      <xdr:col>0</xdr:col>
      <xdr:colOff>0</xdr:colOff>
      <xdr:row>0</xdr:row>
      <xdr:rowOff>0</xdr:rowOff>
    </xdr:to>
    <xdr:sp macro="" textlink="">
      <xdr:nvSpPr>
        <xdr:cNvPr id="5" name="テキスト 6"/>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合併年月日</a:t>
          </a:r>
        </a:p>
      </xdr:txBody>
    </xdr:sp>
    <xdr:clientData/>
  </xdr:twoCellAnchor>
  <xdr:twoCellAnchor>
    <xdr:from>
      <xdr:col>0</xdr:col>
      <xdr:colOff>0</xdr:colOff>
      <xdr:row>0</xdr:row>
      <xdr:rowOff>0</xdr:rowOff>
    </xdr:from>
    <xdr:to>
      <xdr:col>0</xdr:col>
      <xdr:colOff>0</xdr:colOff>
      <xdr:row>0</xdr:row>
      <xdr:rowOff>0</xdr:rowOff>
    </xdr:to>
    <xdr:sp macro="" textlink="">
      <xdr:nvSpPr>
        <xdr:cNvPr id="6" name="テキスト 7"/>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合併町村名</a:t>
          </a:r>
        </a:p>
      </xdr:txBody>
    </xdr:sp>
    <xdr:clientData/>
  </xdr:twoCellAnchor>
  <xdr:twoCellAnchor>
    <xdr:from>
      <xdr:col>0</xdr:col>
      <xdr:colOff>0</xdr:colOff>
      <xdr:row>0</xdr:row>
      <xdr:rowOff>0</xdr:rowOff>
    </xdr:from>
    <xdr:to>
      <xdr:col>0</xdr:col>
      <xdr:colOff>0</xdr:colOff>
      <xdr:row>0</xdr:row>
      <xdr:rowOff>0</xdr:rowOff>
    </xdr:to>
    <xdr:sp macro="" textlink="">
      <xdr:nvSpPr>
        <xdr:cNvPr id="7" name="テキスト 9"/>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合併面積</a:t>
          </a:r>
        </a:p>
      </xdr:txBody>
    </xdr:sp>
    <xdr:clientData/>
  </xdr:twoCellAnchor>
  <xdr:twoCellAnchor>
    <xdr:from>
      <xdr:col>0</xdr:col>
      <xdr:colOff>0</xdr:colOff>
      <xdr:row>0</xdr:row>
      <xdr:rowOff>0</xdr:rowOff>
    </xdr:from>
    <xdr:to>
      <xdr:col>0</xdr:col>
      <xdr:colOff>0</xdr:colOff>
      <xdr:row>0</xdr:row>
      <xdr:rowOff>0</xdr:rowOff>
    </xdr:to>
    <xdr:sp macro="" textlink="">
      <xdr:nvSpPr>
        <xdr:cNvPr id="8" name="テキスト 10"/>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総 面 積</a:t>
          </a:r>
        </a:p>
      </xdr:txBody>
    </xdr:sp>
    <xdr:clientData/>
  </xdr:twoCellAnchor>
  <xdr:twoCellAnchor>
    <xdr:from>
      <xdr:col>0</xdr:col>
      <xdr:colOff>0</xdr:colOff>
      <xdr:row>0</xdr:row>
      <xdr:rowOff>0</xdr:rowOff>
    </xdr:from>
    <xdr:to>
      <xdr:col>0</xdr:col>
      <xdr:colOff>0</xdr:colOff>
      <xdr:row>0</xdr:row>
      <xdr:rowOff>0</xdr:rowOff>
    </xdr:to>
    <xdr:sp macro="" textlink="">
      <xdr:nvSpPr>
        <xdr:cNvPr id="9" name="テキスト 11"/>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合併人口</a:t>
          </a:r>
        </a:p>
      </xdr:txBody>
    </xdr:sp>
    <xdr:clientData/>
  </xdr:twoCellAnchor>
  <xdr:twoCellAnchor>
    <xdr:from>
      <xdr:col>0</xdr:col>
      <xdr:colOff>0</xdr:colOff>
      <xdr:row>0</xdr:row>
      <xdr:rowOff>0</xdr:rowOff>
    </xdr:from>
    <xdr:to>
      <xdr:col>0</xdr:col>
      <xdr:colOff>0</xdr:colOff>
      <xdr:row>0</xdr:row>
      <xdr:rowOff>0</xdr:rowOff>
    </xdr:to>
    <xdr:sp macro="" textlink="">
      <xdr:nvSpPr>
        <xdr:cNvPr id="10" name="テキスト 12"/>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総 人 口</a:t>
          </a:r>
        </a:p>
      </xdr:txBody>
    </xdr:sp>
    <xdr:clientData/>
  </xdr:twoCellAnchor>
  <xdr:twoCellAnchor>
    <xdr:from>
      <xdr:col>0</xdr:col>
      <xdr:colOff>0</xdr:colOff>
      <xdr:row>0</xdr:row>
      <xdr:rowOff>0</xdr:rowOff>
    </xdr:from>
    <xdr:to>
      <xdr:col>0</xdr:col>
      <xdr:colOff>0</xdr:colOff>
      <xdr:row>0</xdr:row>
      <xdr:rowOff>0</xdr:rowOff>
    </xdr:to>
    <xdr:sp macro="" textlink="">
      <xdr:nvSpPr>
        <xdr:cNvPr id="11" name="テキスト 13"/>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資料：企画課</a:t>
          </a:r>
        </a:p>
        <a:p>
          <a:pPr algn="l" rtl="0">
            <a:defRPr sz="1000"/>
          </a:pPr>
          <a:r>
            <a:rPr lang="ja-JP" altLang="en-US" sz="1100" b="0" i="0" u="none" strike="noStrike" baseline="0">
              <a:solidFill>
                <a:srgbClr val="000000"/>
              </a:solidFill>
              <a:latin typeface="明朝"/>
            </a:rPr>
            <a:t>注）面積は総理府統計局が昭和</a:t>
          </a:r>
          <a:r>
            <a:rPr lang="en-US" altLang="ja-JP" sz="1100" b="0" i="0" u="none" strike="noStrike" baseline="0">
              <a:solidFill>
                <a:srgbClr val="000000"/>
              </a:solidFill>
              <a:latin typeface="明朝"/>
            </a:rPr>
            <a:t>30.10.1</a:t>
          </a:r>
          <a:r>
            <a:rPr lang="ja-JP" altLang="en-US" sz="1100" b="0" i="0" u="none" strike="noStrike" baseline="0">
              <a:solidFill>
                <a:srgbClr val="000000"/>
              </a:solidFill>
              <a:latin typeface="明朝"/>
            </a:rPr>
            <a:t>現在の県域により公表したもので従来の昭和</a:t>
          </a:r>
          <a:r>
            <a:rPr lang="en-US" altLang="ja-JP" sz="1100" b="0" i="0" u="none" strike="noStrike" baseline="0">
              <a:solidFill>
                <a:srgbClr val="000000"/>
              </a:solidFill>
              <a:latin typeface="明朝"/>
            </a:rPr>
            <a:t>27.4.1</a:t>
          </a:r>
          <a:r>
            <a:rPr lang="ja-JP" altLang="en-US" sz="1100" b="0" i="0" u="none" strike="noStrike" baseline="0">
              <a:solidFill>
                <a:srgbClr val="000000"/>
              </a:solidFill>
              <a:latin typeface="明朝"/>
            </a:rPr>
            <a:t>現在建設</a:t>
          </a:r>
        </a:p>
        <a:p>
          <a:pPr algn="l" rtl="0">
            <a:defRPr sz="1000"/>
          </a:pPr>
          <a:r>
            <a:rPr lang="ja-JP" altLang="en-US" sz="1100" b="0" i="0" u="none" strike="noStrike" baseline="0">
              <a:solidFill>
                <a:srgbClr val="000000"/>
              </a:solidFill>
              <a:latin typeface="明朝"/>
            </a:rPr>
            <a:t>  省公表面積より</a:t>
          </a:r>
          <a:r>
            <a:rPr lang="en-US" altLang="ja-JP" sz="1100" b="0" i="0" u="none" strike="noStrike" baseline="0">
              <a:solidFill>
                <a:srgbClr val="000000"/>
              </a:solidFill>
              <a:latin typeface="明朝"/>
            </a:rPr>
            <a:t>0.62</a:t>
          </a:r>
          <a:r>
            <a:rPr lang="ja-JP" altLang="en-US" sz="1100" b="0" i="0" u="none" strike="noStrike" baseline="0">
              <a:solidFill>
                <a:srgbClr val="000000"/>
              </a:solidFill>
              <a:latin typeface="明朝"/>
            </a:rPr>
            <a:t>ｋ㎡広くなったが地区別には不明のため，地区別面積は昭和</a:t>
          </a:r>
          <a:r>
            <a:rPr lang="en-US" altLang="ja-JP" sz="1100" b="0" i="0" u="none" strike="noStrike" baseline="0">
              <a:solidFill>
                <a:srgbClr val="000000"/>
              </a:solidFill>
              <a:latin typeface="明朝"/>
            </a:rPr>
            <a:t>27.4.1</a:t>
          </a:r>
          <a:r>
            <a:rPr lang="ja-JP" altLang="en-US" sz="1100" b="0" i="0" u="none" strike="noStrike" baseline="0">
              <a:solidFill>
                <a:srgbClr val="000000"/>
              </a:solidFill>
              <a:latin typeface="明朝"/>
            </a:rPr>
            <a:t>現在建設省</a:t>
          </a:r>
        </a:p>
        <a:p>
          <a:pPr algn="l" rtl="0">
            <a:defRPr sz="1000"/>
          </a:pPr>
          <a:r>
            <a:rPr lang="ja-JP" altLang="en-US" sz="1100" b="0" i="0" u="none" strike="noStrike" baseline="0">
              <a:solidFill>
                <a:srgbClr val="000000"/>
              </a:solidFill>
              <a:latin typeface="明朝"/>
            </a:rPr>
            <a:t>  公表面積による。</a:t>
          </a:r>
        </a:p>
      </xdr:txBody>
    </xdr:sp>
    <xdr:clientData/>
  </xdr:twoCellAnchor>
  <xdr:twoCellAnchor>
    <xdr:from>
      <xdr:col>0</xdr:col>
      <xdr:colOff>276225</xdr:colOff>
      <xdr:row>0</xdr:row>
      <xdr:rowOff>0</xdr:rowOff>
    </xdr:from>
    <xdr:to>
      <xdr:col>0</xdr:col>
      <xdr:colOff>381000</xdr:colOff>
      <xdr:row>0</xdr:row>
      <xdr:rowOff>0</xdr:rowOff>
    </xdr:to>
    <xdr:sp macro="" textlink="">
      <xdr:nvSpPr>
        <xdr:cNvPr id="12" name="テキスト 14"/>
        <xdr:cNvSpPr txBox="1">
          <a:spLocks noChangeArrowheads="1"/>
        </xdr:cNvSpPr>
      </xdr:nvSpPr>
      <xdr:spPr bwMode="auto">
        <a:xfrm>
          <a:off x="276225" y="0"/>
          <a:ext cx="104775"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区   分</a:t>
          </a:r>
        </a:p>
      </xdr:txBody>
    </xdr:sp>
    <xdr:clientData/>
  </xdr:twoCellAnchor>
  <xdr:twoCellAnchor>
    <xdr:from>
      <xdr:col>0</xdr:col>
      <xdr:colOff>0</xdr:colOff>
      <xdr:row>0</xdr:row>
      <xdr:rowOff>0</xdr:rowOff>
    </xdr:from>
    <xdr:to>
      <xdr:col>0</xdr:col>
      <xdr:colOff>0</xdr:colOff>
      <xdr:row>0</xdr:row>
      <xdr:rowOff>0</xdr:rowOff>
    </xdr:to>
    <xdr:sp macro="" textlink="">
      <xdr:nvSpPr>
        <xdr:cNvPr id="2128" name="図形 20"/>
        <xdr:cNvSpPr>
          <a:spLocks/>
        </xdr:cNvSpPr>
      </xdr:nvSpPr>
      <xdr:spPr bwMode="auto">
        <a:xfrm>
          <a:off x="0" y="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w 16384"/>
            <a:gd name="T11" fmla="*/ 0 h 16384"/>
            <a:gd name="T12" fmla="*/ 0 60000 65536"/>
            <a:gd name="T13" fmla="*/ 0 60000 65536"/>
            <a:gd name="T14" fmla="*/ 0 60000 65536"/>
            <a:gd name="T15" fmla="*/ 0 60000 65536"/>
            <a:gd name="T16" fmla="*/ 0 60000 65536"/>
            <a:gd name="T17" fmla="*/ 0 60000 65536"/>
            <a:gd name="T18" fmla="*/ 0 w 16384"/>
            <a:gd name="T19" fmla="*/ 0 h 16384"/>
            <a:gd name="T20" fmla="*/ 16384 w 16384"/>
            <a:gd name="T21" fmla="*/ 16384 h 16384"/>
          </a:gdLst>
          <a:ahLst/>
          <a:cxnLst>
            <a:cxn ang="T12">
              <a:pos x="T0" y="T1"/>
            </a:cxn>
            <a:cxn ang="T13">
              <a:pos x="T2" y="T3"/>
            </a:cxn>
            <a:cxn ang="T14">
              <a:pos x="T4" y="T5"/>
            </a:cxn>
            <a:cxn ang="T15">
              <a:pos x="T6" y="T7"/>
            </a:cxn>
            <a:cxn ang="T16">
              <a:pos x="T8" y="T9"/>
            </a:cxn>
            <a:cxn ang="T17">
              <a:pos x="T10" y="T11"/>
            </a:cxn>
          </a:cxnLst>
          <a:rect l="T18" t="T19" r="T20" b="T21"/>
          <a:pathLst>
            <a:path w="16384" h="16384">
              <a:moveTo>
                <a:pt x="780" y="0"/>
              </a:moveTo>
              <a:lnTo>
                <a:pt x="16384" y="0"/>
              </a:lnTo>
              <a:lnTo>
                <a:pt x="16384" y="16384"/>
              </a:lnTo>
              <a:lnTo>
                <a:pt x="0" y="16384"/>
              </a:lnTo>
              <a:lnTo>
                <a:pt x="1560" y="16384"/>
              </a:lnTo>
              <a:lnTo>
                <a:pt x="780" y="16384"/>
              </a:lnTo>
            </a:path>
          </a:pathLst>
        </a:custGeom>
        <a:noFill/>
        <a:ln w="9525">
          <a:solidFill>
            <a:srgbClr val="000000"/>
          </a:solidFill>
          <a:prstDash val="solid"/>
          <a:round/>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2129" name="図形 21"/>
        <xdr:cNvSpPr>
          <a:spLocks/>
        </xdr:cNvSpPr>
      </xdr:nvSpPr>
      <xdr:spPr bwMode="auto">
        <a:xfrm>
          <a:off x="0" y="0"/>
          <a:ext cx="0" cy="0"/>
        </a:xfrm>
        <a:custGeom>
          <a:avLst/>
          <a:gdLst>
            <a:gd name="T0" fmla="*/ 0 w 16384"/>
            <a:gd name="T1" fmla="*/ 0 h 16384"/>
            <a:gd name="T2" fmla="*/ 0 w 16384"/>
            <a:gd name="T3" fmla="*/ 0 h 16384"/>
            <a:gd name="T4" fmla="*/ 0 60000 65536"/>
            <a:gd name="T5" fmla="*/ 0 60000 65536"/>
            <a:gd name="T6" fmla="*/ 0 w 16384"/>
            <a:gd name="T7" fmla="*/ 0 h 16384"/>
            <a:gd name="T8" fmla="*/ 16384 w 16384"/>
            <a:gd name="T9" fmla="*/ 16384 h 16384"/>
          </a:gdLst>
          <a:ahLst/>
          <a:cxnLst>
            <a:cxn ang="T4">
              <a:pos x="T0" y="T1"/>
            </a:cxn>
            <a:cxn ang="T5">
              <a:pos x="T2" y="T3"/>
            </a:cxn>
          </a:cxnLst>
          <a:rect l="T6" t="T7" r="T8" b="T9"/>
          <a:pathLst>
            <a:path w="16384" h="16384">
              <a:moveTo>
                <a:pt x="0" y="0"/>
              </a:moveTo>
              <a:lnTo>
                <a:pt x="16384" y="0"/>
              </a:lnTo>
            </a:path>
          </a:pathLst>
        </a:custGeom>
        <a:noFill/>
        <a:ln w="9525">
          <a:solidFill>
            <a:srgbClr val="000000"/>
          </a:solidFill>
          <a:prstDash val="solid"/>
          <a:round/>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2130" name="図形 22"/>
        <xdr:cNvSpPr>
          <a:spLocks/>
        </xdr:cNvSpPr>
      </xdr:nvSpPr>
      <xdr:spPr bwMode="auto">
        <a:xfrm>
          <a:off x="0" y="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w 16384"/>
            <a:gd name="T11" fmla="*/ 0 h 16384"/>
            <a:gd name="T12" fmla="*/ 0 60000 65536"/>
            <a:gd name="T13" fmla="*/ 0 60000 65536"/>
            <a:gd name="T14" fmla="*/ 0 60000 65536"/>
            <a:gd name="T15" fmla="*/ 0 60000 65536"/>
            <a:gd name="T16" fmla="*/ 0 60000 65536"/>
            <a:gd name="T17" fmla="*/ 0 60000 65536"/>
            <a:gd name="T18" fmla="*/ 0 w 16384"/>
            <a:gd name="T19" fmla="*/ 0 h 16384"/>
            <a:gd name="T20" fmla="*/ 16384 w 16384"/>
            <a:gd name="T21" fmla="*/ 16384 h 16384"/>
          </a:gdLst>
          <a:ahLst/>
          <a:cxnLst>
            <a:cxn ang="T12">
              <a:pos x="T0" y="T1"/>
            </a:cxn>
            <a:cxn ang="T13">
              <a:pos x="T2" y="T3"/>
            </a:cxn>
            <a:cxn ang="T14">
              <a:pos x="T4" y="T5"/>
            </a:cxn>
            <a:cxn ang="T15">
              <a:pos x="T6" y="T7"/>
            </a:cxn>
            <a:cxn ang="T16">
              <a:pos x="T8" y="T9"/>
            </a:cxn>
            <a:cxn ang="T17">
              <a:pos x="T10" y="T11"/>
            </a:cxn>
          </a:cxnLst>
          <a:rect l="T18" t="T19" r="T20" b="T21"/>
          <a:pathLst>
            <a:path w="16384" h="16384">
              <a:moveTo>
                <a:pt x="780" y="0"/>
              </a:moveTo>
              <a:lnTo>
                <a:pt x="16384" y="0"/>
              </a:lnTo>
              <a:lnTo>
                <a:pt x="16384" y="16384"/>
              </a:lnTo>
              <a:lnTo>
                <a:pt x="0" y="16384"/>
              </a:lnTo>
              <a:lnTo>
                <a:pt x="1560" y="16384"/>
              </a:lnTo>
              <a:lnTo>
                <a:pt x="780" y="16384"/>
              </a:lnTo>
            </a:path>
          </a:pathLst>
        </a:custGeom>
        <a:noFill/>
        <a:ln w="9525">
          <a:solidFill>
            <a:srgbClr val="000000"/>
          </a:solidFill>
          <a:prstDash val="solid"/>
          <a:round/>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2131" name="図形 23"/>
        <xdr:cNvSpPr>
          <a:spLocks/>
        </xdr:cNvSpPr>
      </xdr:nvSpPr>
      <xdr:spPr bwMode="auto">
        <a:xfrm>
          <a:off x="0" y="0"/>
          <a:ext cx="0" cy="0"/>
        </a:xfrm>
        <a:custGeom>
          <a:avLst/>
          <a:gdLst>
            <a:gd name="T0" fmla="*/ 0 w 16384"/>
            <a:gd name="T1" fmla="*/ 0 h 16384"/>
            <a:gd name="T2" fmla="*/ 0 w 16384"/>
            <a:gd name="T3" fmla="*/ 0 h 16384"/>
            <a:gd name="T4" fmla="*/ 0 60000 65536"/>
            <a:gd name="T5" fmla="*/ 0 60000 65536"/>
            <a:gd name="T6" fmla="*/ 0 w 16384"/>
            <a:gd name="T7" fmla="*/ 0 h 16384"/>
            <a:gd name="T8" fmla="*/ 16384 w 16384"/>
            <a:gd name="T9" fmla="*/ 16384 h 16384"/>
          </a:gdLst>
          <a:ahLst/>
          <a:cxnLst>
            <a:cxn ang="T4">
              <a:pos x="T0" y="T1"/>
            </a:cxn>
            <a:cxn ang="T5">
              <a:pos x="T2" y="T3"/>
            </a:cxn>
          </a:cxnLst>
          <a:rect l="T6" t="T7" r="T8" b="T9"/>
          <a:pathLst>
            <a:path w="16384" h="16384">
              <a:moveTo>
                <a:pt x="0" y="0"/>
              </a:moveTo>
              <a:lnTo>
                <a:pt x="16384" y="0"/>
              </a:lnTo>
            </a:path>
          </a:pathLst>
        </a:custGeom>
        <a:noFill/>
        <a:ln w="9525">
          <a:solidFill>
            <a:srgbClr val="000000"/>
          </a:solidFill>
          <a:prstDash val="solid"/>
          <a:round/>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17" name="テキスト 24"/>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12.80㎞</a:t>
          </a:r>
        </a:p>
      </xdr:txBody>
    </xdr:sp>
    <xdr:clientData/>
  </xdr:twoCellAnchor>
  <xdr:twoCellAnchor>
    <xdr:from>
      <xdr:col>0</xdr:col>
      <xdr:colOff>0</xdr:colOff>
      <xdr:row>0</xdr:row>
      <xdr:rowOff>0</xdr:rowOff>
    </xdr:from>
    <xdr:to>
      <xdr:col>0</xdr:col>
      <xdr:colOff>0</xdr:colOff>
      <xdr:row>0</xdr:row>
      <xdr:rowOff>0</xdr:rowOff>
    </xdr:to>
    <xdr:sp macro="" textlink="">
      <xdr:nvSpPr>
        <xdr:cNvPr id="18" name="テキスト 25"/>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18.65㎞</a:t>
          </a:r>
        </a:p>
      </xdr:txBody>
    </xdr:sp>
    <xdr:clientData/>
  </xdr:twoCellAnchor>
  <xdr:twoCellAnchor>
    <xdr:from>
      <xdr:col>0</xdr:col>
      <xdr:colOff>0</xdr:colOff>
      <xdr:row>0</xdr:row>
      <xdr:rowOff>0</xdr:rowOff>
    </xdr:from>
    <xdr:to>
      <xdr:col>0</xdr:col>
      <xdr:colOff>657225</xdr:colOff>
      <xdr:row>0</xdr:row>
      <xdr:rowOff>236219</xdr:rowOff>
    </xdr:to>
    <xdr:sp macro="" textlink="">
      <xdr:nvSpPr>
        <xdr:cNvPr id="20" name="額縁 19">
          <a:hlinkClick xmlns:r="http://schemas.openxmlformats.org/officeDocument/2006/relationships" r:id="rId1"/>
        </xdr:cNvPr>
        <xdr:cNvSpPr/>
      </xdr:nvSpPr>
      <xdr:spPr>
        <a:xfrm>
          <a:off x="0" y="0"/>
          <a:ext cx="657225" cy="236219"/>
        </a:xfrm>
        <a:prstGeom prst="bevel">
          <a:avLst/>
        </a:prstGeom>
        <a:ln/>
      </xdr:spPr>
      <xdr:style>
        <a:lnRef idx="0">
          <a:schemeClr val="accent1"/>
        </a:lnRef>
        <a:fillRef idx="3">
          <a:schemeClr val="accent1"/>
        </a:fillRef>
        <a:effectRef idx="3">
          <a:schemeClr val="accent1"/>
        </a:effectRef>
        <a:fontRef idx="minor">
          <a:schemeClr val="lt1"/>
        </a:fontRef>
      </xdr:style>
      <xdr:txBody>
        <a:bodyPr vertOverflow="clip" horzOverflow="clip" lIns="0" tIns="0" rIns="0" bIns="0" rtlCol="0" anchor="ctr">
          <a:flatTx/>
        </a:bodyPr>
        <a:lstStyle/>
        <a:p>
          <a:pPr algn="ctr"/>
          <a:r>
            <a:rPr kumimoji="1" lang="ja-JP" altLang="en-US" sz="900" b="1">
              <a:solidFill>
                <a:schemeClr val="bg1"/>
              </a:solidFill>
              <a:latin typeface="HG丸ｺﾞｼｯｸM-PRO" panose="020F0600000000000000" pitchFamily="50" charset="-128"/>
              <a:ea typeface="HG丸ｺﾞｼｯｸM-PRO" panose="020F0600000000000000" pitchFamily="50" charset="-128"/>
            </a:rPr>
            <a:t>目次へ</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657225</xdr:colOff>
      <xdr:row>0</xdr:row>
      <xdr:rowOff>243839</xdr:rowOff>
    </xdr:to>
    <xdr:sp macro="" textlink="">
      <xdr:nvSpPr>
        <xdr:cNvPr id="3" name="額縁 2">
          <a:hlinkClick xmlns:r="http://schemas.openxmlformats.org/officeDocument/2006/relationships" r:id="rId1"/>
        </xdr:cNvPr>
        <xdr:cNvSpPr/>
      </xdr:nvSpPr>
      <xdr:spPr>
        <a:xfrm>
          <a:off x="0" y="0"/>
          <a:ext cx="657225" cy="243839"/>
        </a:xfrm>
        <a:prstGeom prst="bevel">
          <a:avLst/>
        </a:prstGeom>
        <a:ln/>
      </xdr:spPr>
      <xdr:style>
        <a:lnRef idx="0">
          <a:schemeClr val="accent1"/>
        </a:lnRef>
        <a:fillRef idx="3">
          <a:schemeClr val="accent1"/>
        </a:fillRef>
        <a:effectRef idx="3">
          <a:schemeClr val="accent1"/>
        </a:effectRef>
        <a:fontRef idx="minor">
          <a:schemeClr val="lt1"/>
        </a:fontRef>
      </xdr:style>
      <xdr:txBody>
        <a:bodyPr vertOverflow="clip" horzOverflow="clip" lIns="0" tIns="0" rIns="0" bIns="0" rtlCol="0" anchor="ctr">
          <a:flatTx/>
        </a:bodyPr>
        <a:lstStyle/>
        <a:p>
          <a:pPr algn="ctr"/>
          <a:r>
            <a:rPr kumimoji="1" lang="ja-JP" altLang="en-US" sz="900" b="1">
              <a:solidFill>
                <a:schemeClr val="bg1"/>
              </a:solidFill>
              <a:latin typeface="HG丸ｺﾞｼｯｸM-PRO" panose="020F0600000000000000" pitchFamily="50" charset="-128"/>
              <a:ea typeface="HG丸ｺﾞｼｯｸM-PRO" panose="020F0600000000000000" pitchFamily="50" charset="-128"/>
            </a:rPr>
            <a:t>目次へ</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19050</xdr:colOff>
      <xdr:row>0</xdr:row>
      <xdr:rowOff>19049</xdr:rowOff>
    </xdr:from>
    <xdr:to>
      <xdr:col>0</xdr:col>
      <xdr:colOff>676275</xdr:colOff>
      <xdr:row>0</xdr:row>
      <xdr:rowOff>276224</xdr:rowOff>
    </xdr:to>
    <xdr:sp macro="" textlink="">
      <xdr:nvSpPr>
        <xdr:cNvPr id="4" name="額縁 3">
          <a:hlinkClick xmlns:r="http://schemas.openxmlformats.org/officeDocument/2006/relationships" r:id="rId1"/>
        </xdr:cNvPr>
        <xdr:cNvSpPr/>
      </xdr:nvSpPr>
      <xdr:spPr>
        <a:xfrm>
          <a:off x="19050" y="19049"/>
          <a:ext cx="657225" cy="257175"/>
        </a:xfrm>
        <a:prstGeom prst="bevel">
          <a:avLst/>
        </a:prstGeom>
        <a:ln/>
      </xdr:spPr>
      <xdr:style>
        <a:lnRef idx="0">
          <a:schemeClr val="accent1"/>
        </a:lnRef>
        <a:fillRef idx="3">
          <a:schemeClr val="accent1"/>
        </a:fillRef>
        <a:effectRef idx="3">
          <a:schemeClr val="accent1"/>
        </a:effectRef>
        <a:fontRef idx="minor">
          <a:schemeClr val="lt1"/>
        </a:fontRef>
      </xdr:style>
      <xdr:txBody>
        <a:bodyPr vertOverflow="clip" horzOverflow="clip" lIns="0" tIns="0" rIns="0" bIns="0" rtlCol="0" anchor="ctr">
          <a:flatTx/>
        </a:bodyPr>
        <a:lstStyle/>
        <a:p>
          <a:pPr algn="ctr"/>
          <a:r>
            <a:rPr kumimoji="1" lang="ja-JP" altLang="en-US" sz="900" b="1">
              <a:solidFill>
                <a:schemeClr val="bg1"/>
              </a:solidFill>
              <a:latin typeface="HG丸ｺﾞｼｯｸM-PRO" panose="020F0600000000000000" pitchFamily="50" charset="-128"/>
              <a:ea typeface="HG丸ｺﾞｼｯｸM-PRO" panose="020F0600000000000000" pitchFamily="50" charset="-128"/>
            </a:rPr>
            <a:t>目次へ</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714375</xdr:colOff>
      <xdr:row>0</xdr:row>
      <xdr:rowOff>247650</xdr:rowOff>
    </xdr:to>
    <xdr:sp macro="" textlink="">
      <xdr:nvSpPr>
        <xdr:cNvPr id="4" name="額縁 3">
          <a:hlinkClick xmlns:r="http://schemas.openxmlformats.org/officeDocument/2006/relationships" r:id="rId1"/>
        </xdr:cNvPr>
        <xdr:cNvSpPr/>
      </xdr:nvSpPr>
      <xdr:spPr>
        <a:xfrm>
          <a:off x="0" y="0"/>
          <a:ext cx="714375" cy="247650"/>
        </a:xfrm>
        <a:prstGeom prst="bevel">
          <a:avLst/>
        </a:prstGeom>
        <a:gradFill rotWithShape="1">
          <a:gsLst>
            <a:gs pos="0">
              <a:srgbClr val="4F81BD">
                <a:shade val="51000"/>
                <a:satMod val="130000"/>
              </a:srgbClr>
            </a:gs>
            <a:gs pos="80000">
              <a:srgbClr val="4F81BD">
                <a:shade val="93000"/>
                <a:satMod val="130000"/>
              </a:srgbClr>
            </a:gs>
            <a:gs pos="100000">
              <a:srgbClr val="4F81BD">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lIns="0" tIns="0" rIns="0" bIns="0" rtlCol="0" anchor="ctr">
          <a:flatTx/>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 lastClr="FFFFFF"/>
              </a:solidFill>
              <a:effectLst/>
              <a:uLnTx/>
              <a:uFillTx/>
              <a:latin typeface="HG丸ｺﾞｼｯｸM-PRO" panose="020F0600000000000000" pitchFamily="50" charset="-128"/>
              <a:ea typeface="HG丸ｺﾞｼｯｸM-PRO" panose="020F0600000000000000" pitchFamily="50" charset="-128"/>
              <a:cs typeface="+mn-cs"/>
            </a:rPr>
            <a:t>目次へ</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276225</xdr:colOff>
      <xdr:row>0</xdr:row>
      <xdr:rowOff>238125</xdr:rowOff>
    </xdr:to>
    <xdr:sp macro="" textlink="">
      <xdr:nvSpPr>
        <xdr:cNvPr id="5" name="額縁 4">
          <a:hlinkClick xmlns:r="http://schemas.openxmlformats.org/officeDocument/2006/relationships" r:id="rId1"/>
        </xdr:cNvPr>
        <xdr:cNvSpPr/>
      </xdr:nvSpPr>
      <xdr:spPr>
        <a:xfrm>
          <a:off x="0" y="0"/>
          <a:ext cx="657225" cy="238125"/>
        </a:xfrm>
        <a:prstGeom prst="bevel">
          <a:avLst/>
        </a:prstGeom>
        <a:ln/>
      </xdr:spPr>
      <xdr:style>
        <a:lnRef idx="0">
          <a:schemeClr val="accent1"/>
        </a:lnRef>
        <a:fillRef idx="3">
          <a:schemeClr val="accent1"/>
        </a:fillRef>
        <a:effectRef idx="3">
          <a:schemeClr val="accent1"/>
        </a:effectRef>
        <a:fontRef idx="minor">
          <a:schemeClr val="lt1"/>
        </a:fontRef>
      </xdr:style>
      <xdr:txBody>
        <a:bodyPr vertOverflow="clip" horzOverflow="clip" lIns="0" tIns="0" rIns="0" bIns="0" rtlCol="0" anchor="ctr">
          <a:flatTx/>
        </a:bodyPr>
        <a:lstStyle/>
        <a:p>
          <a:pPr algn="ctr"/>
          <a:r>
            <a:rPr kumimoji="1" lang="ja-JP" altLang="en-US" sz="900" b="1">
              <a:solidFill>
                <a:schemeClr val="bg1"/>
              </a:solidFill>
              <a:latin typeface="HG丸ｺﾞｼｯｸM-PRO" panose="020F0600000000000000" pitchFamily="50" charset="-128"/>
              <a:ea typeface="HG丸ｺﾞｼｯｸM-PRO" panose="020F0600000000000000" pitchFamily="50" charset="-128"/>
            </a:rPr>
            <a:t>目次へ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0000"/>
        </a:solidFill>
        <a:ln w="9525"/>
        <a:scene3d>
          <a:camera prst="orthographicFront">
            <a:rot lat="0" lon="0" rev="10799999"/>
          </a:camera>
          <a:lightRig rig="threePt" dir="t"/>
        </a:scene3d>
        <a:sp3d/>
      </a:spPr>
      <a:bodyPr vertOverflow="clip" horzOverflow="clip" rtlCol="0" anchor="ctr">
        <a:flatTx/>
      </a:bodyPr>
      <a:lstStyle>
        <a:defPPr algn="ctr">
          <a:defRPr kumimoji="1" sz="1100" b="1">
            <a:solidFill>
              <a:srgbClr val="FFFF00"/>
            </a:solidFill>
            <a:latin typeface="HG丸ｺﾞｼｯｸM-PRO" panose="020F0600000000000000" pitchFamily="50" charset="-128"/>
            <a:ea typeface="HG丸ｺﾞｼｯｸM-PRO" panose="020F0600000000000000" pitchFamily="50" charset="-128"/>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tabSelected="1" workbookViewId="0"/>
  </sheetViews>
  <sheetFormatPr defaultColWidth="9" defaultRowHeight="13.5"/>
  <cols>
    <col min="1" max="2" width="5.625" style="9" customWidth="1"/>
    <col min="3" max="3" width="59.625" style="9" customWidth="1"/>
    <col min="4" max="4" width="25.625" style="12" customWidth="1"/>
    <col min="5" max="16384" width="9" style="9"/>
  </cols>
  <sheetData>
    <row r="1" spans="1:4" ht="30" customHeight="1">
      <c r="B1" s="341" t="s">
        <v>266</v>
      </c>
      <c r="C1" s="341"/>
      <c r="D1" s="341"/>
    </row>
    <row r="2" spans="1:4" ht="30" customHeight="1">
      <c r="B2" s="341" t="s">
        <v>106</v>
      </c>
      <c r="C2" s="341"/>
      <c r="D2" s="341"/>
    </row>
    <row r="3" spans="1:4" ht="30" customHeight="1" thickBot="1">
      <c r="B3" s="10" t="s">
        <v>104</v>
      </c>
      <c r="C3" s="11"/>
      <c r="D3" s="11"/>
    </row>
    <row r="4" spans="1:4" ht="35.1" customHeight="1">
      <c r="A4" s="13"/>
      <c r="B4" s="342" t="s">
        <v>107</v>
      </c>
      <c r="C4" s="343"/>
      <c r="D4" s="14" t="s">
        <v>105</v>
      </c>
    </row>
    <row r="5" spans="1:4" ht="35.1" customHeight="1">
      <c r="A5" s="13"/>
      <c r="B5" s="15" t="str">
        <f>HYPERLINK("#"&amp;"001"&amp;"!A1","1")</f>
        <v>1</v>
      </c>
      <c r="C5" s="16" t="str">
        <f>HYPERLINK("#"&amp;"001"&amp;"!A1","市町村の合併の経緯")</f>
        <v>市町村の合併の経緯</v>
      </c>
      <c r="D5" s="17" t="s">
        <v>108</v>
      </c>
    </row>
    <row r="6" spans="1:4" ht="35.1" customHeight="1">
      <c r="A6" s="13"/>
      <c r="B6" s="18" t="str">
        <f>HYPERLINK("#"&amp;"002"&amp;"!A1","2")</f>
        <v>2</v>
      </c>
      <c r="C6" s="19" t="str">
        <f>HYPERLINK("#"&amp;"002"&amp;"!A1","住居表示施行日表")</f>
        <v>住居表示施行日表</v>
      </c>
      <c r="D6" s="20" t="s">
        <v>108</v>
      </c>
    </row>
    <row r="7" spans="1:4" ht="35.1" customHeight="1">
      <c r="A7" s="13"/>
      <c r="B7" s="18" t="str">
        <f>HYPERLINK("#"&amp;"003"&amp;"!A1","3")</f>
        <v>3</v>
      </c>
      <c r="C7" s="19" t="str">
        <f>HYPERLINK("#"&amp;"003"&amp;"!A1","位置")</f>
        <v>位置</v>
      </c>
      <c r="D7" s="20" t="s">
        <v>108</v>
      </c>
    </row>
    <row r="8" spans="1:4" ht="35.1" customHeight="1">
      <c r="A8" s="13"/>
      <c r="B8" s="18" t="str">
        <f>HYPERLINK("#"&amp;"004"&amp;"!A1","4")</f>
        <v>4</v>
      </c>
      <c r="C8" s="19" t="str">
        <f>HYPERLINK("#"&amp;"004"&amp;"!A1","面積")</f>
        <v>面積</v>
      </c>
      <c r="D8" s="20" t="s">
        <v>473</v>
      </c>
    </row>
    <row r="9" spans="1:4" ht="35.1" customHeight="1">
      <c r="A9" s="13"/>
      <c r="B9" s="18" t="str">
        <f>HYPERLINK("#"&amp;"005"&amp;"!A1","5")</f>
        <v>5</v>
      </c>
      <c r="C9" s="19" t="str">
        <f>HYPERLINK("#"&amp;"005"&amp;"!A1","地目別土地面積（有租地）")</f>
        <v>地目別土地面積（有租地）</v>
      </c>
      <c r="D9" s="20" t="s">
        <v>267</v>
      </c>
    </row>
    <row r="10" spans="1:4" ht="35.1" customHeight="1">
      <c r="A10" s="13"/>
      <c r="B10" s="18" t="str">
        <f>HYPERLINK("#"&amp;"006"&amp;"!A1","6")</f>
        <v>6</v>
      </c>
      <c r="C10" s="19" t="str">
        <f>HYPERLINK("#"&amp;"006"&amp;"!A1","土地の地目別面積及び評価額（有租地）")</f>
        <v>土地の地目別面積及び評価額（有租地）</v>
      </c>
      <c r="D10" s="20" t="s">
        <v>267</v>
      </c>
    </row>
    <row r="11" spans="1:4" ht="35.1" customHeight="1">
      <c r="A11" s="13"/>
      <c r="B11" s="18" t="str">
        <f>HYPERLINK("#"&amp;"00７"&amp;"!A1","7")</f>
        <v>7</v>
      </c>
      <c r="C11" s="19" t="str">
        <f>HYPERLINK("#"&amp;"00７"&amp;"!A1","気象の概況")</f>
        <v>気象の概況</v>
      </c>
      <c r="D11" s="20" t="s">
        <v>268</v>
      </c>
    </row>
    <row r="12" spans="1:4" ht="35.1" customHeight="1">
      <c r="A12" s="13"/>
      <c r="B12" s="18" t="str">
        <f>HYPERLINK("#"&amp;"008"&amp;"!A1","8")</f>
        <v>8</v>
      </c>
      <c r="C12" s="19" t="str">
        <f>HYPERLINK("#"&amp;"008"&amp;"!A1","降水・日照・風速")</f>
        <v>降水・日照・風速</v>
      </c>
      <c r="D12" s="20" t="s">
        <v>267</v>
      </c>
    </row>
    <row r="13" spans="1:4" ht="35.1" customHeight="1">
      <c r="A13" s="13"/>
      <c r="B13" s="18" t="str">
        <f>HYPERLINK("#"&amp;"009"&amp;"!A1","9")</f>
        <v>9</v>
      </c>
      <c r="C13" s="19" t="str">
        <f>HYPERLINK("#"&amp;"009"&amp;"!A1","台風の接近")</f>
        <v>台風の接近</v>
      </c>
      <c r="D13" s="20" t="s">
        <v>267</v>
      </c>
    </row>
    <row r="14" spans="1:4" ht="35.1" customHeight="1" thickBot="1">
      <c r="A14" s="13"/>
      <c r="B14" s="21" t="str">
        <f>HYPERLINK("#"&amp;"010"&amp;"!A1","10")</f>
        <v>10</v>
      </c>
      <c r="C14" s="22" t="str">
        <f>HYPERLINK("#"&amp;"010"&amp;"!A1","季節現象")</f>
        <v>季節現象</v>
      </c>
      <c r="D14" s="23" t="s">
        <v>267</v>
      </c>
    </row>
    <row r="15" spans="1:4" ht="30" customHeight="1"/>
  </sheetData>
  <mergeCells count="3">
    <mergeCell ref="B1:D1"/>
    <mergeCell ref="B2:D2"/>
    <mergeCell ref="B4:C4"/>
  </mergeCells>
  <phoneticPr fontId="3"/>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3"/>
  <sheetViews>
    <sheetView showGridLines="0" zoomScaleNormal="75" zoomScaleSheetLayoutView="100" workbookViewId="0">
      <selection sqref="A1:G1"/>
    </sheetView>
  </sheetViews>
  <sheetFormatPr defaultColWidth="8.625" defaultRowHeight="13.5"/>
  <cols>
    <col min="1" max="1" width="3.75" style="30" customWidth="1"/>
    <col min="2" max="2" width="10.625" style="28" customWidth="1"/>
    <col min="3" max="3" width="22.625" style="28" customWidth="1"/>
    <col min="4" max="6" width="18.625" style="28" customWidth="1"/>
    <col min="7" max="7" width="11.625" style="29" customWidth="1"/>
    <col min="8" max="16384" width="8.625" style="28"/>
  </cols>
  <sheetData>
    <row r="1" spans="1:7" ht="24.95" customHeight="1">
      <c r="A1" s="408"/>
      <c r="B1" s="408"/>
      <c r="C1" s="408"/>
      <c r="D1" s="408"/>
      <c r="E1" s="408"/>
      <c r="F1" s="408"/>
      <c r="G1" s="408"/>
    </row>
    <row r="2" spans="1:7" ht="22.5" customHeight="1">
      <c r="A2" s="356" t="s">
        <v>391</v>
      </c>
      <c r="B2" s="356"/>
      <c r="C2" s="356"/>
      <c r="D2" s="356"/>
      <c r="E2" s="356"/>
      <c r="F2" s="356"/>
      <c r="G2" s="356"/>
    </row>
    <row r="3" spans="1:7" s="2" customFormat="1" ht="13.5" customHeight="1" thickBot="1">
      <c r="A3" s="42"/>
      <c r="B3" s="43"/>
      <c r="C3" s="43"/>
      <c r="D3" s="43"/>
      <c r="E3" s="43"/>
      <c r="F3" s="43"/>
      <c r="G3" s="43"/>
    </row>
    <row r="4" spans="1:7" s="2" customFormat="1" ht="15" customHeight="1">
      <c r="A4" s="410" t="s">
        <v>23</v>
      </c>
      <c r="B4" s="411" t="s">
        <v>22</v>
      </c>
      <c r="C4" s="412" t="s">
        <v>467</v>
      </c>
      <c r="D4" s="412" t="s">
        <v>21</v>
      </c>
      <c r="E4" s="413" t="s">
        <v>479</v>
      </c>
      <c r="F4" s="413" t="s">
        <v>481</v>
      </c>
      <c r="G4" s="414" t="s">
        <v>304</v>
      </c>
    </row>
    <row r="5" spans="1:7" s="2" customFormat="1" ht="15" customHeight="1">
      <c r="A5" s="415"/>
      <c r="B5" s="411"/>
      <c r="C5" s="416"/>
      <c r="D5" s="416"/>
      <c r="E5" s="413" t="s">
        <v>480</v>
      </c>
      <c r="F5" s="413" t="s">
        <v>480</v>
      </c>
      <c r="G5" s="417"/>
    </row>
    <row r="6" spans="1:7" s="2" customFormat="1" ht="15" customHeight="1">
      <c r="A6" s="418"/>
      <c r="B6" s="419"/>
      <c r="C6" s="420" t="s">
        <v>468</v>
      </c>
      <c r="D6" s="420" t="s">
        <v>20</v>
      </c>
      <c r="E6" s="337" t="s">
        <v>303</v>
      </c>
      <c r="F6" s="337" t="s">
        <v>303</v>
      </c>
      <c r="G6" s="421" t="s">
        <v>305</v>
      </c>
    </row>
    <row r="7" spans="1:7" s="2" customFormat="1" ht="15" customHeight="1">
      <c r="A7" s="422" t="s">
        <v>401</v>
      </c>
      <c r="B7" s="423" t="s">
        <v>124</v>
      </c>
      <c r="C7" s="424" t="s">
        <v>411</v>
      </c>
      <c r="D7" s="425" t="s">
        <v>285</v>
      </c>
      <c r="E7" s="426" t="s">
        <v>482</v>
      </c>
      <c r="F7" s="426" t="s">
        <v>484</v>
      </c>
      <c r="G7" s="424" t="s">
        <v>306</v>
      </c>
    </row>
    <row r="8" spans="1:7" s="2" customFormat="1" ht="15" customHeight="1">
      <c r="A8" s="422"/>
      <c r="B8" s="427"/>
      <c r="C8" s="424"/>
      <c r="D8" s="425"/>
      <c r="E8" s="426" t="s">
        <v>483</v>
      </c>
      <c r="F8" s="426" t="s">
        <v>483</v>
      </c>
      <c r="G8" s="424"/>
    </row>
    <row r="9" spans="1:7" s="2" customFormat="1" ht="15" customHeight="1">
      <c r="A9" s="415"/>
      <c r="B9" s="428"/>
      <c r="C9" s="429" t="s">
        <v>412</v>
      </c>
      <c r="D9" s="429" t="s">
        <v>125</v>
      </c>
      <c r="E9" s="430" t="s">
        <v>125</v>
      </c>
      <c r="F9" s="430" t="s">
        <v>126</v>
      </c>
      <c r="G9" s="431" t="s">
        <v>393</v>
      </c>
    </row>
    <row r="10" spans="1:7" s="2" customFormat="1" ht="15" customHeight="1">
      <c r="A10" s="415"/>
      <c r="B10" s="423" t="s">
        <v>127</v>
      </c>
      <c r="C10" s="432" t="s">
        <v>413</v>
      </c>
      <c r="D10" s="432" t="s">
        <v>286</v>
      </c>
      <c r="E10" s="433" t="s">
        <v>485</v>
      </c>
      <c r="F10" s="433" t="s">
        <v>486</v>
      </c>
      <c r="G10" s="434" t="s">
        <v>307</v>
      </c>
    </row>
    <row r="11" spans="1:7" s="2" customFormat="1" ht="15" customHeight="1">
      <c r="A11" s="415"/>
      <c r="B11" s="427"/>
      <c r="C11" s="432"/>
      <c r="D11" s="432"/>
      <c r="E11" s="433" t="s">
        <v>483</v>
      </c>
      <c r="F11" s="433" t="s">
        <v>483</v>
      </c>
      <c r="G11" s="434" t="s">
        <v>487</v>
      </c>
    </row>
    <row r="12" spans="1:7" s="2" customFormat="1" ht="15" customHeight="1">
      <c r="A12" s="415"/>
      <c r="B12" s="428"/>
      <c r="C12" s="429" t="s">
        <v>414</v>
      </c>
      <c r="D12" s="429" t="s">
        <v>128</v>
      </c>
      <c r="E12" s="430" t="s">
        <v>129</v>
      </c>
      <c r="F12" s="430" t="s">
        <v>130</v>
      </c>
      <c r="G12" s="431" t="s">
        <v>488</v>
      </c>
    </row>
    <row r="13" spans="1:7" s="2" customFormat="1" ht="15" customHeight="1">
      <c r="A13" s="415"/>
      <c r="B13" s="423" t="s">
        <v>131</v>
      </c>
      <c r="C13" s="432" t="s">
        <v>415</v>
      </c>
      <c r="D13" s="435" t="s">
        <v>287</v>
      </c>
      <c r="E13" s="436" t="s">
        <v>489</v>
      </c>
      <c r="F13" s="436" t="s">
        <v>491</v>
      </c>
      <c r="G13" s="437" t="s">
        <v>308</v>
      </c>
    </row>
    <row r="14" spans="1:7" s="2" customFormat="1" ht="15" customHeight="1">
      <c r="A14" s="415"/>
      <c r="B14" s="427"/>
      <c r="C14" s="432"/>
      <c r="D14" s="435"/>
      <c r="E14" s="436" t="s">
        <v>490</v>
      </c>
      <c r="F14" s="436" t="s">
        <v>490</v>
      </c>
      <c r="G14" s="437"/>
    </row>
    <row r="15" spans="1:7" s="2" customFormat="1" ht="15" customHeight="1">
      <c r="A15" s="415"/>
      <c r="B15" s="428"/>
      <c r="C15" s="429" t="s">
        <v>416</v>
      </c>
      <c r="D15" s="438" t="s">
        <v>132</v>
      </c>
      <c r="E15" s="439" t="s">
        <v>133</v>
      </c>
      <c r="F15" s="439" t="s">
        <v>134</v>
      </c>
      <c r="G15" s="440" t="s">
        <v>394</v>
      </c>
    </row>
    <row r="16" spans="1:7" s="2" customFormat="1" ht="15" customHeight="1">
      <c r="A16" s="415"/>
      <c r="B16" s="423" t="s">
        <v>135</v>
      </c>
      <c r="C16" s="432" t="s">
        <v>417</v>
      </c>
      <c r="D16" s="432" t="s">
        <v>288</v>
      </c>
      <c r="E16" s="433" t="s">
        <v>492</v>
      </c>
      <c r="F16" s="433" t="s">
        <v>494</v>
      </c>
      <c r="G16" s="434" t="s">
        <v>309</v>
      </c>
    </row>
    <row r="17" spans="1:7" s="2" customFormat="1" ht="15" customHeight="1">
      <c r="A17" s="415"/>
      <c r="B17" s="427"/>
      <c r="C17" s="432"/>
      <c r="D17" s="432"/>
      <c r="E17" s="433" t="s">
        <v>493</v>
      </c>
      <c r="F17" s="433" t="s">
        <v>493</v>
      </c>
      <c r="G17" s="434" t="s">
        <v>495</v>
      </c>
    </row>
    <row r="18" spans="1:7" s="2" customFormat="1" ht="15" customHeight="1">
      <c r="A18" s="418"/>
      <c r="B18" s="428"/>
      <c r="C18" s="429" t="s">
        <v>418</v>
      </c>
      <c r="D18" s="429" t="s">
        <v>136</v>
      </c>
      <c r="E18" s="430" t="s">
        <v>137</v>
      </c>
      <c r="F18" s="430" t="s">
        <v>138</v>
      </c>
      <c r="G18" s="431" t="s">
        <v>496</v>
      </c>
    </row>
    <row r="19" spans="1:7" s="2" customFormat="1" ht="15" customHeight="1">
      <c r="A19" s="441" t="s">
        <v>402</v>
      </c>
      <c r="B19" s="427" t="s">
        <v>153</v>
      </c>
      <c r="C19" s="432" t="s">
        <v>419</v>
      </c>
      <c r="D19" s="432" t="s">
        <v>290</v>
      </c>
      <c r="E19" s="433" t="s">
        <v>497</v>
      </c>
      <c r="F19" s="433" t="s">
        <v>499</v>
      </c>
      <c r="G19" s="434" t="s">
        <v>310</v>
      </c>
    </row>
    <row r="20" spans="1:7" s="2" customFormat="1" ht="15" customHeight="1">
      <c r="A20" s="442"/>
      <c r="B20" s="427"/>
      <c r="C20" s="432"/>
      <c r="D20" s="432"/>
      <c r="E20" s="433" t="s">
        <v>498</v>
      </c>
      <c r="F20" s="433" t="s">
        <v>498</v>
      </c>
      <c r="G20" s="434" t="s">
        <v>500</v>
      </c>
    </row>
    <row r="21" spans="1:7" s="2" customFormat="1" ht="15" customHeight="1">
      <c r="A21" s="443"/>
      <c r="B21" s="428"/>
      <c r="C21" s="429" t="s">
        <v>420</v>
      </c>
      <c r="D21" s="429" t="s">
        <v>154</v>
      </c>
      <c r="E21" s="430" t="s">
        <v>155</v>
      </c>
      <c r="F21" s="430" t="s">
        <v>156</v>
      </c>
      <c r="G21" s="431" t="s">
        <v>393</v>
      </c>
    </row>
    <row r="22" spans="1:7" s="2" customFormat="1" ht="15" customHeight="1">
      <c r="A22" s="443"/>
      <c r="B22" s="411" t="s">
        <v>289</v>
      </c>
      <c r="C22" s="432" t="s">
        <v>421</v>
      </c>
      <c r="D22" s="432" t="s">
        <v>291</v>
      </c>
      <c r="E22" s="433" t="s">
        <v>501</v>
      </c>
      <c r="F22" s="433" t="s">
        <v>503</v>
      </c>
      <c r="G22" s="434" t="s">
        <v>311</v>
      </c>
    </row>
    <row r="23" spans="1:7" s="2" customFormat="1" ht="15" customHeight="1">
      <c r="A23" s="443"/>
      <c r="B23" s="411"/>
      <c r="C23" s="432"/>
      <c r="D23" s="432"/>
      <c r="E23" s="433" t="s">
        <v>502</v>
      </c>
      <c r="F23" s="433" t="s">
        <v>490</v>
      </c>
      <c r="G23" s="434"/>
    </row>
    <row r="24" spans="1:7" s="2" customFormat="1" ht="15" customHeight="1">
      <c r="A24" s="443"/>
      <c r="B24" s="411"/>
      <c r="C24" s="429" t="s">
        <v>422</v>
      </c>
      <c r="D24" s="429" t="s">
        <v>157</v>
      </c>
      <c r="E24" s="430" t="s">
        <v>158</v>
      </c>
      <c r="F24" s="430" t="s">
        <v>159</v>
      </c>
      <c r="G24" s="431" t="s">
        <v>395</v>
      </c>
    </row>
    <row r="25" spans="1:7" s="2" customFormat="1" ht="15" customHeight="1">
      <c r="A25" s="443"/>
      <c r="B25" s="411"/>
      <c r="C25" s="432" t="s">
        <v>423</v>
      </c>
      <c r="D25" s="432" t="s">
        <v>292</v>
      </c>
      <c r="E25" s="433" t="s">
        <v>504</v>
      </c>
      <c r="F25" s="433" t="s">
        <v>505</v>
      </c>
      <c r="G25" s="434" t="s">
        <v>312</v>
      </c>
    </row>
    <row r="26" spans="1:7" s="2" customFormat="1" ht="15" customHeight="1">
      <c r="A26" s="443"/>
      <c r="B26" s="411"/>
      <c r="C26" s="432"/>
      <c r="D26" s="432"/>
      <c r="E26" s="433" t="s">
        <v>493</v>
      </c>
      <c r="F26" s="433" t="s">
        <v>506</v>
      </c>
      <c r="G26" s="434"/>
    </row>
    <row r="27" spans="1:7" ht="15" customHeight="1">
      <c r="A27" s="443"/>
      <c r="B27" s="419"/>
      <c r="C27" s="429" t="s">
        <v>424</v>
      </c>
      <c r="D27" s="429" t="s">
        <v>160</v>
      </c>
      <c r="E27" s="430" t="s">
        <v>161</v>
      </c>
      <c r="F27" s="430" t="s">
        <v>162</v>
      </c>
      <c r="G27" s="431" t="s">
        <v>396</v>
      </c>
    </row>
    <row r="28" spans="1:7" s="47" customFormat="1" ht="15" customHeight="1">
      <c r="A28" s="443"/>
      <c r="B28" s="423" t="s">
        <v>163</v>
      </c>
      <c r="C28" s="432" t="s">
        <v>425</v>
      </c>
      <c r="D28" s="432" t="s">
        <v>293</v>
      </c>
      <c r="E28" s="433" t="s">
        <v>507</v>
      </c>
      <c r="F28" s="433" t="s">
        <v>508</v>
      </c>
      <c r="G28" s="434" t="s">
        <v>313</v>
      </c>
    </row>
    <row r="29" spans="1:7" s="47" customFormat="1" ht="15" customHeight="1">
      <c r="A29" s="443"/>
      <c r="B29" s="427"/>
      <c r="C29" s="432"/>
      <c r="D29" s="432"/>
      <c r="E29" s="433" t="s">
        <v>498</v>
      </c>
      <c r="F29" s="433" t="s">
        <v>498</v>
      </c>
      <c r="G29" s="434"/>
    </row>
    <row r="30" spans="1:7" s="47" customFormat="1" ht="15" customHeight="1">
      <c r="A30" s="443"/>
      <c r="B30" s="428"/>
      <c r="C30" s="429" t="s">
        <v>426</v>
      </c>
      <c r="D30" s="429" t="s">
        <v>164</v>
      </c>
      <c r="E30" s="430" t="s">
        <v>165</v>
      </c>
      <c r="F30" s="430" t="s">
        <v>166</v>
      </c>
      <c r="G30" s="431" t="s">
        <v>397</v>
      </c>
    </row>
    <row r="31" spans="1:7" s="47" customFormat="1" ht="15" customHeight="1">
      <c r="A31" s="443"/>
      <c r="B31" s="423" t="s">
        <v>167</v>
      </c>
      <c r="C31" s="432" t="s">
        <v>427</v>
      </c>
      <c r="D31" s="432" t="s">
        <v>294</v>
      </c>
      <c r="E31" s="433" t="s">
        <v>494</v>
      </c>
      <c r="F31" s="433" t="s">
        <v>509</v>
      </c>
      <c r="G31" s="434" t="s">
        <v>314</v>
      </c>
    </row>
    <row r="32" spans="1:7" s="47" customFormat="1" ht="15" customHeight="1">
      <c r="A32" s="443"/>
      <c r="B32" s="427"/>
      <c r="C32" s="432"/>
      <c r="D32" s="432"/>
      <c r="E32" s="433" t="s">
        <v>490</v>
      </c>
      <c r="F32" s="433" t="s">
        <v>490</v>
      </c>
      <c r="G32" s="434" t="s">
        <v>510</v>
      </c>
    </row>
    <row r="33" spans="1:7" s="47" customFormat="1" ht="15" customHeight="1">
      <c r="A33" s="443"/>
      <c r="B33" s="428"/>
      <c r="C33" s="429" t="s">
        <v>428</v>
      </c>
      <c r="D33" s="429" t="s">
        <v>168</v>
      </c>
      <c r="E33" s="430" t="s">
        <v>169</v>
      </c>
      <c r="F33" s="430" t="s">
        <v>170</v>
      </c>
      <c r="G33" s="431" t="s">
        <v>511</v>
      </c>
    </row>
    <row r="34" spans="1:7" s="47" customFormat="1" ht="15" customHeight="1">
      <c r="A34" s="443"/>
      <c r="B34" s="423" t="s">
        <v>171</v>
      </c>
      <c r="C34" s="432" t="s">
        <v>429</v>
      </c>
      <c r="D34" s="432" t="s">
        <v>295</v>
      </c>
      <c r="E34" s="433" t="s">
        <v>512</v>
      </c>
      <c r="F34" s="433" t="s">
        <v>513</v>
      </c>
      <c r="G34" s="434" t="s">
        <v>315</v>
      </c>
    </row>
    <row r="35" spans="1:7" s="47" customFormat="1" ht="15" customHeight="1">
      <c r="A35" s="443"/>
      <c r="B35" s="427"/>
      <c r="C35" s="432"/>
      <c r="D35" s="432"/>
      <c r="E35" s="433" t="s">
        <v>498</v>
      </c>
      <c r="F35" s="433" t="s">
        <v>498</v>
      </c>
      <c r="G35" s="434" t="s">
        <v>514</v>
      </c>
    </row>
    <row r="36" spans="1:7" s="47" customFormat="1" ht="15" customHeight="1">
      <c r="A36" s="444"/>
      <c r="B36" s="428"/>
      <c r="C36" s="429" t="s">
        <v>430</v>
      </c>
      <c r="D36" s="429" t="s">
        <v>172</v>
      </c>
      <c r="E36" s="430" t="s">
        <v>173</v>
      </c>
      <c r="F36" s="430" t="s">
        <v>174</v>
      </c>
      <c r="G36" s="431" t="s">
        <v>515</v>
      </c>
    </row>
    <row r="37" spans="1:7" s="47" customFormat="1" ht="15" customHeight="1">
      <c r="A37" s="441" t="s">
        <v>302</v>
      </c>
      <c r="B37" s="423" t="s">
        <v>180</v>
      </c>
      <c r="C37" s="432" t="s">
        <v>431</v>
      </c>
      <c r="D37" s="432" t="s">
        <v>296</v>
      </c>
      <c r="E37" s="433" t="s">
        <v>516</v>
      </c>
      <c r="F37" s="433" t="s">
        <v>518</v>
      </c>
      <c r="G37" s="434" t="s">
        <v>316</v>
      </c>
    </row>
    <row r="38" spans="1:7" s="47" customFormat="1" ht="15" customHeight="1">
      <c r="A38" s="442"/>
      <c r="B38" s="427"/>
      <c r="C38" s="432"/>
      <c r="D38" s="432"/>
      <c r="E38" s="433" t="s">
        <v>517</v>
      </c>
      <c r="F38" s="433" t="s">
        <v>517</v>
      </c>
      <c r="G38" s="434"/>
    </row>
    <row r="39" spans="1:7" s="47" customFormat="1" ht="15" customHeight="1">
      <c r="A39" s="442"/>
      <c r="B39" s="428"/>
      <c r="C39" s="429" t="s">
        <v>432</v>
      </c>
      <c r="D39" s="429" t="s">
        <v>181</v>
      </c>
      <c r="E39" s="430" t="s">
        <v>182</v>
      </c>
      <c r="F39" s="430" t="s">
        <v>183</v>
      </c>
      <c r="G39" s="431" t="s">
        <v>398</v>
      </c>
    </row>
    <row r="40" spans="1:7" s="47" customFormat="1" ht="15" customHeight="1">
      <c r="A40" s="442"/>
      <c r="B40" s="423" t="s">
        <v>184</v>
      </c>
      <c r="C40" s="432" t="s">
        <v>433</v>
      </c>
      <c r="D40" s="432" t="s">
        <v>297</v>
      </c>
      <c r="E40" s="433" t="s">
        <v>519</v>
      </c>
      <c r="F40" s="433" t="s">
        <v>520</v>
      </c>
      <c r="G40" s="434" t="s">
        <v>317</v>
      </c>
    </row>
    <row r="41" spans="1:7" s="47" customFormat="1" ht="15" customHeight="1">
      <c r="A41" s="442"/>
      <c r="B41" s="427"/>
      <c r="C41" s="432"/>
      <c r="D41" s="432"/>
      <c r="E41" s="433" t="s">
        <v>490</v>
      </c>
      <c r="F41" s="433" t="s">
        <v>490</v>
      </c>
      <c r="G41" s="434"/>
    </row>
    <row r="42" spans="1:7" s="47" customFormat="1" ht="15" customHeight="1">
      <c r="A42" s="442"/>
      <c r="B42" s="428"/>
      <c r="C42" s="429" t="s">
        <v>434</v>
      </c>
      <c r="D42" s="429" t="s">
        <v>185</v>
      </c>
      <c r="E42" s="430" t="s">
        <v>186</v>
      </c>
      <c r="F42" s="430" t="s">
        <v>187</v>
      </c>
      <c r="G42" s="431" t="s">
        <v>397</v>
      </c>
    </row>
    <row r="43" spans="1:7" s="47" customFormat="1" ht="15" customHeight="1">
      <c r="A43" s="442"/>
      <c r="B43" s="423" t="s">
        <v>188</v>
      </c>
      <c r="C43" s="432" t="s">
        <v>435</v>
      </c>
      <c r="D43" s="432" t="s">
        <v>298</v>
      </c>
      <c r="E43" s="433" t="s">
        <v>521</v>
      </c>
      <c r="F43" s="433" t="s">
        <v>522</v>
      </c>
      <c r="G43" s="434" t="s">
        <v>318</v>
      </c>
    </row>
    <row r="44" spans="1:7" s="47" customFormat="1" ht="15" customHeight="1">
      <c r="A44" s="442"/>
      <c r="B44" s="427"/>
      <c r="C44" s="432"/>
      <c r="D44" s="432"/>
      <c r="E44" s="433" t="s">
        <v>498</v>
      </c>
      <c r="F44" s="433" t="s">
        <v>498</v>
      </c>
      <c r="G44" s="434"/>
    </row>
    <row r="45" spans="1:7" s="47" customFormat="1" ht="15" customHeight="1">
      <c r="A45" s="445"/>
      <c r="B45" s="428"/>
      <c r="C45" s="429" t="s">
        <v>436</v>
      </c>
      <c r="D45" s="429" t="s">
        <v>189</v>
      </c>
      <c r="E45" s="430" t="s">
        <v>190</v>
      </c>
      <c r="F45" s="430" t="s">
        <v>189</v>
      </c>
      <c r="G45" s="431" t="s">
        <v>399</v>
      </c>
    </row>
    <row r="46" spans="1:7" s="47" customFormat="1" ht="15" customHeight="1">
      <c r="A46" s="441" t="s">
        <v>403</v>
      </c>
      <c r="B46" s="427" t="s">
        <v>223</v>
      </c>
      <c r="C46" s="432" t="s">
        <v>437</v>
      </c>
      <c r="D46" s="432" t="s">
        <v>299</v>
      </c>
      <c r="E46" s="433" t="s">
        <v>523</v>
      </c>
      <c r="F46" s="433" t="s">
        <v>525</v>
      </c>
      <c r="G46" s="434" t="s">
        <v>319</v>
      </c>
    </row>
    <row r="47" spans="1:7" s="47" customFormat="1" ht="15" customHeight="1">
      <c r="A47" s="442"/>
      <c r="B47" s="427"/>
      <c r="C47" s="432"/>
      <c r="D47" s="432"/>
      <c r="E47" s="433" t="s">
        <v>524</v>
      </c>
      <c r="F47" s="433" t="s">
        <v>524</v>
      </c>
      <c r="G47" s="434"/>
    </row>
    <row r="48" spans="1:7" s="47" customFormat="1" ht="15" customHeight="1">
      <c r="A48" s="442"/>
      <c r="B48" s="428"/>
      <c r="C48" s="429" t="s">
        <v>438</v>
      </c>
      <c r="D48" s="429" t="s">
        <v>225</v>
      </c>
      <c r="E48" s="430" t="s">
        <v>228</v>
      </c>
      <c r="F48" s="430" t="s">
        <v>231</v>
      </c>
      <c r="G48" s="431" t="s">
        <v>400</v>
      </c>
    </row>
    <row r="49" spans="1:7" s="47" customFormat="1" ht="15" customHeight="1">
      <c r="A49" s="442"/>
      <c r="B49" s="423" t="s">
        <v>224</v>
      </c>
      <c r="C49" s="432" t="s">
        <v>439</v>
      </c>
      <c r="D49" s="432" t="s">
        <v>300</v>
      </c>
      <c r="E49" s="433" t="s">
        <v>526</v>
      </c>
      <c r="F49" s="433" t="s">
        <v>527</v>
      </c>
      <c r="G49" s="434" t="s">
        <v>320</v>
      </c>
    </row>
    <row r="50" spans="1:7" s="47" customFormat="1" ht="15" customHeight="1">
      <c r="A50" s="442"/>
      <c r="B50" s="427"/>
      <c r="C50" s="432"/>
      <c r="D50" s="432"/>
      <c r="E50" s="433" t="s">
        <v>498</v>
      </c>
      <c r="F50" s="433" t="s">
        <v>524</v>
      </c>
      <c r="G50" s="434" t="s">
        <v>528</v>
      </c>
    </row>
    <row r="51" spans="1:7" s="47" customFormat="1" ht="15" customHeight="1">
      <c r="A51" s="442"/>
      <c r="B51" s="428"/>
      <c r="C51" s="429" t="s">
        <v>440</v>
      </c>
      <c r="D51" s="429" t="s">
        <v>226</v>
      </c>
      <c r="E51" s="430" t="s">
        <v>229</v>
      </c>
      <c r="F51" s="430" t="s">
        <v>232</v>
      </c>
      <c r="G51" s="431" t="s">
        <v>529</v>
      </c>
    </row>
    <row r="52" spans="1:7" s="47" customFormat="1" ht="15" customHeight="1">
      <c r="A52" s="442"/>
      <c r="B52" s="423" t="s">
        <v>184</v>
      </c>
      <c r="C52" s="432" t="s">
        <v>441</v>
      </c>
      <c r="D52" s="432" t="s">
        <v>301</v>
      </c>
      <c r="E52" s="433" t="s">
        <v>530</v>
      </c>
      <c r="F52" s="433" t="s">
        <v>531</v>
      </c>
      <c r="G52" s="434" t="s">
        <v>321</v>
      </c>
    </row>
    <row r="53" spans="1:7" s="47" customFormat="1" ht="15" customHeight="1">
      <c r="A53" s="442"/>
      <c r="B53" s="427"/>
      <c r="C53" s="432"/>
      <c r="D53" s="432"/>
      <c r="E53" s="433" t="s">
        <v>524</v>
      </c>
      <c r="F53" s="433" t="s">
        <v>532</v>
      </c>
      <c r="G53" s="434" t="s">
        <v>533</v>
      </c>
    </row>
    <row r="54" spans="1:7" s="47" customFormat="1" ht="15" customHeight="1">
      <c r="A54" s="445"/>
      <c r="B54" s="428"/>
      <c r="C54" s="429" t="s">
        <v>442</v>
      </c>
      <c r="D54" s="429" t="s">
        <v>227</v>
      </c>
      <c r="E54" s="430" t="s">
        <v>230</v>
      </c>
      <c r="F54" s="430" t="s">
        <v>233</v>
      </c>
      <c r="G54" s="431" t="s">
        <v>534</v>
      </c>
    </row>
    <row r="55" spans="1:7" s="47" customFormat="1" ht="15" customHeight="1">
      <c r="A55" s="441" t="s">
        <v>404</v>
      </c>
      <c r="B55" s="423" t="s">
        <v>447</v>
      </c>
      <c r="C55" s="446" t="s">
        <v>443</v>
      </c>
      <c r="D55" s="446" t="s">
        <v>449</v>
      </c>
      <c r="E55" s="447" t="s">
        <v>535</v>
      </c>
      <c r="F55" s="447" t="s">
        <v>536</v>
      </c>
      <c r="G55" s="448" t="s">
        <v>457</v>
      </c>
    </row>
    <row r="56" spans="1:7" s="47" customFormat="1" ht="15" customHeight="1">
      <c r="A56" s="442"/>
      <c r="B56" s="427"/>
      <c r="C56" s="432"/>
      <c r="D56" s="432"/>
      <c r="E56" s="433" t="s">
        <v>490</v>
      </c>
      <c r="F56" s="433" t="s">
        <v>490</v>
      </c>
      <c r="G56" s="434" t="s">
        <v>537</v>
      </c>
    </row>
    <row r="57" spans="1:7" s="47" customFormat="1" ht="15" customHeight="1">
      <c r="A57" s="442"/>
      <c r="B57" s="428"/>
      <c r="C57" s="429" t="s">
        <v>444</v>
      </c>
      <c r="D57" s="429" t="s">
        <v>450</v>
      </c>
      <c r="E57" s="430" t="s">
        <v>453</v>
      </c>
      <c r="F57" s="430" t="s">
        <v>455</v>
      </c>
      <c r="G57" s="431" t="s">
        <v>538</v>
      </c>
    </row>
    <row r="58" spans="1:7" s="47" customFormat="1" ht="15" customHeight="1">
      <c r="A58" s="442"/>
      <c r="B58" s="423" t="s">
        <v>448</v>
      </c>
      <c r="C58" s="432" t="s">
        <v>445</v>
      </c>
      <c r="D58" s="432" t="s">
        <v>451</v>
      </c>
      <c r="E58" s="433" t="s">
        <v>539</v>
      </c>
      <c r="F58" s="433" t="s">
        <v>540</v>
      </c>
      <c r="G58" s="434" t="s">
        <v>458</v>
      </c>
    </row>
    <row r="59" spans="1:7" s="47" customFormat="1" ht="15" customHeight="1">
      <c r="A59" s="442"/>
      <c r="B59" s="427"/>
      <c r="C59" s="432"/>
      <c r="D59" s="432"/>
      <c r="E59" s="433" t="s">
        <v>498</v>
      </c>
      <c r="F59" s="433" t="s">
        <v>498</v>
      </c>
      <c r="G59" s="434"/>
    </row>
    <row r="60" spans="1:7" s="47" customFormat="1" ht="15" customHeight="1" thickBot="1">
      <c r="A60" s="449"/>
      <c r="B60" s="450"/>
      <c r="C60" s="451" t="s">
        <v>446</v>
      </c>
      <c r="D60" s="451" t="s">
        <v>452</v>
      </c>
      <c r="E60" s="452" t="s">
        <v>454</v>
      </c>
      <c r="F60" s="452" t="s">
        <v>456</v>
      </c>
      <c r="G60" s="453" t="s">
        <v>459</v>
      </c>
    </row>
    <row r="61" spans="1:7" ht="15" customHeight="1">
      <c r="A61" s="455" t="s">
        <v>19</v>
      </c>
      <c r="B61" s="455"/>
      <c r="C61" s="455"/>
      <c r="D61" s="455"/>
      <c r="E61" s="455"/>
      <c r="F61" s="455"/>
      <c r="G61" s="455"/>
    </row>
    <row r="62" spans="1:7" ht="13.5" customHeight="1">
      <c r="A62" s="454" t="s">
        <v>541</v>
      </c>
      <c r="B62" s="454"/>
      <c r="C62" s="454"/>
      <c r="D62" s="454"/>
      <c r="E62" s="454"/>
      <c r="F62" s="454"/>
      <c r="G62" s="454"/>
    </row>
    <row r="63" spans="1:7" ht="13.5" customHeight="1">
      <c r="A63" s="456" t="s">
        <v>542</v>
      </c>
      <c r="B63" s="456"/>
      <c r="C63" s="456"/>
      <c r="D63" s="456"/>
      <c r="E63" s="456"/>
      <c r="F63" s="456"/>
      <c r="G63" s="456"/>
    </row>
  </sheetData>
  <mergeCells count="29">
    <mergeCell ref="A63:G63"/>
    <mergeCell ref="A62:G62"/>
    <mergeCell ref="A1:G1"/>
    <mergeCell ref="A4:A6"/>
    <mergeCell ref="B4:B6"/>
    <mergeCell ref="A2:G2"/>
    <mergeCell ref="A7:A18"/>
    <mergeCell ref="A19:A36"/>
    <mergeCell ref="B22:B27"/>
    <mergeCell ref="A37:A45"/>
    <mergeCell ref="A61:G61"/>
    <mergeCell ref="A46:A54"/>
    <mergeCell ref="A55:A60"/>
    <mergeCell ref="B58:B60"/>
    <mergeCell ref="B55:B57"/>
    <mergeCell ref="B52:B54"/>
    <mergeCell ref="B43:B45"/>
    <mergeCell ref="B46:B48"/>
    <mergeCell ref="B49:B51"/>
    <mergeCell ref="B34:B36"/>
    <mergeCell ref="B37:B39"/>
    <mergeCell ref="B40:B42"/>
    <mergeCell ref="B28:B30"/>
    <mergeCell ref="B31:B33"/>
    <mergeCell ref="B7:B9"/>
    <mergeCell ref="B10:B12"/>
    <mergeCell ref="B13:B15"/>
    <mergeCell ref="B16:B18"/>
    <mergeCell ref="B19:B21"/>
  </mergeCells>
  <phoneticPr fontId="3"/>
  <printOptions horizontalCentered="1"/>
  <pageMargins left="0.59055118110236227" right="0.59055118110236227" top="0.78740157480314965" bottom="0.78740157480314965" header="0.59055118110236227" footer="0.59055118110236227"/>
  <pageSetup paperSize="9" scale="6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3"/>
  <sheetViews>
    <sheetView showGridLines="0" zoomScaleNormal="75" zoomScaleSheetLayoutView="100" workbookViewId="0"/>
  </sheetViews>
  <sheetFormatPr defaultColWidth="8.625" defaultRowHeight="12"/>
  <cols>
    <col min="1" max="1" width="10.625" style="2" customWidth="1"/>
    <col min="2" max="2" width="10" style="27" customWidth="1"/>
    <col min="3" max="5" width="10" style="2" customWidth="1"/>
    <col min="6" max="6" width="28.125" style="2" bestFit="1" customWidth="1"/>
    <col min="7" max="16384" width="8.625" style="2"/>
  </cols>
  <sheetData>
    <row r="1" spans="1:6" ht="25.15" customHeight="1"/>
    <row r="2" spans="1:6" ht="26.25" customHeight="1">
      <c r="A2" s="409" t="s">
        <v>392</v>
      </c>
      <c r="B2" s="409"/>
      <c r="C2" s="409"/>
      <c r="D2" s="409"/>
      <c r="E2" s="409"/>
      <c r="F2" s="409"/>
    </row>
    <row r="3" spans="1:6" ht="13.5" customHeight="1" thickBot="1">
      <c r="A3" s="45"/>
      <c r="B3" s="46"/>
      <c r="C3" s="45"/>
      <c r="D3" s="45"/>
      <c r="E3" s="45"/>
      <c r="F3" s="45"/>
    </row>
    <row r="4" spans="1:6" ht="27" customHeight="1">
      <c r="A4" s="175" t="s">
        <v>29</v>
      </c>
      <c r="B4" s="226" t="s">
        <v>281</v>
      </c>
      <c r="C4" s="227" t="s">
        <v>28</v>
      </c>
      <c r="D4" s="227" t="s">
        <v>27</v>
      </c>
      <c r="E4" s="176" t="s">
        <v>26</v>
      </c>
      <c r="F4" s="177" t="s">
        <v>25</v>
      </c>
    </row>
    <row r="5" spans="1:6" ht="24" customHeight="1">
      <c r="A5" s="122" t="s">
        <v>282</v>
      </c>
      <c r="B5" s="228">
        <v>42703</v>
      </c>
      <c r="C5" s="229">
        <v>42707</v>
      </c>
      <c r="D5" s="229">
        <v>42719</v>
      </c>
      <c r="E5" s="230">
        <v>42749</v>
      </c>
      <c r="F5" s="178" t="s">
        <v>142</v>
      </c>
    </row>
    <row r="6" spans="1:6" ht="24" customHeight="1">
      <c r="A6" s="122" t="s">
        <v>178</v>
      </c>
      <c r="B6" s="228">
        <v>43060</v>
      </c>
      <c r="C6" s="229">
        <v>43060</v>
      </c>
      <c r="D6" s="229">
        <v>43074</v>
      </c>
      <c r="E6" s="230">
        <v>43074</v>
      </c>
      <c r="F6" s="178" t="s">
        <v>204</v>
      </c>
    </row>
    <row r="7" spans="1:6" ht="24" customHeight="1">
      <c r="A7" s="122" t="s">
        <v>192</v>
      </c>
      <c r="B7" s="231">
        <v>43808</v>
      </c>
      <c r="C7" s="232">
        <v>43812</v>
      </c>
      <c r="D7" s="232">
        <v>43845</v>
      </c>
      <c r="E7" s="233">
        <v>43866</v>
      </c>
      <c r="F7" s="179" t="s">
        <v>191</v>
      </c>
    </row>
    <row r="8" spans="1:6" ht="24" customHeight="1">
      <c r="A8" s="122" t="s">
        <v>283</v>
      </c>
      <c r="B8" s="231">
        <v>44531</v>
      </c>
      <c r="C8" s="232">
        <v>44546</v>
      </c>
      <c r="D8" s="232">
        <v>44545</v>
      </c>
      <c r="E8" s="233">
        <v>44545</v>
      </c>
      <c r="F8" s="178" t="s">
        <v>203</v>
      </c>
    </row>
    <row r="9" spans="1:6" s="47" customFormat="1" ht="24" customHeight="1">
      <c r="A9" s="122" t="s">
        <v>284</v>
      </c>
      <c r="B9" s="231">
        <v>44892</v>
      </c>
      <c r="C9" s="232">
        <v>44897</v>
      </c>
      <c r="D9" s="232">
        <v>44914</v>
      </c>
      <c r="E9" s="233">
        <v>44912</v>
      </c>
      <c r="F9" s="178" t="s">
        <v>460</v>
      </c>
    </row>
    <row r="10" spans="1:6" ht="24" customHeight="1" thickBot="1">
      <c r="A10" s="180" t="s">
        <v>24</v>
      </c>
      <c r="B10" s="328" t="s">
        <v>463</v>
      </c>
      <c r="C10" s="329" t="s">
        <v>464</v>
      </c>
      <c r="D10" s="329" t="s">
        <v>465</v>
      </c>
      <c r="E10" s="330" t="s">
        <v>466</v>
      </c>
      <c r="F10" s="181" t="s">
        <v>461</v>
      </c>
    </row>
    <row r="11" spans="1:6" ht="13.5" customHeight="1">
      <c r="A11" s="54" t="s">
        <v>123</v>
      </c>
      <c r="B11" s="168"/>
      <c r="C11" s="170"/>
      <c r="D11" s="170"/>
      <c r="E11" s="170"/>
      <c r="F11" s="170"/>
    </row>
    <row r="12" spans="1:6" ht="13.5" customHeight="1">
      <c r="A12" s="54" t="s">
        <v>462</v>
      </c>
      <c r="B12" s="171"/>
      <c r="C12" s="54"/>
      <c r="D12" s="54"/>
      <c r="E12" s="54"/>
      <c r="F12" s="170"/>
    </row>
    <row r="13" spans="1:6" ht="13.5">
      <c r="A13" s="28"/>
    </row>
  </sheetData>
  <mergeCells count="1">
    <mergeCell ref="A2:F2"/>
  </mergeCells>
  <phoneticPr fontId="3"/>
  <printOptions horizontalCentered="1"/>
  <pageMargins left="0.78740157480314965" right="0.78740157480314965" top="0.78740157480314965" bottom="0.78740157480314965" header="0.59055118110236227" footer="0.59055118110236227"/>
  <pageSetup paperSize="9" orientation="portrait" r:id="rId1"/>
  <headerFooter alignWithMargins="0"/>
  <ignoredErrors>
    <ignoredError sqref="A6:A9"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3.5"/>
  <cols>
    <col min="1" max="1" width="14.375" customWidth="1"/>
    <col min="2" max="2" width="17.625" customWidth="1"/>
    <col min="3" max="3" width="58" customWidth="1"/>
    <col min="4" max="4" width="15.625" customWidth="1"/>
    <col min="5" max="5" width="41.25" customWidth="1"/>
  </cols>
  <sheetData>
    <row r="1" spans="1:5" ht="23.25" customHeight="1"/>
    <row r="2" spans="1:5" ht="24" customHeight="1">
      <c r="A2" s="344" t="s">
        <v>196</v>
      </c>
      <c r="B2" s="344"/>
      <c r="C2" s="344"/>
      <c r="D2" s="239"/>
      <c r="E2" s="239"/>
    </row>
    <row r="3" spans="1:5" ht="17.25" customHeight="1" thickBot="1">
      <c r="A3" s="241"/>
      <c r="B3" s="241"/>
      <c r="C3" s="241"/>
      <c r="D3" s="1"/>
      <c r="E3" s="1"/>
    </row>
    <row r="4" spans="1:5" ht="18.75" customHeight="1">
      <c r="A4" s="243"/>
      <c r="B4" s="242" t="s">
        <v>328</v>
      </c>
      <c r="C4" s="240" t="s">
        <v>0</v>
      </c>
    </row>
    <row r="5" spans="1:5" ht="18.75" customHeight="1">
      <c r="A5" s="345" t="s">
        <v>329</v>
      </c>
      <c r="B5" s="244" t="s">
        <v>234</v>
      </c>
      <c r="C5" s="268" t="s">
        <v>1</v>
      </c>
    </row>
    <row r="6" spans="1:5" ht="18.75" customHeight="1">
      <c r="A6" s="346"/>
      <c r="B6" s="245">
        <v>8310</v>
      </c>
      <c r="C6" s="269" t="s">
        <v>4</v>
      </c>
    </row>
    <row r="7" spans="1:5" ht="18.75" customHeight="1">
      <c r="A7" s="346"/>
      <c r="B7" s="245">
        <v>19814</v>
      </c>
      <c r="C7" s="269" t="s">
        <v>338</v>
      </c>
    </row>
    <row r="8" spans="1:5" ht="18.75" customHeight="1">
      <c r="A8" s="346"/>
      <c r="B8" s="245">
        <v>19998</v>
      </c>
      <c r="C8" s="269" t="s">
        <v>339</v>
      </c>
    </row>
    <row r="9" spans="1:5" ht="18.75" customHeight="1">
      <c r="A9" s="347"/>
      <c r="B9" s="246" t="s">
        <v>235</v>
      </c>
      <c r="C9" s="270" t="s">
        <v>13</v>
      </c>
    </row>
    <row r="10" spans="1:5" ht="18.75" customHeight="1">
      <c r="A10" s="348" t="s">
        <v>330</v>
      </c>
      <c r="B10" s="247" t="s">
        <v>234</v>
      </c>
      <c r="C10" s="268" t="s">
        <v>2</v>
      </c>
      <c r="D10" s="199"/>
      <c r="E10" s="48"/>
    </row>
    <row r="11" spans="1:5" ht="18.75" customHeight="1">
      <c r="A11" s="349"/>
      <c r="B11" s="248" t="s">
        <v>237</v>
      </c>
      <c r="C11" s="270" t="s">
        <v>3</v>
      </c>
      <c r="D11" s="199"/>
      <c r="E11" s="48"/>
    </row>
    <row r="12" spans="1:5" ht="18.75" customHeight="1">
      <c r="A12" s="352" t="s">
        <v>331</v>
      </c>
      <c r="B12" s="247" t="s">
        <v>234</v>
      </c>
      <c r="C12" s="268" t="s">
        <v>5</v>
      </c>
      <c r="D12" s="199"/>
      <c r="E12" s="48"/>
    </row>
    <row r="13" spans="1:5" ht="18.75" customHeight="1">
      <c r="A13" s="353"/>
      <c r="B13" s="245">
        <v>20195</v>
      </c>
      <c r="C13" s="269" t="s">
        <v>6</v>
      </c>
      <c r="D13" s="199"/>
      <c r="E13" s="48"/>
    </row>
    <row r="14" spans="1:5" ht="18.75" customHeight="1">
      <c r="A14" s="353"/>
      <c r="B14" s="249" t="s">
        <v>238</v>
      </c>
      <c r="C14" s="269" t="s">
        <v>7</v>
      </c>
      <c r="D14" s="199"/>
      <c r="E14" s="48"/>
    </row>
    <row r="15" spans="1:5" ht="18.75" customHeight="1">
      <c r="A15" s="354"/>
      <c r="B15" s="250" t="s">
        <v>239</v>
      </c>
      <c r="C15" s="271" t="s">
        <v>8</v>
      </c>
      <c r="D15" s="199"/>
      <c r="E15" s="48"/>
    </row>
    <row r="16" spans="1:5" ht="18.75" customHeight="1">
      <c r="A16" s="352" t="s">
        <v>332</v>
      </c>
      <c r="B16" s="247" t="s">
        <v>234</v>
      </c>
      <c r="C16" s="268" t="s">
        <v>9</v>
      </c>
      <c r="D16" s="199"/>
      <c r="E16" s="48"/>
    </row>
    <row r="17" spans="1:5" ht="18.75" customHeight="1">
      <c r="A17" s="353"/>
      <c r="B17" s="245">
        <v>20728</v>
      </c>
      <c r="C17" s="269" t="s">
        <v>10</v>
      </c>
      <c r="D17" s="199"/>
      <c r="E17" s="48"/>
    </row>
    <row r="18" spans="1:5" ht="18.75" customHeight="1">
      <c r="A18" s="353"/>
      <c r="B18" s="249" t="s">
        <v>238</v>
      </c>
      <c r="C18" s="269" t="s">
        <v>11</v>
      </c>
      <c r="D18" s="199"/>
      <c r="E18" s="48"/>
    </row>
    <row r="19" spans="1:5" ht="18.75" customHeight="1">
      <c r="A19" s="354"/>
      <c r="B19" s="251">
        <v>24381</v>
      </c>
      <c r="C19" s="271" t="s">
        <v>12</v>
      </c>
      <c r="D19" s="199"/>
      <c r="E19" s="48"/>
    </row>
    <row r="20" spans="1:5" ht="18.75" customHeight="1">
      <c r="A20" s="284" t="s">
        <v>333</v>
      </c>
      <c r="B20" s="252" t="s">
        <v>234</v>
      </c>
      <c r="C20" s="272" t="s">
        <v>322</v>
      </c>
      <c r="D20" s="199"/>
      <c r="E20" s="48"/>
    </row>
    <row r="21" spans="1:5" ht="18.75" customHeight="1">
      <c r="A21" s="352" t="s">
        <v>334</v>
      </c>
      <c r="B21" s="247" t="s">
        <v>234</v>
      </c>
      <c r="C21" s="268" t="s">
        <v>323</v>
      </c>
      <c r="D21" s="199"/>
      <c r="E21" s="48"/>
    </row>
    <row r="22" spans="1:5" ht="18.75" customHeight="1">
      <c r="A22" s="354"/>
      <c r="B22" s="253">
        <v>24381</v>
      </c>
      <c r="C22" s="273" t="s">
        <v>14</v>
      </c>
      <c r="D22" s="199"/>
      <c r="E22" s="48"/>
    </row>
    <row r="23" spans="1:5" ht="18.75" customHeight="1">
      <c r="A23" s="352" t="s">
        <v>335</v>
      </c>
      <c r="B23" s="254" t="s">
        <v>234</v>
      </c>
      <c r="C23" s="274" t="s">
        <v>324</v>
      </c>
      <c r="D23" s="199"/>
      <c r="E23" s="48"/>
    </row>
    <row r="24" spans="1:5" ht="18.75" customHeight="1">
      <c r="A24" s="354"/>
      <c r="B24" s="250" t="s">
        <v>240</v>
      </c>
      <c r="C24" s="271" t="s">
        <v>16</v>
      </c>
      <c r="D24" s="199"/>
      <c r="E24" s="48"/>
    </row>
    <row r="25" spans="1:5" ht="18.75" customHeight="1">
      <c r="A25" s="352" t="s">
        <v>336</v>
      </c>
      <c r="B25" s="254" t="s">
        <v>234</v>
      </c>
      <c r="C25" s="274" t="s">
        <v>325</v>
      </c>
      <c r="D25" s="238"/>
      <c r="E25" s="238"/>
    </row>
    <row r="26" spans="1:5" ht="18.75" customHeight="1">
      <c r="A26" s="353"/>
      <c r="B26" s="255" t="s">
        <v>236</v>
      </c>
      <c r="C26" s="270" t="s">
        <v>326</v>
      </c>
      <c r="D26" s="238"/>
      <c r="E26" s="238"/>
    </row>
    <row r="27" spans="1:5" ht="18.75" customHeight="1">
      <c r="A27" s="353"/>
      <c r="B27" s="255" t="s">
        <v>235</v>
      </c>
      <c r="C27" s="270" t="s">
        <v>327</v>
      </c>
      <c r="D27" s="238"/>
      <c r="E27" s="238"/>
    </row>
    <row r="28" spans="1:5" ht="18.75" customHeight="1">
      <c r="A28" s="354"/>
      <c r="B28" s="251">
        <v>20728</v>
      </c>
      <c r="C28" s="271" t="s">
        <v>15</v>
      </c>
      <c r="D28" s="238"/>
      <c r="E28" s="238"/>
    </row>
    <row r="29" spans="1:5" ht="37.5" customHeight="1">
      <c r="A29" s="350" t="s">
        <v>337</v>
      </c>
      <c r="B29" s="256">
        <v>38626</v>
      </c>
      <c r="C29" s="275" t="s">
        <v>340</v>
      </c>
      <c r="D29" s="48"/>
      <c r="E29" s="48"/>
    </row>
    <row r="30" spans="1:5" ht="18.75" customHeight="1" thickBot="1">
      <c r="A30" s="351"/>
      <c r="B30" s="257">
        <v>39356</v>
      </c>
      <c r="C30" s="235" t="s">
        <v>17</v>
      </c>
      <c r="D30" s="48"/>
      <c r="E30" s="48"/>
    </row>
    <row r="31" spans="1:5" ht="17.25" customHeight="1">
      <c r="A31" s="28" t="s">
        <v>18</v>
      </c>
      <c r="B31" s="28"/>
      <c r="C31" s="28"/>
      <c r="D31" s="48"/>
      <c r="E31" s="48"/>
    </row>
    <row r="32" spans="1:5">
      <c r="D32" s="238"/>
      <c r="E32" s="238"/>
    </row>
  </sheetData>
  <mergeCells count="9">
    <mergeCell ref="A2:C2"/>
    <mergeCell ref="A5:A9"/>
    <mergeCell ref="A10:A11"/>
    <mergeCell ref="A29:A30"/>
    <mergeCell ref="A25:A28"/>
    <mergeCell ref="A23:A24"/>
    <mergeCell ref="A21:A22"/>
    <mergeCell ref="A16:A19"/>
    <mergeCell ref="A12:A15"/>
  </mergeCells>
  <phoneticPr fontId="3"/>
  <pageMargins left="0.78740157480314965" right="0.78740157480314965" top="0.98425196850393704" bottom="0.98425196850393704" header="0.51181102362204722" footer="0.51181102362204722"/>
  <pageSetup paperSize="9"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ColWidth="9" defaultRowHeight="13.5"/>
  <cols>
    <col min="1" max="1" width="17.875" style="3" customWidth="1"/>
    <col min="2" max="2" width="73.5" style="3" customWidth="1"/>
    <col min="3" max="3" width="14.5" style="3" customWidth="1"/>
    <col min="4" max="4" width="33.375" style="3" customWidth="1"/>
    <col min="5" max="16384" width="9" style="3"/>
  </cols>
  <sheetData>
    <row r="1" spans="1:4" ht="26.45" customHeight="1"/>
    <row r="2" spans="1:4" ht="21" customHeight="1">
      <c r="A2" s="355" t="s">
        <v>175</v>
      </c>
      <c r="B2" s="355"/>
      <c r="C2" s="258"/>
      <c r="D2" s="258"/>
    </row>
    <row r="3" spans="1:4" s="5" customFormat="1" ht="13.5" customHeight="1">
      <c r="A3" s="32"/>
      <c r="B3" s="32"/>
      <c r="C3" s="32"/>
      <c r="D3" s="32"/>
    </row>
    <row r="4" spans="1:4" s="4" customFormat="1" ht="13.5" customHeight="1" thickBot="1">
      <c r="A4" s="49"/>
      <c r="B4" s="50" t="s">
        <v>474</v>
      </c>
    </row>
    <row r="5" spans="1:4" s="4" customFormat="1" ht="15" customHeight="1">
      <c r="A5" s="51" t="s">
        <v>342</v>
      </c>
      <c r="B5" s="259" t="s">
        <v>69</v>
      </c>
      <c r="C5" s="265"/>
    </row>
    <row r="6" spans="1:4" s="4" customFormat="1" ht="30" customHeight="1">
      <c r="A6" s="277" t="s">
        <v>68</v>
      </c>
      <c r="B6" s="260" t="s">
        <v>343</v>
      </c>
      <c r="C6" s="265"/>
    </row>
    <row r="7" spans="1:4" s="4" customFormat="1" ht="15" customHeight="1">
      <c r="A7" s="278" t="s">
        <v>64</v>
      </c>
      <c r="B7" s="261" t="s">
        <v>344</v>
      </c>
      <c r="C7" s="265"/>
    </row>
    <row r="8" spans="1:4" s="4" customFormat="1" ht="15" customHeight="1">
      <c r="A8" s="278" t="s">
        <v>61</v>
      </c>
      <c r="B8" s="261" t="s">
        <v>345</v>
      </c>
      <c r="C8" s="265"/>
    </row>
    <row r="9" spans="1:4" s="4" customFormat="1" ht="15" customHeight="1">
      <c r="A9" s="278" t="s">
        <v>59</v>
      </c>
      <c r="B9" s="261" t="s">
        <v>346</v>
      </c>
      <c r="C9" s="265"/>
    </row>
    <row r="10" spans="1:4" s="4" customFormat="1" ht="15" customHeight="1">
      <c r="A10" s="278" t="s">
        <v>57</v>
      </c>
      <c r="B10" s="261" t="s">
        <v>347</v>
      </c>
      <c r="C10" s="265"/>
    </row>
    <row r="11" spans="1:4" s="4" customFormat="1" ht="15" customHeight="1">
      <c r="A11" s="278" t="s">
        <v>50</v>
      </c>
      <c r="B11" s="264" t="s">
        <v>348</v>
      </c>
      <c r="C11" s="265"/>
    </row>
    <row r="12" spans="1:4" s="4" customFormat="1" ht="15" customHeight="1">
      <c r="A12" s="279" t="s">
        <v>45</v>
      </c>
      <c r="B12" s="264" t="s">
        <v>44</v>
      </c>
      <c r="C12" s="265"/>
    </row>
    <row r="13" spans="1:4" s="4" customFormat="1" ht="15" customHeight="1">
      <c r="A13" s="278" t="s">
        <v>42</v>
      </c>
      <c r="B13" s="261" t="s">
        <v>349</v>
      </c>
      <c r="C13" s="265"/>
    </row>
    <row r="14" spans="1:4" s="4" customFormat="1" ht="15" customHeight="1">
      <c r="A14" s="278" t="s">
        <v>41</v>
      </c>
      <c r="B14" s="261" t="s">
        <v>350</v>
      </c>
      <c r="C14" s="265"/>
    </row>
    <row r="15" spans="1:4" s="4" customFormat="1" ht="15" customHeight="1">
      <c r="A15" s="280" t="s">
        <v>39</v>
      </c>
      <c r="B15" s="262" t="s">
        <v>38</v>
      </c>
      <c r="C15" s="265"/>
    </row>
    <row r="16" spans="1:4" s="4" customFormat="1" ht="15" customHeight="1">
      <c r="A16" s="281" t="s">
        <v>36</v>
      </c>
      <c r="B16" s="263" t="s">
        <v>35</v>
      </c>
      <c r="C16" s="265"/>
    </row>
    <row r="17" spans="1:3" s="4" customFormat="1" ht="15" customHeight="1">
      <c r="A17" s="281" t="s">
        <v>34</v>
      </c>
      <c r="B17" s="264" t="s">
        <v>33</v>
      </c>
      <c r="C17" s="265"/>
    </row>
    <row r="18" spans="1:3" s="4" customFormat="1" ht="15" customHeight="1">
      <c r="A18" s="282" t="s">
        <v>32</v>
      </c>
      <c r="B18" s="264" t="s">
        <v>31</v>
      </c>
      <c r="C18" s="265"/>
    </row>
    <row r="19" spans="1:3" s="4" customFormat="1" ht="15" customHeight="1">
      <c r="A19" s="281" t="s">
        <v>67</v>
      </c>
      <c r="B19" s="236" t="s">
        <v>66</v>
      </c>
      <c r="C19" s="265"/>
    </row>
    <row r="20" spans="1:3" s="4" customFormat="1" ht="15" customHeight="1">
      <c r="A20" s="280" t="s">
        <v>109</v>
      </c>
      <c r="B20" s="52" t="s">
        <v>110</v>
      </c>
      <c r="C20" s="265"/>
    </row>
    <row r="21" spans="1:3" s="4" customFormat="1" ht="15" customHeight="1">
      <c r="A21" s="280" t="s">
        <v>65</v>
      </c>
      <c r="B21" s="237" t="s">
        <v>351</v>
      </c>
      <c r="C21" s="265"/>
    </row>
    <row r="22" spans="1:3" ht="15" customHeight="1">
      <c r="A22" s="281" t="s">
        <v>63</v>
      </c>
      <c r="B22" s="236" t="s">
        <v>62</v>
      </c>
      <c r="C22" s="266"/>
    </row>
    <row r="23" spans="1:3" ht="30" customHeight="1">
      <c r="A23" s="280" t="s">
        <v>60</v>
      </c>
      <c r="B23" s="276" t="s">
        <v>353</v>
      </c>
      <c r="C23" s="266"/>
    </row>
    <row r="24" spans="1:3" ht="15" customHeight="1">
      <c r="A24" s="281" t="s">
        <v>111</v>
      </c>
      <c r="B24" s="236" t="s">
        <v>58</v>
      </c>
      <c r="C24" s="266"/>
    </row>
    <row r="25" spans="1:3" ht="15" customHeight="1">
      <c r="A25" s="281" t="s">
        <v>56</v>
      </c>
      <c r="B25" s="236" t="s">
        <v>55</v>
      </c>
      <c r="C25" s="266"/>
    </row>
    <row r="26" spans="1:3" ht="15" customHeight="1">
      <c r="A26" s="281" t="s">
        <v>54</v>
      </c>
      <c r="B26" s="236" t="s">
        <v>53</v>
      </c>
      <c r="C26" s="266"/>
    </row>
    <row r="27" spans="1:3" ht="15" customHeight="1">
      <c r="A27" s="281" t="s">
        <v>52</v>
      </c>
      <c r="B27" s="236" t="s">
        <v>51</v>
      </c>
      <c r="C27" s="266"/>
    </row>
    <row r="28" spans="1:3" ht="15" customHeight="1">
      <c r="A28" s="281" t="s">
        <v>49</v>
      </c>
      <c r="B28" s="236" t="s">
        <v>48</v>
      </c>
      <c r="C28" s="266"/>
    </row>
    <row r="29" spans="1:3" ht="15" customHeight="1">
      <c r="A29" s="281" t="s">
        <v>47</v>
      </c>
      <c r="B29" s="236" t="s">
        <v>46</v>
      </c>
      <c r="C29" s="266"/>
    </row>
    <row r="30" spans="1:3" ht="15" customHeight="1">
      <c r="A30" s="280" t="s">
        <v>43</v>
      </c>
      <c r="B30" s="237" t="s">
        <v>352</v>
      </c>
      <c r="C30" s="266"/>
    </row>
    <row r="31" spans="1:3" ht="15" customHeight="1">
      <c r="A31" s="281" t="s">
        <v>112</v>
      </c>
      <c r="B31" s="236" t="s">
        <v>113</v>
      </c>
      <c r="C31" s="266"/>
    </row>
    <row r="32" spans="1:3" ht="15" customHeight="1">
      <c r="A32" s="280" t="s">
        <v>114</v>
      </c>
      <c r="B32" s="234" t="s">
        <v>40</v>
      </c>
      <c r="C32" s="266"/>
    </row>
    <row r="33" spans="1:3" ht="15" customHeight="1" thickBot="1">
      <c r="A33" s="283" t="s">
        <v>37</v>
      </c>
      <c r="B33" s="267" t="s">
        <v>341</v>
      </c>
      <c r="C33" s="266"/>
    </row>
    <row r="34" spans="1:3">
      <c r="A34" s="53" t="s">
        <v>30</v>
      </c>
      <c r="B34" s="32"/>
      <c r="C34" s="266"/>
    </row>
    <row r="35" spans="1:3">
      <c r="A35" s="53" t="s">
        <v>144</v>
      </c>
      <c r="B35" s="32"/>
      <c r="C35" s="266"/>
    </row>
    <row r="36" spans="1:3">
      <c r="A36" s="53" t="s">
        <v>145</v>
      </c>
      <c r="B36" s="32"/>
      <c r="C36" s="266"/>
    </row>
    <row r="37" spans="1:3">
      <c r="C37" s="266"/>
    </row>
  </sheetData>
  <mergeCells count="1">
    <mergeCell ref="A2:B2"/>
  </mergeCells>
  <phoneticPr fontId="3"/>
  <printOptions horizontalCentered="1"/>
  <pageMargins left="0.78740157480314965" right="0.78740157480314965" top="0.78740157480314965" bottom="0.78740157480314965" header="0.59055118110236227" footer="0.59055118110236227"/>
  <pageSetup paperSize="9" fitToHeight="0" orientation="portrait"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workbookViewId="0"/>
  </sheetViews>
  <sheetFormatPr defaultColWidth="8.625" defaultRowHeight="13.5"/>
  <cols>
    <col min="1" max="1" width="12.5" style="6" customWidth="1"/>
    <col min="2" max="2" width="18.75" style="6" customWidth="1"/>
    <col min="3" max="3" width="16.25" style="6" customWidth="1"/>
    <col min="4" max="4" width="12.5" style="6" customWidth="1"/>
    <col min="5" max="5" width="18.75" style="6" customWidth="1"/>
    <col min="6" max="6" width="16.25" style="6" customWidth="1"/>
    <col min="7" max="7" width="8.5" style="6" customWidth="1"/>
    <col min="8" max="8" width="8.75" style="6" customWidth="1"/>
    <col min="9" max="16384" width="8.625" style="6"/>
  </cols>
  <sheetData>
    <row r="1" spans="1:8" s="7" customFormat="1" ht="27" customHeight="1">
      <c r="A1" s="8"/>
      <c r="B1" s="8"/>
      <c r="C1" s="8"/>
      <c r="D1" s="8"/>
      <c r="E1" s="8"/>
      <c r="F1" s="8"/>
      <c r="G1" s="8"/>
      <c r="H1" s="8"/>
    </row>
    <row r="2" spans="1:8" ht="22.5" customHeight="1">
      <c r="A2" s="356" t="s">
        <v>197</v>
      </c>
      <c r="B2" s="356"/>
      <c r="C2" s="356"/>
      <c r="D2" s="356"/>
      <c r="E2" s="356"/>
      <c r="F2" s="356"/>
      <c r="G2" s="356"/>
      <c r="H2" s="285"/>
    </row>
    <row r="3" spans="1:8" s="55" customFormat="1" ht="27" customHeight="1" thickBot="1">
      <c r="A3" s="200"/>
      <c r="B3" s="200"/>
      <c r="C3" s="200"/>
      <c r="D3" s="200"/>
      <c r="E3" s="200"/>
      <c r="F3" s="200"/>
      <c r="G3" s="201"/>
      <c r="H3" s="201"/>
    </row>
    <row r="4" spans="1:8" s="44" customFormat="1" ht="28.5" customHeight="1">
      <c r="A4" s="202" t="s">
        <v>241</v>
      </c>
      <c r="B4" s="203" t="s">
        <v>242</v>
      </c>
      <c r="C4" s="204" t="s">
        <v>243</v>
      </c>
      <c r="D4" s="205" t="s">
        <v>244</v>
      </c>
      <c r="E4" s="203" t="s">
        <v>242</v>
      </c>
      <c r="F4" s="204" t="s">
        <v>245</v>
      </c>
      <c r="G4" s="206"/>
    </row>
    <row r="5" spans="1:8" s="44" customFormat="1" ht="18" customHeight="1">
      <c r="A5" s="207" t="s">
        <v>246</v>
      </c>
      <c r="B5" s="208" t="s">
        <v>247</v>
      </c>
      <c r="C5" s="209" t="s">
        <v>248</v>
      </c>
      <c r="D5" s="210" t="s">
        <v>249</v>
      </c>
      <c r="E5" s="208" t="s">
        <v>250</v>
      </c>
      <c r="F5" s="209" t="s">
        <v>251</v>
      </c>
      <c r="G5" s="211"/>
    </row>
    <row r="6" spans="1:8" s="44" customFormat="1" ht="18" customHeight="1">
      <c r="A6" s="212" t="s">
        <v>252</v>
      </c>
      <c r="B6" s="213" t="s">
        <v>253</v>
      </c>
      <c r="C6" s="214" t="s">
        <v>254</v>
      </c>
      <c r="D6" s="215" t="s">
        <v>255</v>
      </c>
      <c r="E6" s="213" t="s">
        <v>256</v>
      </c>
      <c r="F6" s="214" t="s">
        <v>257</v>
      </c>
      <c r="G6" s="211"/>
    </row>
    <row r="7" spans="1:8" s="44" customFormat="1" ht="28.5" customHeight="1">
      <c r="A7" s="359" t="s">
        <v>355</v>
      </c>
      <c r="B7" s="360"/>
      <c r="C7" s="216">
        <v>22.32</v>
      </c>
      <c r="D7" s="361" t="s">
        <v>356</v>
      </c>
      <c r="E7" s="360"/>
      <c r="F7" s="216">
        <v>37.83</v>
      </c>
      <c r="G7" s="211"/>
    </row>
    <row r="8" spans="1:8" s="44" customFormat="1" ht="28.5" customHeight="1">
      <c r="A8" s="362" t="s">
        <v>357</v>
      </c>
      <c r="B8" s="363"/>
      <c r="C8" s="216">
        <v>3.7</v>
      </c>
      <c r="D8" s="364" t="s">
        <v>358</v>
      </c>
      <c r="E8" s="359"/>
      <c r="F8" s="216">
        <v>1046.0999999999999</v>
      </c>
      <c r="G8" s="211"/>
      <c r="H8" s="206"/>
    </row>
    <row r="9" spans="1:8" s="44" customFormat="1" ht="28.5" customHeight="1" thickBot="1">
      <c r="A9" s="357" t="s">
        <v>258</v>
      </c>
      <c r="B9" s="358"/>
      <c r="C9" s="217">
        <v>29.9</v>
      </c>
      <c r="D9" s="218"/>
      <c r="E9" s="219"/>
      <c r="F9" s="219"/>
      <c r="G9" s="211"/>
    </row>
    <row r="10" spans="1:8" s="44" customFormat="1" ht="13.5" customHeight="1">
      <c r="A10" s="54" t="s">
        <v>193</v>
      </c>
      <c r="B10" s="54"/>
      <c r="C10" s="54"/>
      <c r="D10" s="54"/>
      <c r="E10" s="54"/>
      <c r="F10" s="54"/>
      <c r="G10" s="54"/>
      <c r="H10" s="54"/>
    </row>
    <row r="11" spans="1:8" s="55" customFormat="1" ht="13.5" customHeight="1">
      <c r="A11" s="54" t="s">
        <v>259</v>
      </c>
    </row>
    <row r="12" spans="1:8" s="44" customFormat="1" ht="13.5" customHeight="1">
      <c r="A12" s="54" t="s">
        <v>260</v>
      </c>
      <c r="B12" s="54"/>
      <c r="C12" s="54"/>
      <c r="D12" s="54"/>
      <c r="E12" s="54"/>
      <c r="F12" s="54"/>
      <c r="G12" s="54"/>
      <c r="H12" s="54"/>
    </row>
    <row r="13" spans="1:8" s="44" customFormat="1" ht="13.5" customHeight="1">
      <c r="A13" s="54" t="s">
        <v>194</v>
      </c>
      <c r="B13" s="54"/>
      <c r="C13" s="54"/>
      <c r="D13" s="54"/>
      <c r="E13" s="54"/>
      <c r="F13" s="54"/>
      <c r="G13" s="54"/>
      <c r="H13" s="54"/>
    </row>
    <row r="14" spans="1:8" s="44" customFormat="1" ht="13.5" customHeight="1">
      <c r="A14" s="54" t="s">
        <v>261</v>
      </c>
      <c r="B14" s="54"/>
      <c r="C14" s="54"/>
      <c r="D14" s="54"/>
      <c r="E14" s="54"/>
      <c r="F14" s="54"/>
      <c r="G14" s="54"/>
      <c r="H14" s="54"/>
    </row>
    <row r="15" spans="1:8" s="44" customFormat="1" ht="13.5" customHeight="1">
      <c r="A15" s="54" t="s">
        <v>262</v>
      </c>
      <c r="B15" s="54"/>
      <c r="C15" s="54"/>
      <c r="D15" s="54"/>
      <c r="E15" s="54"/>
      <c r="F15" s="54"/>
      <c r="G15" s="54"/>
      <c r="H15" s="54"/>
    </row>
    <row r="16" spans="1:8" s="44" customFormat="1" ht="13.5" customHeight="1">
      <c r="A16" s="54" t="s">
        <v>195</v>
      </c>
      <c r="B16" s="54"/>
      <c r="C16" s="54"/>
      <c r="D16" s="54"/>
      <c r="E16" s="54"/>
      <c r="F16" s="54"/>
      <c r="G16" s="54"/>
      <c r="H16" s="54"/>
    </row>
  </sheetData>
  <mergeCells count="6">
    <mergeCell ref="A2:G2"/>
    <mergeCell ref="A9:B9"/>
    <mergeCell ref="A7:B7"/>
    <mergeCell ref="D7:E7"/>
    <mergeCell ref="A8:B8"/>
    <mergeCell ref="D8:E8"/>
  </mergeCells>
  <phoneticPr fontId="7"/>
  <pageMargins left="0.78740157480314965" right="0.78740157480314965" top="0.78740157480314965" bottom="0.78740157480314965" header="0.59055118110236227" footer="0.59055118110236227"/>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
  <sheetViews>
    <sheetView showGridLines="0" workbookViewId="0"/>
  </sheetViews>
  <sheetFormatPr defaultColWidth="8.625" defaultRowHeight="13.5"/>
  <cols>
    <col min="1" max="9" width="10.5" style="1" customWidth="1"/>
    <col min="10" max="16384" width="8.625" style="1"/>
  </cols>
  <sheetData>
    <row r="1" spans="1:9" ht="27.6" customHeight="1"/>
    <row r="2" spans="1:9" ht="23.25" customHeight="1">
      <c r="A2" s="344" t="s">
        <v>198</v>
      </c>
      <c r="B2" s="344"/>
      <c r="C2" s="344"/>
      <c r="D2" s="344"/>
      <c r="E2" s="344"/>
      <c r="F2" s="344"/>
      <c r="G2" s="344"/>
      <c r="H2" s="344"/>
      <c r="I2" s="344"/>
    </row>
    <row r="3" spans="1:9" ht="13.5" customHeight="1" thickBot="1">
      <c r="A3" s="182" t="s">
        <v>79</v>
      </c>
      <c r="B3" s="183"/>
      <c r="C3" s="183"/>
      <c r="D3" s="183"/>
      <c r="E3" s="183"/>
      <c r="F3" s="183"/>
      <c r="G3" s="183"/>
      <c r="H3" s="183"/>
      <c r="I3" s="184"/>
    </row>
    <row r="4" spans="1:9" s="2" customFormat="1" ht="18" customHeight="1">
      <c r="A4" s="185" t="s">
        <v>78</v>
      </c>
      <c r="B4" s="186" t="s">
        <v>77</v>
      </c>
      <c r="C4" s="186" t="s">
        <v>76</v>
      </c>
      <c r="D4" s="186" t="s">
        <v>75</v>
      </c>
      <c r="E4" s="186" t="s">
        <v>74</v>
      </c>
      <c r="F4" s="186" t="s">
        <v>73</v>
      </c>
      <c r="G4" s="186" t="s">
        <v>72</v>
      </c>
      <c r="H4" s="186" t="s">
        <v>71</v>
      </c>
      <c r="I4" s="187" t="s">
        <v>70</v>
      </c>
    </row>
    <row r="5" spans="1:9" s="2" customFormat="1" ht="32.25" customHeight="1" thickBot="1">
      <c r="A5" s="188">
        <v>431.82</v>
      </c>
      <c r="B5" s="189">
        <v>103.76</v>
      </c>
      <c r="C5" s="190">
        <v>12.02</v>
      </c>
      <c r="D5" s="191">
        <v>55.42</v>
      </c>
      <c r="E5" s="191">
        <v>143.25</v>
      </c>
      <c r="F5" s="190">
        <v>40.700000000000003</v>
      </c>
      <c r="G5" s="191">
        <v>46.49</v>
      </c>
      <c r="H5" s="191">
        <v>15.39</v>
      </c>
      <c r="I5" s="192">
        <v>14.39</v>
      </c>
    </row>
    <row r="6" spans="1:9" s="2" customFormat="1" ht="13.5" customHeight="1">
      <c r="A6" s="193" t="s">
        <v>264</v>
      </c>
      <c r="B6" s="194"/>
      <c r="C6" s="195"/>
      <c r="D6" s="196"/>
      <c r="E6" s="196"/>
      <c r="F6" s="195"/>
      <c r="G6" s="196"/>
      <c r="H6" s="196"/>
      <c r="I6" s="194"/>
    </row>
    <row r="7" spans="1:9" s="2" customFormat="1" ht="13.5" customHeight="1">
      <c r="A7" s="182" t="s">
        <v>146</v>
      </c>
      <c r="B7" s="182"/>
      <c r="C7" s="182"/>
      <c r="D7" s="182"/>
      <c r="E7" s="182"/>
      <c r="F7" s="182"/>
      <c r="G7" s="182"/>
      <c r="H7" s="182"/>
      <c r="I7" s="182"/>
    </row>
    <row r="8" spans="1:9" s="2" customFormat="1" ht="13.5" customHeight="1">
      <c r="A8" s="182" t="s">
        <v>472</v>
      </c>
      <c r="B8" s="182"/>
      <c r="C8" s="182"/>
      <c r="D8" s="182"/>
      <c r="E8" s="182"/>
      <c r="F8" s="182"/>
      <c r="G8" s="182"/>
      <c r="H8" s="182"/>
      <c r="I8" s="182"/>
    </row>
    <row r="9" spans="1:9" s="2" customFormat="1" ht="13.5" customHeight="1">
      <c r="A9" s="182" t="s">
        <v>405</v>
      </c>
      <c r="B9" s="182"/>
      <c r="C9" s="182"/>
      <c r="D9" s="182"/>
      <c r="E9" s="182"/>
      <c r="F9" s="182"/>
      <c r="G9" s="182"/>
      <c r="H9" s="182"/>
      <c r="I9" s="182"/>
    </row>
    <row r="10" spans="1:9" s="2" customFormat="1" ht="13.5" customHeight="1">
      <c r="A10" s="2" t="s">
        <v>406</v>
      </c>
      <c r="B10" s="182"/>
      <c r="C10" s="182"/>
      <c r="D10" s="182"/>
      <c r="E10" s="182"/>
      <c r="F10" s="182"/>
      <c r="G10" s="182"/>
      <c r="H10" s="182"/>
      <c r="I10" s="182"/>
    </row>
    <row r="11" spans="1:9" s="2" customFormat="1" ht="13.5" customHeight="1"/>
  </sheetData>
  <mergeCells count="1">
    <mergeCell ref="A2:I2"/>
  </mergeCells>
  <phoneticPr fontId="3"/>
  <pageMargins left="0.78740157480314965" right="0.78740157480314965" top="0.78740157480314965" bottom="0.78740157480314965" header="0.59055118110236227" footer="0.59055118110236227"/>
  <pageSetup paperSize="9" scale="91"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showGridLines="0" workbookViewId="0"/>
  </sheetViews>
  <sheetFormatPr defaultRowHeight="13.5"/>
  <cols>
    <col min="1" max="1" width="9.625" style="24" customWidth="1"/>
    <col min="2" max="7" width="8.875" style="24" customWidth="1"/>
    <col min="8" max="8" width="8.875" style="26" customWidth="1"/>
    <col min="9" max="11" width="8.875" style="24" customWidth="1"/>
    <col min="12" max="16384" width="9" style="24"/>
  </cols>
  <sheetData>
    <row r="1" spans="1:11" ht="25.9" customHeight="1"/>
    <row r="2" spans="1:11" ht="22.5" customHeight="1">
      <c r="A2" s="344" t="s">
        <v>269</v>
      </c>
      <c r="B2" s="344"/>
      <c r="C2" s="344"/>
      <c r="D2" s="344"/>
      <c r="E2" s="344"/>
      <c r="F2" s="344"/>
      <c r="G2" s="344"/>
      <c r="H2" s="344"/>
      <c r="I2" s="344"/>
      <c r="J2" s="344"/>
      <c r="K2" s="344"/>
    </row>
    <row r="3" spans="1:11" s="25" customFormat="1" ht="13.5" customHeight="1">
      <c r="A3" s="33"/>
      <c r="B3" s="34"/>
      <c r="C3" s="34"/>
      <c r="D3" s="34"/>
      <c r="E3" s="34"/>
      <c r="F3" s="34"/>
      <c r="G3" s="34"/>
      <c r="H3" s="35"/>
      <c r="I3" s="34"/>
      <c r="J3" s="34"/>
      <c r="K3" s="34"/>
    </row>
    <row r="4" spans="1:11" s="25" customFormat="1" ht="13.5" customHeight="1" thickBot="1">
      <c r="A4" s="56" t="s">
        <v>265</v>
      </c>
      <c r="B4" s="57"/>
      <c r="C4" s="57"/>
      <c r="D4" s="57"/>
      <c r="E4" s="57"/>
      <c r="F4" s="57"/>
      <c r="G4" s="57"/>
      <c r="H4" s="58"/>
      <c r="I4" s="59"/>
      <c r="J4" s="60"/>
      <c r="K4" s="59" t="s">
        <v>115</v>
      </c>
    </row>
    <row r="5" spans="1:11" s="25" customFormat="1" ht="24" customHeight="1">
      <c r="A5" s="365" t="s">
        <v>85</v>
      </c>
      <c r="B5" s="368" t="s">
        <v>199</v>
      </c>
      <c r="C5" s="369"/>
      <c r="D5" s="368" t="s">
        <v>200</v>
      </c>
      <c r="E5" s="369"/>
      <c r="F5" s="368" t="s">
        <v>201</v>
      </c>
      <c r="G5" s="369"/>
      <c r="H5" s="368" t="s">
        <v>202</v>
      </c>
      <c r="I5" s="369"/>
      <c r="J5" s="368" t="s">
        <v>263</v>
      </c>
      <c r="K5" s="369"/>
    </row>
    <row r="6" spans="1:11" s="25" customFormat="1" ht="24" customHeight="1">
      <c r="A6" s="366"/>
      <c r="B6" s="370"/>
      <c r="C6" s="371"/>
      <c r="D6" s="370"/>
      <c r="E6" s="371"/>
      <c r="F6" s="370"/>
      <c r="G6" s="371"/>
      <c r="H6" s="370"/>
      <c r="I6" s="371"/>
      <c r="J6" s="370"/>
      <c r="K6" s="371"/>
    </row>
    <row r="7" spans="1:11" s="25" customFormat="1" ht="24" customHeight="1">
      <c r="A7" s="367"/>
      <c r="B7" s="61" t="s">
        <v>84</v>
      </c>
      <c r="C7" s="62" t="s">
        <v>83</v>
      </c>
      <c r="D7" s="61" t="s">
        <v>84</v>
      </c>
      <c r="E7" s="63" t="s">
        <v>83</v>
      </c>
      <c r="F7" s="61" t="s">
        <v>84</v>
      </c>
      <c r="G7" s="63" t="s">
        <v>83</v>
      </c>
      <c r="H7" s="61" t="s">
        <v>84</v>
      </c>
      <c r="I7" s="63" t="s">
        <v>83</v>
      </c>
      <c r="J7" s="64" t="s">
        <v>84</v>
      </c>
      <c r="K7" s="63" t="s">
        <v>83</v>
      </c>
    </row>
    <row r="8" spans="1:11" s="25" customFormat="1" ht="24" customHeight="1">
      <c r="A8" s="65" t="s">
        <v>147</v>
      </c>
      <c r="B8" s="66">
        <v>262.82</v>
      </c>
      <c r="C8" s="67">
        <v>100</v>
      </c>
      <c r="D8" s="66">
        <v>262.49</v>
      </c>
      <c r="E8" s="68">
        <v>100</v>
      </c>
      <c r="F8" s="66">
        <v>261.89999999999998</v>
      </c>
      <c r="G8" s="68">
        <v>100</v>
      </c>
      <c r="H8" s="66">
        <v>261.76</v>
      </c>
      <c r="I8" s="68">
        <v>100</v>
      </c>
      <c r="J8" s="332">
        <v>261.27</v>
      </c>
      <c r="K8" s="331">
        <v>100.00382745818503</v>
      </c>
    </row>
    <row r="9" spans="1:11" s="25" customFormat="1" ht="24" customHeight="1">
      <c r="A9" s="69" t="s">
        <v>82</v>
      </c>
      <c r="B9" s="70">
        <v>106.95</v>
      </c>
      <c r="C9" s="71">
        <v>40.69</v>
      </c>
      <c r="D9" s="70">
        <v>106.49</v>
      </c>
      <c r="E9" s="72">
        <v>40.57</v>
      </c>
      <c r="F9" s="70">
        <v>106.23</v>
      </c>
      <c r="G9" s="72">
        <v>40.561282932416958</v>
      </c>
      <c r="H9" s="70">
        <v>105.98</v>
      </c>
      <c r="I9" s="72">
        <v>40.49</v>
      </c>
      <c r="J9" s="334">
        <v>105.58</v>
      </c>
      <c r="K9" s="333">
        <v>40.410303517434073</v>
      </c>
    </row>
    <row r="10" spans="1:11" s="25" customFormat="1" ht="24" customHeight="1">
      <c r="A10" s="69" t="s">
        <v>81</v>
      </c>
      <c r="B10" s="70">
        <v>12.31</v>
      </c>
      <c r="C10" s="71">
        <v>4.68</v>
      </c>
      <c r="D10" s="70">
        <v>12.19</v>
      </c>
      <c r="E10" s="72">
        <v>4.6399999999999997</v>
      </c>
      <c r="F10" s="70">
        <v>12.12</v>
      </c>
      <c r="G10" s="72">
        <v>4.6277205040091642</v>
      </c>
      <c r="H10" s="70">
        <v>12.01</v>
      </c>
      <c r="I10" s="72">
        <v>4.59</v>
      </c>
      <c r="J10" s="334">
        <v>11.77</v>
      </c>
      <c r="K10" s="333">
        <v>4.5049182837677497</v>
      </c>
    </row>
    <row r="11" spans="1:11" s="25" customFormat="1" ht="24" customHeight="1">
      <c r="A11" s="69" t="s">
        <v>148</v>
      </c>
      <c r="B11" s="70">
        <v>37.630000000000003</v>
      </c>
      <c r="C11" s="71">
        <v>14.32</v>
      </c>
      <c r="D11" s="70">
        <v>37.729999999999997</v>
      </c>
      <c r="E11" s="72">
        <v>14.37</v>
      </c>
      <c r="F11" s="70">
        <v>37.89</v>
      </c>
      <c r="G11" s="72">
        <v>14.467353951890036</v>
      </c>
      <c r="H11" s="70">
        <v>38.06</v>
      </c>
      <c r="I11" s="72">
        <v>14.54</v>
      </c>
      <c r="J11" s="334">
        <v>38.24</v>
      </c>
      <c r="K11" s="333">
        <v>14.636200099513916</v>
      </c>
    </row>
    <row r="12" spans="1:11" s="25" customFormat="1" ht="24" customHeight="1">
      <c r="A12" s="69" t="s">
        <v>149</v>
      </c>
      <c r="B12" s="70">
        <v>0.09</v>
      </c>
      <c r="C12" s="71">
        <v>0.03</v>
      </c>
      <c r="D12" s="70">
        <v>0.08</v>
      </c>
      <c r="E12" s="72">
        <v>0.03</v>
      </c>
      <c r="F12" s="70">
        <v>7.0000000000000007E-2</v>
      </c>
      <c r="G12" s="72">
        <v>2.6727758686521576E-2</v>
      </c>
      <c r="H12" s="70">
        <v>7.0000000000000007E-2</v>
      </c>
      <c r="I12" s="72">
        <v>0.03</v>
      </c>
      <c r="J12" s="334">
        <v>7.0000000000000007E-2</v>
      </c>
      <c r="K12" s="333">
        <v>2.6792207295135304E-2</v>
      </c>
    </row>
    <row r="13" spans="1:11" s="25" customFormat="1" ht="24" customHeight="1">
      <c r="A13" s="69" t="s">
        <v>150</v>
      </c>
      <c r="B13" s="70">
        <v>92.68</v>
      </c>
      <c r="C13" s="71">
        <v>35.270000000000003</v>
      </c>
      <c r="D13" s="70">
        <v>92.74</v>
      </c>
      <c r="E13" s="72">
        <v>35.33</v>
      </c>
      <c r="F13" s="70">
        <v>92.29</v>
      </c>
      <c r="G13" s="72">
        <v>35.238640702558236</v>
      </c>
      <c r="H13" s="70">
        <v>92.27</v>
      </c>
      <c r="I13" s="72">
        <v>35.25</v>
      </c>
      <c r="J13" s="334">
        <v>91.52</v>
      </c>
      <c r="K13" s="333">
        <v>35.028897309296894</v>
      </c>
    </row>
    <row r="14" spans="1:11" s="25" customFormat="1" ht="24" customHeight="1">
      <c r="A14" s="69" t="s">
        <v>151</v>
      </c>
      <c r="B14" s="70">
        <v>6.48</v>
      </c>
      <c r="C14" s="71">
        <v>2.4700000000000002</v>
      </c>
      <c r="D14" s="70">
        <v>6.48</v>
      </c>
      <c r="E14" s="72">
        <v>2.4700000000000002</v>
      </c>
      <c r="F14" s="70">
        <v>6.46</v>
      </c>
      <c r="G14" s="72">
        <v>2.46</v>
      </c>
      <c r="H14" s="70">
        <v>6.45</v>
      </c>
      <c r="I14" s="72">
        <v>2.46</v>
      </c>
      <c r="J14" s="334">
        <v>6.34</v>
      </c>
      <c r="K14" s="333">
        <v>2.4266084893022546</v>
      </c>
    </row>
    <row r="15" spans="1:11" s="25" customFormat="1" ht="24" customHeight="1" thickBot="1">
      <c r="A15" s="73" t="s">
        <v>116</v>
      </c>
      <c r="B15" s="74">
        <v>6.68</v>
      </c>
      <c r="C15" s="75">
        <v>2.54</v>
      </c>
      <c r="D15" s="74">
        <v>6.8</v>
      </c>
      <c r="E15" s="76">
        <v>2.59</v>
      </c>
      <c r="F15" s="74">
        <v>6.84</v>
      </c>
      <c r="G15" s="76">
        <v>2.6116838487972509</v>
      </c>
      <c r="H15" s="74">
        <v>6.92</v>
      </c>
      <c r="I15" s="76">
        <v>2.64</v>
      </c>
      <c r="J15" s="336">
        <v>7.76</v>
      </c>
      <c r="K15" s="335">
        <v>2.9701075515749991</v>
      </c>
    </row>
    <row r="16" spans="1:11" s="25" customFormat="1" ht="13.5" customHeight="1">
      <c r="A16" s="57" t="s">
        <v>80</v>
      </c>
      <c r="B16" s="57"/>
      <c r="C16" s="57"/>
      <c r="D16" s="57"/>
      <c r="E16" s="57"/>
      <c r="F16" s="77"/>
      <c r="G16" s="77"/>
      <c r="H16" s="58"/>
      <c r="I16" s="57"/>
      <c r="J16" s="57"/>
      <c r="K16" s="77"/>
    </row>
  </sheetData>
  <mergeCells count="7">
    <mergeCell ref="A2:K2"/>
    <mergeCell ref="A5:A7"/>
    <mergeCell ref="B5:C6"/>
    <mergeCell ref="D5:E6"/>
    <mergeCell ref="F5:G6"/>
    <mergeCell ref="H5:I6"/>
    <mergeCell ref="J5:K6"/>
  </mergeCells>
  <phoneticPr fontId="3"/>
  <printOptions horizontalCentered="1" gridLinesSet="0"/>
  <pageMargins left="0.59055118110236227" right="0.59055118110236227" top="0.78740157480314965" bottom="0.78740157480314965" header="0.59055118110236227" footer="0.59055118110236227"/>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3.5"/>
  <cols>
    <col min="1" max="1" width="11" customWidth="1"/>
    <col min="2" max="3" width="15.5" customWidth="1"/>
    <col min="4" max="4" width="13.75" customWidth="1"/>
    <col min="5" max="6" width="13.125" customWidth="1"/>
    <col min="7" max="7" width="11.875" customWidth="1"/>
    <col min="8" max="8" width="14.5" customWidth="1"/>
    <col min="9" max="9" width="10" customWidth="1"/>
    <col min="212" max="212" width="10" customWidth="1"/>
    <col min="213" max="213" width="1" customWidth="1"/>
    <col min="214" max="214" width="14.625" customWidth="1"/>
    <col min="215" max="215" width="13.875" customWidth="1"/>
    <col min="216" max="216" width="12.75" customWidth="1"/>
    <col min="217" max="218" width="12.25" bestFit="1" customWidth="1"/>
    <col min="219" max="219" width="11.25" customWidth="1"/>
    <col min="220" max="220" width="13.125" bestFit="1" customWidth="1"/>
    <col min="221" max="221" width="9.5" customWidth="1"/>
    <col min="222" max="222" width="13" customWidth="1"/>
    <col min="468" max="468" width="10" customWidth="1"/>
    <col min="469" max="469" width="1" customWidth="1"/>
    <col min="470" max="470" width="14.625" customWidth="1"/>
    <col min="471" max="471" width="13.875" customWidth="1"/>
    <col min="472" max="472" width="12.75" customWidth="1"/>
    <col min="473" max="474" width="12.25" bestFit="1" customWidth="1"/>
    <col min="475" max="475" width="11.25" customWidth="1"/>
    <col min="476" max="476" width="13.125" bestFit="1" customWidth="1"/>
    <col min="477" max="477" width="9.5" customWidth="1"/>
    <col min="478" max="478" width="13" customWidth="1"/>
    <col min="724" max="724" width="10" customWidth="1"/>
    <col min="725" max="725" width="1" customWidth="1"/>
    <col min="726" max="726" width="14.625" customWidth="1"/>
    <col min="727" max="727" width="13.875" customWidth="1"/>
    <col min="728" max="728" width="12.75" customWidth="1"/>
    <col min="729" max="730" width="12.25" bestFit="1" customWidth="1"/>
    <col min="731" max="731" width="11.25" customWidth="1"/>
    <col min="732" max="732" width="13.125" bestFit="1" customWidth="1"/>
    <col min="733" max="733" width="9.5" customWidth="1"/>
    <col min="734" max="734" width="13" customWidth="1"/>
    <col min="980" max="980" width="10" customWidth="1"/>
    <col min="981" max="981" width="1" customWidth="1"/>
    <col min="982" max="982" width="14.625" customWidth="1"/>
    <col min="983" max="983" width="13.875" customWidth="1"/>
    <col min="984" max="984" width="12.75" customWidth="1"/>
    <col min="985" max="986" width="12.25" bestFit="1" customWidth="1"/>
    <col min="987" max="987" width="11.25" customWidth="1"/>
    <col min="988" max="988" width="13.125" bestFit="1" customWidth="1"/>
    <col min="989" max="989" width="9.5" customWidth="1"/>
    <col min="990" max="990" width="13" customWidth="1"/>
    <col min="1236" max="1236" width="10" customWidth="1"/>
    <col min="1237" max="1237" width="1" customWidth="1"/>
    <col min="1238" max="1238" width="14.625" customWidth="1"/>
    <col min="1239" max="1239" width="13.875" customWidth="1"/>
    <col min="1240" max="1240" width="12.75" customWidth="1"/>
    <col min="1241" max="1242" width="12.25" bestFit="1" customWidth="1"/>
    <col min="1243" max="1243" width="11.25" customWidth="1"/>
    <col min="1244" max="1244" width="13.125" bestFit="1" customWidth="1"/>
    <col min="1245" max="1245" width="9.5" customWidth="1"/>
    <col min="1246" max="1246" width="13" customWidth="1"/>
    <col min="1492" max="1492" width="10" customWidth="1"/>
    <col min="1493" max="1493" width="1" customWidth="1"/>
    <col min="1494" max="1494" width="14.625" customWidth="1"/>
    <col min="1495" max="1495" width="13.875" customWidth="1"/>
    <col min="1496" max="1496" width="12.75" customWidth="1"/>
    <col min="1497" max="1498" width="12.25" bestFit="1" customWidth="1"/>
    <col min="1499" max="1499" width="11.25" customWidth="1"/>
    <col min="1500" max="1500" width="13.125" bestFit="1" customWidth="1"/>
    <col min="1501" max="1501" width="9.5" customWidth="1"/>
    <col min="1502" max="1502" width="13" customWidth="1"/>
    <col min="1748" max="1748" width="10" customWidth="1"/>
    <col min="1749" max="1749" width="1" customWidth="1"/>
    <col min="1750" max="1750" width="14.625" customWidth="1"/>
    <col min="1751" max="1751" width="13.875" customWidth="1"/>
    <col min="1752" max="1752" width="12.75" customWidth="1"/>
    <col min="1753" max="1754" width="12.25" bestFit="1" customWidth="1"/>
    <col min="1755" max="1755" width="11.25" customWidth="1"/>
    <col min="1756" max="1756" width="13.125" bestFit="1" customWidth="1"/>
    <col min="1757" max="1757" width="9.5" customWidth="1"/>
    <col min="1758" max="1758" width="13" customWidth="1"/>
    <col min="2004" max="2004" width="10" customWidth="1"/>
    <col min="2005" max="2005" width="1" customWidth="1"/>
    <col min="2006" max="2006" width="14.625" customWidth="1"/>
    <col min="2007" max="2007" width="13.875" customWidth="1"/>
    <col min="2008" max="2008" width="12.75" customWidth="1"/>
    <col min="2009" max="2010" width="12.25" bestFit="1" customWidth="1"/>
    <col min="2011" max="2011" width="11.25" customWidth="1"/>
    <col min="2012" max="2012" width="13.125" bestFit="1" customWidth="1"/>
    <col min="2013" max="2013" width="9.5" customWidth="1"/>
    <col min="2014" max="2014" width="13" customWidth="1"/>
    <col min="2260" max="2260" width="10" customWidth="1"/>
    <col min="2261" max="2261" width="1" customWidth="1"/>
    <col min="2262" max="2262" width="14.625" customWidth="1"/>
    <col min="2263" max="2263" width="13.875" customWidth="1"/>
    <col min="2264" max="2264" width="12.75" customWidth="1"/>
    <col min="2265" max="2266" width="12.25" bestFit="1" customWidth="1"/>
    <col min="2267" max="2267" width="11.25" customWidth="1"/>
    <col min="2268" max="2268" width="13.125" bestFit="1" customWidth="1"/>
    <col min="2269" max="2269" width="9.5" customWidth="1"/>
    <col min="2270" max="2270" width="13" customWidth="1"/>
    <col min="2516" max="2516" width="10" customWidth="1"/>
    <col min="2517" max="2517" width="1" customWidth="1"/>
    <col min="2518" max="2518" width="14.625" customWidth="1"/>
    <col min="2519" max="2519" width="13.875" customWidth="1"/>
    <col min="2520" max="2520" width="12.75" customWidth="1"/>
    <col min="2521" max="2522" width="12.25" bestFit="1" customWidth="1"/>
    <col min="2523" max="2523" width="11.25" customWidth="1"/>
    <col min="2524" max="2524" width="13.125" bestFit="1" customWidth="1"/>
    <col min="2525" max="2525" width="9.5" customWidth="1"/>
    <col min="2526" max="2526" width="13" customWidth="1"/>
    <col min="2772" max="2772" width="10" customWidth="1"/>
    <col min="2773" max="2773" width="1" customWidth="1"/>
    <col min="2774" max="2774" width="14.625" customWidth="1"/>
    <col min="2775" max="2775" width="13.875" customWidth="1"/>
    <col min="2776" max="2776" width="12.75" customWidth="1"/>
    <col min="2777" max="2778" width="12.25" bestFit="1" customWidth="1"/>
    <col min="2779" max="2779" width="11.25" customWidth="1"/>
    <col min="2780" max="2780" width="13.125" bestFit="1" customWidth="1"/>
    <col min="2781" max="2781" width="9.5" customWidth="1"/>
    <col min="2782" max="2782" width="13" customWidth="1"/>
    <col min="3028" max="3028" width="10" customWidth="1"/>
    <col min="3029" max="3029" width="1" customWidth="1"/>
    <col min="3030" max="3030" width="14.625" customWidth="1"/>
    <col min="3031" max="3031" width="13.875" customWidth="1"/>
    <col min="3032" max="3032" width="12.75" customWidth="1"/>
    <col min="3033" max="3034" width="12.25" bestFit="1" customWidth="1"/>
    <col min="3035" max="3035" width="11.25" customWidth="1"/>
    <col min="3036" max="3036" width="13.125" bestFit="1" customWidth="1"/>
    <col min="3037" max="3037" width="9.5" customWidth="1"/>
    <col min="3038" max="3038" width="13" customWidth="1"/>
    <col min="3284" max="3284" width="10" customWidth="1"/>
    <col min="3285" max="3285" width="1" customWidth="1"/>
    <col min="3286" max="3286" width="14.625" customWidth="1"/>
    <col min="3287" max="3287" width="13.875" customWidth="1"/>
    <col min="3288" max="3288" width="12.75" customWidth="1"/>
    <col min="3289" max="3290" width="12.25" bestFit="1" customWidth="1"/>
    <col min="3291" max="3291" width="11.25" customWidth="1"/>
    <col min="3292" max="3292" width="13.125" bestFit="1" customWidth="1"/>
    <col min="3293" max="3293" width="9.5" customWidth="1"/>
    <col min="3294" max="3294" width="13" customWidth="1"/>
    <col min="3540" max="3540" width="10" customWidth="1"/>
    <col min="3541" max="3541" width="1" customWidth="1"/>
    <col min="3542" max="3542" width="14.625" customWidth="1"/>
    <col min="3543" max="3543" width="13.875" customWidth="1"/>
    <col min="3544" max="3544" width="12.75" customWidth="1"/>
    <col min="3545" max="3546" width="12.25" bestFit="1" customWidth="1"/>
    <col min="3547" max="3547" width="11.25" customWidth="1"/>
    <col min="3548" max="3548" width="13.125" bestFit="1" customWidth="1"/>
    <col min="3549" max="3549" width="9.5" customWidth="1"/>
    <col min="3550" max="3550" width="13" customWidth="1"/>
    <col min="3796" max="3796" width="10" customWidth="1"/>
    <col min="3797" max="3797" width="1" customWidth="1"/>
    <col min="3798" max="3798" width="14.625" customWidth="1"/>
    <col min="3799" max="3799" width="13.875" customWidth="1"/>
    <col min="3800" max="3800" width="12.75" customWidth="1"/>
    <col min="3801" max="3802" width="12.25" bestFit="1" customWidth="1"/>
    <col min="3803" max="3803" width="11.25" customWidth="1"/>
    <col min="3804" max="3804" width="13.125" bestFit="1" customWidth="1"/>
    <col min="3805" max="3805" width="9.5" customWidth="1"/>
    <col min="3806" max="3806" width="13" customWidth="1"/>
    <col min="4052" max="4052" width="10" customWidth="1"/>
    <col min="4053" max="4053" width="1" customWidth="1"/>
    <col min="4054" max="4054" width="14.625" customWidth="1"/>
    <col min="4055" max="4055" width="13.875" customWidth="1"/>
    <col min="4056" max="4056" width="12.75" customWidth="1"/>
    <col min="4057" max="4058" width="12.25" bestFit="1" customWidth="1"/>
    <col min="4059" max="4059" width="11.25" customWidth="1"/>
    <col min="4060" max="4060" width="13.125" bestFit="1" customWidth="1"/>
    <col min="4061" max="4061" width="9.5" customWidth="1"/>
    <col min="4062" max="4062" width="13" customWidth="1"/>
    <col min="4308" max="4308" width="10" customWidth="1"/>
    <col min="4309" max="4309" width="1" customWidth="1"/>
    <col min="4310" max="4310" width="14.625" customWidth="1"/>
    <col min="4311" max="4311" width="13.875" customWidth="1"/>
    <col min="4312" max="4312" width="12.75" customWidth="1"/>
    <col min="4313" max="4314" width="12.25" bestFit="1" customWidth="1"/>
    <col min="4315" max="4315" width="11.25" customWidth="1"/>
    <col min="4316" max="4316" width="13.125" bestFit="1" customWidth="1"/>
    <col min="4317" max="4317" width="9.5" customWidth="1"/>
    <col min="4318" max="4318" width="13" customWidth="1"/>
    <col min="4564" max="4564" width="10" customWidth="1"/>
    <col min="4565" max="4565" width="1" customWidth="1"/>
    <col min="4566" max="4566" width="14.625" customWidth="1"/>
    <col min="4567" max="4567" width="13.875" customWidth="1"/>
    <col min="4568" max="4568" width="12.75" customWidth="1"/>
    <col min="4569" max="4570" width="12.25" bestFit="1" customWidth="1"/>
    <col min="4571" max="4571" width="11.25" customWidth="1"/>
    <col min="4572" max="4572" width="13.125" bestFit="1" customWidth="1"/>
    <col min="4573" max="4573" width="9.5" customWidth="1"/>
    <col min="4574" max="4574" width="13" customWidth="1"/>
    <col min="4820" max="4820" width="10" customWidth="1"/>
    <col min="4821" max="4821" width="1" customWidth="1"/>
    <col min="4822" max="4822" width="14.625" customWidth="1"/>
    <col min="4823" max="4823" width="13.875" customWidth="1"/>
    <col min="4824" max="4824" width="12.75" customWidth="1"/>
    <col min="4825" max="4826" width="12.25" bestFit="1" customWidth="1"/>
    <col min="4827" max="4827" width="11.25" customWidth="1"/>
    <col min="4828" max="4828" width="13.125" bestFit="1" customWidth="1"/>
    <col min="4829" max="4829" width="9.5" customWidth="1"/>
    <col min="4830" max="4830" width="13" customWidth="1"/>
    <col min="5076" max="5076" width="10" customWidth="1"/>
    <col min="5077" max="5077" width="1" customWidth="1"/>
    <col min="5078" max="5078" width="14.625" customWidth="1"/>
    <col min="5079" max="5079" width="13.875" customWidth="1"/>
    <col min="5080" max="5080" width="12.75" customWidth="1"/>
    <col min="5081" max="5082" width="12.25" bestFit="1" customWidth="1"/>
    <col min="5083" max="5083" width="11.25" customWidth="1"/>
    <col min="5084" max="5084" width="13.125" bestFit="1" customWidth="1"/>
    <col min="5085" max="5085" width="9.5" customWidth="1"/>
    <col min="5086" max="5086" width="13" customWidth="1"/>
    <col min="5332" max="5332" width="10" customWidth="1"/>
    <col min="5333" max="5333" width="1" customWidth="1"/>
    <col min="5334" max="5334" width="14.625" customWidth="1"/>
    <col min="5335" max="5335" width="13.875" customWidth="1"/>
    <col min="5336" max="5336" width="12.75" customWidth="1"/>
    <col min="5337" max="5338" width="12.25" bestFit="1" customWidth="1"/>
    <col min="5339" max="5339" width="11.25" customWidth="1"/>
    <col min="5340" max="5340" width="13.125" bestFit="1" customWidth="1"/>
    <col min="5341" max="5341" width="9.5" customWidth="1"/>
    <col min="5342" max="5342" width="13" customWidth="1"/>
    <col min="5588" max="5588" width="10" customWidth="1"/>
    <col min="5589" max="5589" width="1" customWidth="1"/>
    <col min="5590" max="5590" width="14.625" customWidth="1"/>
    <col min="5591" max="5591" width="13.875" customWidth="1"/>
    <col min="5592" max="5592" width="12.75" customWidth="1"/>
    <col min="5593" max="5594" width="12.25" bestFit="1" customWidth="1"/>
    <col min="5595" max="5595" width="11.25" customWidth="1"/>
    <col min="5596" max="5596" width="13.125" bestFit="1" customWidth="1"/>
    <col min="5597" max="5597" width="9.5" customWidth="1"/>
    <col min="5598" max="5598" width="13" customWidth="1"/>
    <col min="5844" max="5844" width="10" customWidth="1"/>
    <col min="5845" max="5845" width="1" customWidth="1"/>
    <col min="5846" max="5846" width="14.625" customWidth="1"/>
    <col min="5847" max="5847" width="13.875" customWidth="1"/>
    <col min="5848" max="5848" width="12.75" customWidth="1"/>
    <col min="5849" max="5850" width="12.25" bestFit="1" customWidth="1"/>
    <col min="5851" max="5851" width="11.25" customWidth="1"/>
    <col min="5852" max="5852" width="13.125" bestFit="1" customWidth="1"/>
    <col min="5853" max="5853" width="9.5" customWidth="1"/>
    <col min="5854" max="5854" width="13" customWidth="1"/>
    <col min="6100" max="6100" width="10" customWidth="1"/>
    <col min="6101" max="6101" width="1" customWidth="1"/>
    <col min="6102" max="6102" width="14.625" customWidth="1"/>
    <col min="6103" max="6103" width="13.875" customWidth="1"/>
    <col min="6104" max="6104" width="12.75" customWidth="1"/>
    <col min="6105" max="6106" width="12.25" bestFit="1" customWidth="1"/>
    <col min="6107" max="6107" width="11.25" customWidth="1"/>
    <col min="6108" max="6108" width="13.125" bestFit="1" customWidth="1"/>
    <col min="6109" max="6109" width="9.5" customWidth="1"/>
    <col min="6110" max="6110" width="13" customWidth="1"/>
    <col min="6356" max="6356" width="10" customWidth="1"/>
    <col min="6357" max="6357" width="1" customWidth="1"/>
    <col min="6358" max="6358" width="14.625" customWidth="1"/>
    <col min="6359" max="6359" width="13.875" customWidth="1"/>
    <col min="6360" max="6360" width="12.75" customWidth="1"/>
    <col min="6361" max="6362" width="12.25" bestFit="1" customWidth="1"/>
    <col min="6363" max="6363" width="11.25" customWidth="1"/>
    <col min="6364" max="6364" width="13.125" bestFit="1" customWidth="1"/>
    <col min="6365" max="6365" width="9.5" customWidth="1"/>
    <col min="6366" max="6366" width="13" customWidth="1"/>
    <col min="6612" max="6612" width="10" customWidth="1"/>
    <col min="6613" max="6613" width="1" customWidth="1"/>
    <col min="6614" max="6614" width="14.625" customWidth="1"/>
    <col min="6615" max="6615" width="13.875" customWidth="1"/>
    <col min="6616" max="6616" width="12.75" customWidth="1"/>
    <col min="6617" max="6618" width="12.25" bestFit="1" customWidth="1"/>
    <col min="6619" max="6619" width="11.25" customWidth="1"/>
    <col min="6620" max="6620" width="13.125" bestFit="1" customWidth="1"/>
    <col min="6621" max="6621" width="9.5" customWidth="1"/>
    <col min="6622" max="6622" width="13" customWidth="1"/>
    <col min="6868" max="6868" width="10" customWidth="1"/>
    <col min="6869" max="6869" width="1" customWidth="1"/>
    <col min="6870" max="6870" width="14.625" customWidth="1"/>
    <col min="6871" max="6871" width="13.875" customWidth="1"/>
    <col min="6872" max="6872" width="12.75" customWidth="1"/>
    <col min="6873" max="6874" width="12.25" bestFit="1" customWidth="1"/>
    <col min="6875" max="6875" width="11.25" customWidth="1"/>
    <col min="6876" max="6876" width="13.125" bestFit="1" customWidth="1"/>
    <col min="6877" max="6877" width="9.5" customWidth="1"/>
    <col min="6878" max="6878" width="13" customWidth="1"/>
    <col min="7124" max="7124" width="10" customWidth="1"/>
    <col min="7125" max="7125" width="1" customWidth="1"/>
    <col min="7126" max="7126" width="14.625" customWidth="1"/>
    <col min="7127" max="7127" width="13.875" customWidth="1"/>
    <col min="7128" max="7128" width="12.75" customWidth="1"/>
    <col min="7129" max="7130" width="12.25" bestFit="1" customWidth="1"/>
    <col min="7131" max="7131" width="11.25" customWidth="1"/>
    <col min="7132" max="7132" width="13.125" bestFit="1" customWidth="1"/>
    <col min="7133" max="7133" width="9.5" customWidth="1"/>
    <col min="7134" max="7134" width="13" customWidth="1"/>
    <col min="7380" max="7380" width="10" customWidth="1"/>
    <col min="7381" max="7381" width="1" customWidth="1"/>
    <col min="7382" max="7382" width="14.625" customWidth="1"/>
    <col min="7383" max="7383" width="13.875" customWidth="1"/>
    <col min="7384" max="7384" width="12.75" customWidth="1"/>
    <col min="7385" max="7386" width="12.25" bestFit="1" customWidth="1"/>
    <col min="7387" max="7387" width="11.25" customWidth="1"/>
    <col min="7388" max="7388" width="13.125" bestFit="1" customWidth="1"/>
    <col min="7389" max="7389" width="9.5" customWidth="1"/>
    <col min="7390" max="7390" width="13" customWidth="1"/>
    <col min="7636" max="7636" width="10" customWidth="1"/>
    <col min="7637" max="7637" width="1" customWidth="1"/>
    <col min="7638" max="7638" width="14.625" customWidth="1"/>
    <col min="7639" max="7639" width="13.875" customWidth="1"/>
    <col min="7640" max="7640" width="12.75" customWidth="1"/>
    <col min="7641" max="7642" width="12.25" bestFit="1" customWidth="1"/>
    <col min="7643" max="7643" width="11.25" customWidth="1"/>
    <col min="7644" max="7644" width="13.125" bestFit="1" customWidth="1"/>
    <col min="7645" max="7645" width="9.5" customWidth="1"/>
    <col min="7646" max="7646" width="13" customWidth="1"/>
    <col min="7892" max="7892" width="10" customWidth="1"/>
    <col min="7893" max="7893" width="1" customWidth="1"/>
    <col min="7894" max="7894" width="14.625" customWidth="1"/>
    <col min="7895" max="7895" width="13.875" customWidth="1"/>
    <col min="7896" max="7896" width="12.75" customWidth="1"/>
    <col min="7897" max="7898" width="12.25" bestFit="1" customWidth="1"/>
    <col min="7899" max="7899" width="11.25" customWidth="1"/>
    <col min="7900" max="7900" width="13.125" bestFit="1" customWidth="1"/>
    <col min="7901" max="7901" width="9.5" customWidth="1"/>
    <col min="7902" max="7902" width="13" customWidth="1"/>
    <col min="8148" max="8148" width="10" customWidth="1"/>
    <col min="8149" max="8149" width="1" customWidth="1"/>
    <col min="8150" max="8150" width="14.625" customWidth="1"/>
    <col min="8151" max="8151" width="13.875" customWidth="1"/>
    <col min="8152" max="8152" width="12.75" customWidth="1"/>
    <col min="8153" max="8154" width="12.25" bestFit="1" customWidth="1"/>
    <col min="8155" max="8155" width="11.25" customWidth="1"/>
    <col min="8156" max="8156" width="13.125" bestFit="1" customWidth="1"/>
    <col min="8157" max="8157" width="9.5" customWidth="1"/>
    <col min="8158" max="8158" width="13" customWidth="1"/>
    <col min="8404" max="8404" width="10" customWidth="1"/>
    <col min="8405" max="8405" width="1" customWidth="1"/>
    <col min="8406" max="8406" width="14.625" customWidth="1"/>
    <col min="8407" max="8407" width="13.875" customWidth="1"/>
    <col min="8408" max="8408" width="12.75" customWidth="1"/>
    <col min="8409" max="8410" width="12.25" bestFit="1" customWidth="1"/>
    <col min="8411" max="8411" width="11.25" customWidth="1"/>
    <col min="8412" max="8412" width="13.125" bestFit="1" customWidth="1"/>
    <col min="8413" max="8413" width="9.5" customWidth="1"/>
    <col min="8414" max="8414" width="13" customWidth="1"/>
    <col min="8660" max="8660" width="10" customWidth="1"/>
    <col min="8661" max="8661" width="1" customWidth="1"/>
    <col min="8662" max="8662" width="14.625" customWidth="1"/>
    <col min="8663" max="8663" width="13.875" customWidth="1"/>
    <col min="8664" max="8664" width="12.75" customWidth="1"/>
    <col min="8665" max="8666" width="12.25" bestFit="1" customWidth="1"/>
    <col min="8667" max="8667" width="11.25" customWidth="1"/>
    <col min="8668" max="8668" width="13.125" bestFit="1" customWidth="1"/>
    <col min="8669" max="8669" width="9.5" customWidth="1"/>
    <col min="8670" max="8670" width="13" customWidth="1"/>
    <col min="8916" max="8916" width="10" customWidth="1"/>
    <col min="8917" max="8917" width="1" customWidth="1"/>
    <col min="8918" max="8918" width="14.625" customWidth="1"/>
    <col min="8919" max="8919" width="13.875" customWidth="1"/>
    <col min="8920" max="8920" width="12.75" customWidth="1"/>
    <col min="8921" max="8922" width="12.25" bestFit="1" customWidth="1"/>
    <col min="8923" max="8923" width="11.25" customWidth="1"/>
    <col min="8924" max="8924" width="13.125" bestFit="1" customWidth="1"/>
    <col min="8925" max="8925" width="9.5" customWidth="1"/>
    <col min="8926" max="8926" width="13" customWidth="1"/>
    <col min="9172" max="9172" width="10" customWidth="1"/>
    <col min="9173" max="9173" width="1" customWidth="1"/>
    <col min="9174" max="9174" width="14.625" customWidth="1"/>
    <col min="9175" max="9175" width="13.875" customWidth="1"/>
    <col min="9176" max="9176" width="12.75" customWidth="1"/>
    <col min="9177" max="9178" width="12.25" bestFit="1" customWidth="1"/>
    <col min="9179" max="9179" width="11.25" customWidth="1"/>
    <col min="9180" max="9180" width="13.125" bestFit="1" customWidth="1"/>
    <col min="9181" max="9181" width="9.5" customWidth="1"/>
    <col min="9182" max="9182" width="13" customWidth="1"/>
    <col min="9428" max="9428" width="10" customWidth="1"/>
    <col min="9429" max="9429" width="1" customWidth="1"/>
    <col min="9430" max="9430" width="14.625" customWidth="1"/>
    <col min="9431" max="9431" width="13.875" customWidth="1"/>
    <col min="9432" max="9432" width="12.75" customWidth="1"/>
    <col min="9433" max="9434" width="12.25" bestFit="1" customWidth="1"/>
    <col min="9435" max="9435" width="11.25" customWidth="1"/>
    <col min="9436" max="9436" width="13.125" bestFit="1" customWidth="1"/>
    <col min="9437" max="9437" width="9.5" customWidth="1"/>
    <col min="9438" max="9438" width="13" customWidth="1"/>
    <col min="9684" max="9684" width="10" customWidth="1"/>
    <col min="9685" max="9685" width="1" customWidth="1"/>
    <col min="9686" max="9686" width="14.625" customWidth="1"/>
    <col min="9687" max="9687" width="13.875" customWidth="1"/>
    <col min="9688" max="9688" width="12.75" customWidth="1"/>
    <col min="9689" max="9690" width="12.25" bestFit="1" customWidth="1"/>
    <col min="9691" max="9691" width="11.25" customWidth="1"/>
    <col min="9692" max="9692" width="13.125" bestFit="1" customWidth="1"/>
    <col min="9693" max="9693" width="9.5" customWidth="1"/>
    <col min="9694" max="9694" width="13" customWidth="1"/>
    <col min="9940" max="9940" width="10" customWidth="1"/>
    <col min="9941" max="9941" width="1" customWidth="1"/>
    <col min="9942" max="9942" width="14.625" customWidth="1"/>
    <col min="9943" max="9943" width="13.875" customWidth="1"/>
    <col min="9944" max="9944" width="12.75" customWidth="1"/>
    <col min="9945" max="9946" width="12.25" bestFit="1" customWidth="1"/>
    <col min="9947" max="9947" width="11.25" customWidth="1"/>
    <col min="9948" max="9948" width="13.125" bestFit="1" customWidth="1"/>
    <col min="9949" max="9949" width="9.5" customWidth="1"/>
    <col min="9950" max="9950" width="13" customWidth="1"/>
    <col min="10196" max="10196" width="10" customWidth="1"/>
    <col min="10197" max="10197" width="1" customWidth="1"/>
    <col min="10198" max="10198" width="14.625" customWidth="1"/>
    <col min="10199" max="10199" width="13.875" customWidth="1"/>
    <col min="10200" max="10200" width="12.75" customWidth="1"/>
    <col min="10201" max="10202" width="12.25" bestFit="1" customWidth="1"/>
    <col min="10203" max="10203" width="11.25" customWidth="1"/>
    <col min="10204" max="10204" width="13.125" bestFit="1" customWidth="1"/>
    <col min="10205" max="10205" width="9.5" customWidth="1"/>
    <col min="10206" max="10206" width="13" customWidth="1"/>
    <col min="10452" max="10452" width="10" customWidth="1"/>
    <col min="10453" max="10453" width="1" customWidth="1"/>
    <col min="10454" max="10454" width="14.625" customWidth="1"/>
    <col min="10455" max="10455" width="13.875" customWidth="1"/>
    <col min="10456" max="10456" width="12.75" customWidth="1"/>
    <col min="10457" max="10458" width="12.25" bestFit="1" customWidth="1"/>
    <col min="10459" max="10459" width="11.25" customWidth="1"/>
    <col min="10460" max="10460" width="13.125" bestFit="1" customWidth="1"/>
    <col min="10461" max="10461" width="9.5" customWidth="1"/>
    <col min="10462" max="10462" width="13" customWidth="1"/>
    <col min="10708" max="10708" width="10" customWidth="1"/>
    <col min="10709" max="10709" width="1" customWidth="1"/>
    <col min="10710" max="10710" width="14.625" customWidth="1"/>
    <col min="10711" max="10711" width="13.875" customWidth="1"/>
    <col min="10712" max="10712" width="12.75" customWidth="1"/>
    <col min="10713" max="10714" width="12.25" bestFit="1" customWidth="1"/>
    <col min="10715" max="10715" width="11.25" customWidth="1"/>
    <col min="10716" max="10716" width="13.125" bestFit="1" customWidth="1"/>
    <col min="10717" max="10717" width="9.5" customWidth="1"/>
    <col min="10718" max="10718" width="13" customWidth="1"/>
    <col min="10964" max="10964" width="10" customWidth="1"/>
    <col min="10965" max="10965" width="1" customWidth="1"/>
    <col min="10966" max="10966" width="14.625" customWidth="1"/>
    <col min="10967" max="10967" width="13.875" customWidth="1"/>
    <col min="10968" max="10968" width="12.75" customWidth="1"/>
    <col min="10969" max="10970" width="12.25" bestFit="1" customWidth="1"/>
    <col min="10971" max="10971" width="11.25" customWidth="1"/>
    <col min="10972" max="10972" width="13.125" bestFit="1" customWidth="1"/>
    <col min="10973" max="10973" width="9.5" customWidth="1"/>
    <col min="10974" max="10974" width="13" customWidth="1"/>
    <col min="11220" max="11220" width="10" customWidth="1"/>
    <col min="11221" max="11221" width="1" customWidth="1"/>
    <col min="11222" max="11222" width="14.625" customWidth="1"/>
    <col min="11223" max="11223" width="13.875" customWidth="1"/>
    <col min="11224" max="11224" width="12.75" customWidth="1"/>
    <col min="11225" max="11226" width="12.25" bestFit="1" customWidth="1"/>
    <col min="11227" max="11227" width="11.25" customWidth="1"/>
    <col min="11228" max="11228" width="13.125" bestFit="1" customWidth="1"/>
    <col min="11229" max="11229" width="9.5" customWidth="1"/>
    <col min="11230" max="11230" width="13" customWidth="1"/>
    <col min="11476" max="11476" width="10" customWidth="1"/>
    <col min="11477" max="11477" width="1" customWidth="1"/>
    <col min="11478" max="11478" width="14.625" customWidth="1"/>
    <col min="11479" max="11479" width="13.875" customWidth="1"/>
    <col min="11480" max="11480" width="12.75" customWidth="1"/>
    <col min="11481" max="11482" width="12.25" bestFit="1" customWidth="1"/>
    <col min="11483" max="11483" width="11.25" customWidth="1"/>
    <col min="11484" max="11484" width="13.125" bestFit="1" customWidth="1"/>
    <col min="11485" max="11485" width="9.5" customWidth="1"/>
    <col min="11486" max="11486" width="13" customWidth="1"/>
    <col min="11732" max="11732" width="10" customWidth="1"/>
    <col min="11733" max="11733" width="1" customWidth="1"/>
    <col min="11734" max="11734" width="14.625" customWidth="1"/>
    <col min="11735" max="11735" width="13.875" customWidth="1"/>
    <col min="11736" max="11736" width="12.75" customWidth="1"/>
    <col min="11737" max="11738" width="12.25" bestFit="1" customWidth="1"/>
    <col min="11739" max="11739" width="11.25" customWidth="1"/>
    <col min="11740" max="11740" width="13.125" bestFit="1" customWidth="1"/>
    <col min="11741" max="11741" width="9.5" customWidth="1"/>
    <col min="11742" max="11742" width="13" customWidth="1"/>
    <col min="11988" max="11988" width="10" customWidth="1"/>
    <col min="11989" max="11989" width="1" customWidth="1"/>
    <col min="11990" max="11990" width="14.625" customWidth="1"/>
    <col min="11991" max="11991" width="13.875" customWidth="1"/>
    <col min="11992" max="11992" width="12.75" customWidth="1"/>
    <col min="11993" max="11994" width="12.25" bestFit="1" customWidth="1"/>
    <col min="11995" max="11995" width="11.25" customWidth="1"/>
    <col min="11996" max="11996" width="13.125" bestFit="1" customWidth="1"/>
    <col min="11997" max="11997" width="9.5" customWidth="1"/>
    <col min="11998" max="11998" width="13" customWidth="1"/>
    <col min="12244" max="12244" width="10" customWidth="1"/>
    <col min="12245" max="12245" width="1" customWidth="1"/>
    <col min="12246" max="12246" width="14.625" customWidth="1"/>
    <col min="12247" max="12247" width="13.875" customWidth="1"/>
    <col min="12248" max="12248" width="12.75" customWidth="1"/>
    <col min="12249" max="12250" width="12.25" bestFit="1" customWidth="1"/>
    <col min="12251" max="12251" width="11.25" customWidth="1"/>
    <col min="12252" max="12252" width="13.125" bestFit="1" customWidth="1"/>
    <col min="12253" max="12253" width="9.5" customWidth="1"/>
    <col min="12254" max="12254" width="13" customWidth="1"/>
    <col min="12500" max="12500" width="10" customWidth="1"/>
    <col min="12501" max="12501" width="1" customWidth="1"/>
    <col min="12502" max="12502" width="14.625" customWidth="1"/>
    <col min="12503" max="12503" width="13.875" customWidth="1"/>
    <col min="12504" max="12504" width="12.75" customWidth="1"/>
    <col min="12505" max="12506" width="12.25" bestFit="1" customWidth="1"/>
    <col min="12507" max="12507" width="11.25" customWidth="1"/>
    <col min="12508" max="12508" width="13.125" bestFit="1" customWidth="1"/>
    <col min="12509" max="12509" width="9.5" customWidth="1"/>
    <col min="12510" max="12510" width="13" customWidth="1"/>
    <col min="12756" max="12756" width="10" customWidth="1"/>
    <col min="12757" max="12757" width="1" customWidth="1"/>
    <col min="12758" max="12758" width="14.625" customWidth="1"/>
    <col min="12759" max="12759" width="13.875" customWidth="1"/>
    <col min="12760" max="12760" width="12.75" customWidth="1"/>
    <col min="12761" max="12762" width="12.25" bestFit="1" customWidth="1"/>
    <col min="12763" max="12763" width="11.25" customWidth="1"/>
    <col min="12764" max="12764" width="13.125" bestFit="1" customWidth="1"/>
    <col min="12765" max="12765" width="9.5" customWidth="1"/>
    <col min="12766" max="12766" width="13" customWidth="1"/>
    <col min="13012" max="13012" width="10" customWidth="1"/>
    <col min="13013" max="13013" width="1" customWidth="1"/>
    <col min="13014" max="13014" width="14.625" customWidth="1"/>
    <col min="13015" max="13015" width="13.875" customWidth="1"/>
    <col min="13016" max="13016" width="12.75" customWidth="1"/>
    <col min="13017" max="13018" width="12.25" bestFit="1" customWidth="1"/>
    <col min="13019" max="13019" width="11.25" customWidth="1"/>
    <col min="13020" max="13020" width="13.125" bestFit="1" customWidth="1"/>
    <col min="13021" max="13021" width="9.5" customWidth="1"/>
    <col min="13022" max="13022" width="13" customWidth="1"/>
    <col min="13268" max="13268" width="10" customWidth="1"/>
    <col min="13269" max="13269" width="1" customWidth="1"/>
    <col min="13270" max="13270" width="14.625" customWidth="1"/>
    <col min="13271" max="13271" width="13.875" customWidth="1"/>
    <col min="13272" max="13272" width="12.75" customWidth="1"/>
    <col min="13273" max="13274" width="12.25" bestFit="1" customWidth="1"/>
    <col min="13275" max="13275" width="11.25" customWidth="1"/>
    <col min="13276" max="13276" width="13.125" bestFit="1" customWidth="1"/>
    <col min="13277" max="13277" width="9.5" customWidth="1"/>
    <col min="13278" max="13278" width="13" customWidth="1"/>
    <col min="13524" max="13524" width="10" customWidth="1"/>
    <col min="13525" max="13525" width="1" customWidth="1"/>
    <col min="13526" max="13526" width="14.625" customWidth="1"/>
    <col min="13527" max="13527" width="13.875" customWidth="1"/>
    <col min="13528" max="13528" width="12.75" customWidth="1"/>
    <col min="13529" max="13530" width="12.25" bestFit="1" customWidth="1"/>
    <col min="13531" max="13531" width="11.25" customWidth="1"/>
    <col min="13532" max="13532" width="13.125" bestFit="1" customWidth="1"/>
    <col min="13533" max="13533" width="9.5" customWidth="1"/>
    <col min="13534" max="13534" width="13" customWidth="1"/>
    <col min="13780" max="13780" width="10" customWidth="1"/>
    <col min="13781" max="13781" width="1" customWidth="1"/>
    <col min="13782" max="13782" width="14.625" customWidth="1"/>
    <col min="13783" max="13783" width="13.875" customWidth="1"/>
    <col min="13784" max="13784" width="12.75" customWidth="1"/>
    <col min="13785" max="13786" width="12.25" bestFit="1" customWidth="1"/>
    <col min="13787" max="13787" width="11.25" customWidth="1"/>
    <col min="13788" max="13788" width="13.125" bestFit="1" customWidth="1"/>
    <col min="13789" max="13789" width="9.5" customWidth="1"/>
    <col min="13790" max="13790" width="13" customWidth="1"/>
    <col min="14036" max="14036" width="10" customWidth="1"/>
    <col min="14037" max="14037" width="1" customWidth="1"/>
    <col min="14038" max="14038" width="14.625" customWidth="1"/>
    <col min="14039" max="14039" width="13.875" customWidth="1"/>
    <col min="14040" max="14040" width="12.75" customWidth="1"/>
    <col min="14041" max="14042" width="12.25" bestFit="1" customWidth="1"/>
    <col min="14043" max="14043" width="11.25" customWidth="1"/>
    <col min="14044" max="14044" width="13.125" bestFit="1" customWidth="1"/>
    <col min="14045" max="14045" width="9.5" customWidth="1"/>
    <col min="14046" max="14046" width="13" customWidth="1"/>
    <col min="14292" max="14292" width="10" customWidth="1"/>
    <col min="14293" max="14293" width="1" customWidth="1"/>
    <col min="14294" max="14294" width="14.625" customWidth="1"/>
    <col min="14295" max="14295" width="13.875" customWidth="1"/>
    <col min="14296" max="14296" width="12.75" customWidth="1"/>
    <col min="14297" max="14298" width="12.25" bestFit="1" customWidth="1"/>
    <col min="14299" max="14299" width="11.25" customWidth="1"/>
    <col min="14300" max="14300" width="13.125" bestFit="1" customWidth="1"/>
    <col min="14301" max="14301" width="9.5" customWidth="1"/>
    <col min="14302" max="14302" width="13" customWidth="1"/>
    <col min="14548" max="14548" width="10" customWidth="1"/>
    <col min="14549" max="14549" width="1" customWidth="1"/>
    <col min="14550" max="14550" width="14.625" customWidth="1"/>
    <col min="14551" max="14551" width="13.875" customWidth="1"/>
    <col min="14552" max="14552" width="12.75" customWidth="1"/>
    <col min="14553" max="14554" width="12.25" bestFit="1" customWidth="1"/>
    <col min="14555" max="14555" width="11.25" customWidth="1"/>
    <col min="14556" max="14556" width="13.125" bestFit="1" customWidth="1"/>
    <col min="14557" max="14557" width="9.5" customWidth="1"/>
    <col min="14558" max="14558" width="13" customWidth="1"/>
    <col min="14804" max="14804" width="10" customWidth="1"/>
    <col min="14805" max="14805" width="1" customWidth="1"/>
    <col min="14806" max="14806" width="14.625" customWidth="1"/>
    <col min="14807" max="14807" width="13.875" customWidth="1"/>
    <col min="14808" max="14808" width="12.75" customWidth="1"/>
    <col min="14809" max="14810" width="12.25" bestFit="1" customWidth="1"/>
    <col min="14811" max="14811" width="11.25" customWidth="1"/>
    <col min="14812" max="14812" width="13.125" bestFit="1" customWidth="1"/>
    <col min="14813" max="14813" width="9.5" customWidth="1"/>
    <col min="14814" max="14814" width="13" customWidth="1"/>
    <col min="15060" max="15060" width="10" customWidth="1"/>
    <col min="15061" max="15061" width="1" customWidth="1"/>
    <col min="15062" max="15062" width="14.625" customWidth="1"/>
    <col min="15063" max="15063" width="13.875" customWidth="1"/>
    <col min="15064" max="15064" width="12.75" customWidth="1"/>
    <col min="15065" max="15066" width="12.25" bestFit="1" customWidth="1"/>
    <col min="15067" max="15067" width="11.25" customWidth="1"/>
    <col min="15068" max="15068" width="13.125" bestFit="1" customWidth="1"/>
    <col min="15069" max="15069" width="9.5" customWidth="1"/>
    <col min="15070" max="15070" width="13" customWidth="1"/>
    <col min="15316" max="15316" width="10" customWidth="1"/>
    <col min="15317" max="15317" width="1" customWidth="1"/>
    <col min="15318" max="15318" width="14.625" customWidth="1"/>
    <col min="15319" max="15319" width="13.875" customWidth="1"/>
    <col min="15320" max="15320" width="12.75" customWidth="1"/>
    <col min="15321" max="15322" width="12.25" bestFit="1" customWidth="1"/>
    <col min="15323" max="15323" width="11.25" customWidth="1"/>
    <col min="15324" max="15324" width="13.125" bestFit="1" customWidth="1"/>
    <col min="15325" max="15325" width="9.5" customWidth="1"/>
    <col min="15326" max="15326" width="13" customWidth="1"/>
    <col min="15572" max="15572" width="10" customWidth="1"/>
    <col min="15573" max="15573" width="1" customWidth="1"/>
    <col min="15574" max="15574" width="14.625" customWidth="1"/>
    <col min="15575" max="15575" width="13.875" customWidth="1"/>
    <col min="15576" max="15576" width="12.75" customWidth="1"/>
    <col min="15577" max="15578" width="12.25" bestFit="1" customWidth="1"/>
    <col min="15579" max="15579" width="11.25" customWidth="1"/>
    <col min="15580" max="15580" width="13.125" bestFit="1" customWidth="1"/>
    <col min="15581" max="15581" width="9.5" customWidth="1"/>
    <col min="15582" max="15582" width="13" customWidth="1"/>
    <col min="15828" max="15828" width="10" customWidth="1"/>
    <col min="15829" max="15829" width="1" customWidth="1"/>
    <col min="15830" max="15830" width="14.625" customWidth="1"/>
    <col min="15831" max="15831" width="13.875" customWidth="1"/>
    <col min="15832" max="15832" width="12.75" customWidth="1"/>
    <col min="15833" max="15834" width="12.25" bestFit="1" customWidth="1"/>
    <col min="15835" max="15835" width="11.25" customWidth="1"/>
    <col min="15836" max="15836" width="13.125" bestFit="1" customWidth="1"/>
    <col min="15837" max="15837" width="9.5" customWidth="1"/>
    <col min="15838" max="15838" width="13" customWidth="1"/>
    <col min="16084" max="16084" width="10" customWidth="1"/>
    <col min="16085" max="16085" width="1" customWidth="1"/>
    <col min="16086" max="16086" width="14.625" customWidth="1"/>
    <col min="16087" max="16087" width="13.875" customWidth="1"/>
    <col min="16088" max="16088" width="12.75" customWidth="1"/>
    <col min="16089" max="16090" width="12.25" bestFit="1" customWidth="1"/>
    <col min="16091" max="16091" width="11.25" customWidth="1"/>
    <col min="16092" max="16092" width="13.125" bestFit="1" customWidth="1"/>
    <col min="16093" max="16093" width="9.5" customWidth="1"/>
    <col min="16094" max="16094" width="13" customWidth="1"/>
  </cols>
  <sheetData>
    <row r="1" spans="1:9" ht="22.9" customHeight="1"/>
    <row r="2" spans="1:9" ht="22.5" customHeight="1">
      <c r="A2" s="344" t="s">
        <v>270</v>
      </c>
      <c r="B2" s="372"/>
      <c r="C2" s="372"/>
      <c r="D2" s="372"/>
      <c r="E2" s="372"/>
      <c r="F2" s="372"/>
      <c r="G2" s="372"/>
      <c r="H2" s="372"/>
      <c r="I2" s="372"/>
    </row>
    <row r="3" spans="1:9">
      <c r="A3" s="36"/>
      <c r="B3" s="37"/>
      <c r="C3" s="37"/>
      <c r="D3" s="37"/>
      <c r="E3" s="37"/>
      <c r="F3" s="37"/>
      <c r="G3" s="38"/>
      <c r="H3" s="38"/>
      <c r="I3" s="38"/>
    </row>
    <row r="4" spans="1:9" ht="15" customHeight="1" thickBot="1">
      <c r="A4" s="78" t="s">
        <v>93</v>
      </c>
      <c r="B4" s="79"/>
      <c r="C4" s="79"/>
      <c r="D4" s="79"/>
      <c r="E4" s="79"/>
      <c r="F4" s="79"/>
      <c r="G4" s="80"/>
      <c r="H4" s="80"/>
      <c r="I4" s="81" t="s">
        <v>92</v>
      </c>
    </row>
    <row r="5" spans="1:9" ht="26.25" customHeight="1">
      <c r="A5" s="220" t="s">
        <v>91</v>
      </c>
      <c r="B5" s="82" t="s">
        <v>90</v>
      </c>
      <c r="C5" s="82" t="s">
        <v>89</v>
      </c>
      <c r="D5" s="82" t="s">
        <v>82</v>
      </c>
      <c r="E5" s="82" t="s">
        <v>81</v>
      </c>
      <c r="F5" s="82" t="s">
        <v>88</v>
      </c>
      <c r="G5" s="82" t="s">
        <v>87</v>
      </c>
      <c r="H5" s="82" t="s">
        <v>116</v>
      </c>
      <c r="I5" s="83" t="s">
        <v>117</v>
      </c>
    </row>
    <row r="6" spans="1:9" ht="26.25" customHeight="1">
      <c r="A6" s="224" t="s">
        <v>271</v>
      </c>
      <c r="B6" s="84">
        <v>262817</v>
      </c>
      <c r="C6" s="85">
        <v>37630</v>
      </c>
      <c r="D6" s="85">
        <v>106946</v>
      </c>
      <c r="E6" s="85">
        <v>12308</v>
      </c>
      <c r="F6" s="85">
        <v>92681</v>
      </c>
      <c r="G6" s="85">
        <v>6479</v>
      </c>
      <c r="H6" s="85">
        <v>6680</v>
      </c>
      <c r="I6" s="85">
        <v>93</v>
      </c>
    </row>
    <row r="7" spans="1:9" ht="26.25" customHeight="1">
      <c r="A7" s="225" t="s">
        <v>272</v>
      </c>
      <c r="B7" s="85">
        <v>262488</v>
      </c>
      <c r="C7" s="85">
        <v>37727</v>
      </c>
      <c r="D7" s="85">
        <v>106487</v>
      </c>
      <c r="E7" s="85">
        <v>12186</v>
      </c>
      <c r="F7" s="85">
        <v>92736</v>
      </c>
      <c r="G7" s="85">
        <v>6475</v>
      </c>
      <c r="H7" s="85">
        <v>6797</v>
      </c>
      <c r="I7" s="85">
        <v>79</v>
      </c>
    </row>
    <row r="8" spans="1:9" ht="26.25" customHeight="1">
      <c r="A8" s="225" t="s">
        <v>273</v>
      </c>
      <c r="B8" s="86">
        <v>261900</v>
      </c>
      <c r="C8" s="86">
        <v>37888</v>
      </c>
      <c r="D8" s="86">
        <v>106235</v>
      </c>
      <c r="E8" s="86">
        <v>12124</v>
      </c>
      <c r="F8" s="86">
        <v>92286</v>
      </c>
      <c r="G8" s="86">
        <v>6461</v>
      </c>
      <c r="H8" s="86">
        <v>6838</v>
      </c>
      <c r="I8" s="85">
        <v>69</v>
      </c>
    </row>
    <row r="9" spans="1:9" ht="26.25" customHeight="1">
      <c r="A9" s="225" t="s">
        <v>202</v>
      </c>
      <c r="B9" s="86">
        <v>261760</v>
      </c>
      <c r="C9" s="86">
        <v>38060</v>
      </c>
      <c r="D9" s="86">
        <v>105975</v>
      </c>
      <c r="E9" s="86">
        <v>12017</v>
      </c>
      <c r="F9" s="86">
        <v>92266</v>
      </c>
      <c r="G9" s="86">
        <v>6454</v>
      </c>
      <c r="H9" s="86">
        <v>6918</v>
      </c>
      <c r="I9" s="84">
        <v>69</v>
      </c>
    </row>
    <row r="10" spans="1:9" ht="26.25" customHeight="1" thickBot="1">
      <c r="A10" s="222" t="s">
        <v>275</v>
      </c>
      <c r="B10" s="87">
        <v>261268</v>
      </c>
      <c r="C10" s="88">
        <v>38236</v>
      </c>
      <c r="D10" s="88">
        <v>105584</v>
      </c>
      <c r="E10" s="88">
        <v>11765</v>
      </c>
      <c r="F10" s="88">
        <v>91516</v>
      </c>
      <c r="G10" s="88">
        <v>6341</v>
      </c>
      <c r="H10" s="88">
        <v>7756</v>
      </c>
      <c r="I10" s="89">
        <v>69</v>
      </c>
    </row>
    <row r="11" spans="1:9" ht="22.5" customHeight="1" thickBot="1">
      <c r="A11" s="90" t="s">
        <v>86</v>
      </c>
      <c r="B11" s="91"/>
      <c r="C11" s="92"/>
      <c r="D11" s="92"/>
      <c r="E11" s="92"/>
      <c r="F11" s="92"/>
      <c r="G11" s="92"/>
      <c r="H11" s="92"/>
      <c r="I11" s="92"/>
    </row>
    <row r="12" spans="1:9" ht="26.25" customHeight="1">
      <c r="A12" s="221" t="s">
        <v>271</v>
      </c>
      <c r="B12" s="93">
        <v>754771753</v>
      </c>
      <c r="C12" s="93">
        <v>697210273</v>
      </c>
      <c r="D12" s="93">
        <v>21708236</v>
      </c>
      <c r="E12" s="93">
        <v>3613605</v>
      </c>
      <c r="F12" s="93">
        <v>2735392</v>
      </c>
      <c r="G12" s="93">
        <v>112692</v>
      </c>
      <c r="H12" s="93">
        <v>29389038</v>
      </c>
      <c r="I12" s="94">
        <v>2517</v>
      </c>
    </row>
    <row r="13" spans="1:9" ht="26.25" customHeight="1">
      <c r="A13" s="223" t="s">
        <v>143</v>
      </c>
      <c r="B13" s="93">
        <v>772196654</v>
      </c>
      <c r="C13" s="93">
        <v>710713270</v>
      </c>
      <c r="D13" s="93">
        <v>21449175</v>
      </c>
      <c r="E13" s="93">
        <v>3590521</v>
      </c>
      <c r="F13" s="93">
        <v>2825917</v>
      </c>
      <c r="G13" s="93">
        <v>112621</v>
      </c>
      <c r="H13" s="93">
        <v>33503006</v>
      </c>
      <c r="I13" s="94">
        <v>2144</v>
      </c>
    </row>
    <row r="14" spans="1:9" ht="26.25" customHeight="1">
      <c r="A14" s="223" t="s">
        <v>176</v>
      </c>
      <c r="B14" s="95">
        <v>775075449</v>
      </c>
      <c r="C14" s="95">
        <v>713733211</v>
      </c>
      <c r="D14" s="95">
        <v>21287817</v>
      </c>
      <c r="E14" s="95">
        <v>3468836</v>
      </c>
      <c r="F14" s="95">
        <v>2812310</v>
      </c>
      <c r="G14" s="95">
        <v>112408</v>
      </c>
      <c r="H14" s="95">
        <v>33659003</v>
      </c>
      <c r="I14" s="96">
        <v>1864</v>
      </c>
    </row>
    <row r="15" spans="1:9" ht="26.25" customHeight="1">
      <c r="A15" s="223" t="s">
        <v>202</v>
      </c>
      <c r="B15" s="95">
        <v>778130243</v>
      </c>
      <c r="C15" s="95">
        <v>717353516</v>
      </c>
      <c r="D15" s="95">
        <v>20824215</v>
      </c>
      <c r="E15" s="95">
        <v>3340740</v>
      </c>
      <c r="F15" s="95">
        <v>2811762</v>
      </c>
      <c r="G15" s="95">
        <v>112248</v>
      </c>
      <c r="H15" s="95">
        <v>33685892</v>
      </c>
      <c r="I15" s="96">
        <v>1870</v>
      </c>
    </row>
    <row r="16" spans="1:9" ht="26.25" customHeight="1" thickBot="1">
      <c r="A16" s="222" t="s">
        <v>274</v>
      </c>
      <c r="B16" s="97">
        <v>814301692</v>
      </c>
      <c r="C16" s="97">
        <v>758063789</v>
      </c>
      <c r="D16" s="97">
        <v>20281064</v>
      </c>
      <c r="E16" s="97">
        <v>3169629</v>
      </c>
      <c r="F16" s="97">
        <v>2788512</v>
      </c>
      <c r="G16" s="97">
        <v>110757</v>
      </c>
      <c r="H16" s="97">
        <v>29886063</v>
      </c>
      <c r="I16" s="98">
        <v>1878</v>
      </c>
    </row>
    <row r="17" spans="1:9" ht="15" customHeight="1">
      <c r="A17" s="99" t="s">
        <v>80</v>
      </c>
      <c r="B17" s="99"/>
      <c r="C17" s="99"/>
      <c r="D17" s="99"/>
      <c r="E17" s="99"/>
      <c r="F17" s="99"/>
      <c r="G17" s="80"/>
      <c r="H17" s="80"/>
      <c r="I17" s="80"/>
    </row>
  </sheetData>
  <mergeCells count="1">
    <mergeCell ref="A2:I2"/>
  </mergeCells>
  <phoneticPr fontId="3"/>
  <printOptions horizontalCentered="1"/>
  <pageMargins left="0.59055118110236227" right="0.59055118110236227" top="0.98425196850393704" bottom="0.98425196850393704" header="0.51181102362204722" footer="0.51181102362204722"/>
  <pageSetup paperSize="9" scale="80" orientation="portrait" horizontalDpi="300" verticalDpi="300" r:id="rId1"/>
  <headerFooter alignWithMargins="0"/>
  <ignoredErrors>
    <ignoredError sqref="A7:A16" numberStoredAsText="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
  <sheetViews>
    <sheetView showGridLines="0" zoomScaleNormal="100" zoomScaleSheetLayoutView="100" workbookViewId="0"/>
  </sheetViews>
  <sheetFormatPr defaultColWidth="8.625" defaultRowHeight="12"/>
  <cols>
    <col min="1" max="1" width="13.125" style="2" customWidth="1"/>
    <col min="2" max="2" width="6.875" style="27" customWidth="1"/>
    <col min="3" max="3" width="6.875" style="25" customWidth="1"/>
    <col min="4" max="4" width="6.75" style="25" customWidth="1"/>
    <col min="5" max="5" width="6.75" style="2" customWidth="1"/>
    <col min="6" max="6" width="9.5" style="25" bestFit="1" customWidth="1"/>
    <col min="7" max="7" width="7.875" style="2" customWidth="1"/>
    <col min="8" max="8" width="5.375" style="2" customWidth="1"/>
    <col min="9" max="9" width="6.5" style="2" bestFit="1" customWidth="1"/>
    <col min="10" max="13" width="5.375" style="2" customWidth="1"/>
    <col min="14" max="16384" width="8.625" style="2"/>
  </cols>
  <sheetData>
    <row r="1" spans="1:13" ht="26.25" customHeight="1">
      <c r="A1" s="2" t="s">
        <v>152</v>
      </c>
      <c r="L1" s="31"/>
    </row>
    <row r="2" spans="1:13" ht="17.25" customHeight="1">
      <c r="A2" s="373" t="s">
        <v>354</v>
      </c>
      <c r="B2" s="373"/>
      <c r="C2" s="373"/>
      <c r="D2" s="373"/>
      <c r="E2" s="373"/>
      <c r="F2" s="373"/>
      <c r="G2" s="373"/>
      <c r="H2" s="373"/>
      <c r="I2" s="373"/>
      <c r="J2" s="373"/>
      <c r="K2" s="373"/>
      <c r="L2" s="373"/>
      <c r="M2" s="373"/>
    </row>
    <row r="3" spans="1:13" ht="16.5" customHeight="1" thickBot="1">
      <c r="A3" s="39"/>
      <c r="B3" s="40"/>
      <c r="C3" s="41"/>
      <c r="D3" s="41"/>
      <c r="E3" s="39"/>
      <c r="F3" s="41"/>
      <c r="G3" s="39"/>
      <c r="H3" s="39"/>
      <c r="I3" s="39"/>
      <c r="J3" s="39"/>
      <c r="K3" s="39"/>
      <c r="L3" s="39"/>
      <c r="M3" s="39"/>
    </row>
    <row r="4" spans="1:13" ht="15" customHeight="1">
      <c r="A4" s="374" t="s">
        <v>103</v>
      </c>
      <c r="B4" s="100" t="s">
        <v>102</v>
      </c>
      <c r="C4" s="101"/>
      <c r="D4" s="102"/>
      <c r="E4" s="376" t="s">
        <v>118</v>
      </c>
      <c r="F4" s="378" t="s">
        <v>119</v>
      </c>
      <c r="G4" s="380" t="s">
        <v>120</v>
      </c>
      <c r="H4" s="103" t="s">
        <v>101</v>
      </c>
      <c r="I4" s="103"/>
      <c r="J4" s="103"/>
      <c r="K4" s="103"/>
      <c r="L4" s="104"/>
      <c r="M4" s="105"/>
    </row>
    <row r="5" spans="1:13" ht="27">
      <c r="A5" s="375"/>
      <c r="B5" s="106" t="s">
        <v>100</v>
      </c>
      <c r="C5" s="107" t="s">
        <v>121</v>
      </c>
      <c r="D5" s="108" t="s">
        <v>122</v>
      </c>
      <c r="E5" s="377"/>
      <c r="F5" s="379"/>
      <c r="G5" s="381"/>
      <c r="H5" s="109" t="s">
        <v>99</v>
      </c>
      <c r="I5" s="110" t="s">
        <v>98</v>
      </c>
      <c r="J5" s="110" t="s">
        <v>97</v>
      </c>
      <c r="K5" s="110" t="s">
        <v>96</v>
      </c>
      <c r="L5" s="110" t="s">
        <v>95</v>
      </c>
      <c r="M5" s="111" t="s">
        <v>94</v>
      </c>
    </row>
    <row r="6" spans="1:13" ht="25.5" customHeight="1">
      <c r="A6" s="112" t="s">
        <v>276</v>
      </c>
      <c r="B6" s="113">
        <v>16.5</v>
      </c>
      <c r="C6" s="114">
        <v>37.799999999999997</v>
      </c>
      <c r="D6" s="115">
        <v>-4.4000000000000004</v>
      </c>
      <c r="E6" s="116">
        <v>70</v>
      </c>
      <c r="F6" s="117">
        <v>1999</v>
      </c>
      <c r="G6" s="118">
        <v>3.3</v>
      </c>
      <c r="H6" s="119">
        <v>29</v>
      </c>
      <c r="I6" s="120">
        <v>142</v>
      </c>
      <c r="J6" s="120">
        <v>63</v>
      </c>
      <c r="K6" s="120">
        <v>34</v>
      </c>
      <c r="L6" s="120">
        <v>77</v>
      </c>
      <c r="M6" s="121">
        <v>21</v>
      </c>
    </row>
    <row r="7" spans="1:13" ht="25.5" customHeight="1">
      <c r="A7" s="122" t="s">
        <v>277</v>
      </c>
      <c r="B7" s="123">
        <v>17.100000000000001</v>
      </c>
      <c r="C7" s="124">
        <v>38.6</v>
      </c>
      <c r="D7" s="125">
        <v>-2.5</v>
      </c>
      <c r="E7" s="126">
        <v>71</v>
      </c>
      <c r="F7" s="127">
        <v>2012</v>
      </c>
      <c r="G7" s="128">
        <v>3.3</v>
      </c>
      <c r="H7" s="129">
        <v>46</v>
      </c>
      <c r="I7" s="130">
        <v>149</v>
      </c>
      <c r="J7" s="130">
        <v>63</v>
      </c>
      <c r="K7" s="130">
        <v>32</v>
      </c>
      <c r="L7" s="130">
        <v>62</v>
      </c>
      <c r="M7" s="131">
        <v>13</v>
      </c>
    </row>
    <row r="8" spans="1:13" ht="25.5" customHeight="1">
      <c r="A8" s="122" t="s">
        <v>177</v>
      </c>
      <c r="B8" s="123">
        <v>16.7</v>
      </c>
      <c r="C8" s="124">
        <v>37.799999999999997</v>
      </c>
      <c r="D8" s="125">
        <v>-3.2</v>
      </c>
      <c r="E8" s="126">
        <v>72</v>
      </c>
      <c r="F8" s="127">
        <v>2252.5</v>
      </c>
      <c r="G8" s="128">
        <v>3.3</v>
      </c>
      <c r="H8" s="129">
        <v>42</v>
      </c>
      <c r="I8" s="130">
        <v>123</v>
      </c>
      <c r="J8" s="130">
        <v>77</v>
      </c>
      <c r="K8" s="130">
        <v>40</v>
      </c>
      <c r="L8" s="130">
        <v>71</v>
      </c>
      <c r="M8" s="131">
        <v>12</v>
      </c>
    </row>
    <row r="9" spans="1:13" ht="25.5" customHeight="1">
      <c r="A9" s="122" t="s">
        <v>139</v>
      </c>
      <c r="B9" s="132">
        <v>17.100000000000001</v>
      </c>
      <c r="C9" s="114">
        <v>38.6</v>
      </c>
      <c r="D9" s="115">
        <v>-2.1</v>
      </c>
      <c r="E9" s="133">
        <v>72</v>
      </c>
      <c r="F9" s="117">
        <v>2083</v>
      </c>
      <c r="G9" s="118">
        <v>3</v>
      </c>
      <c r="H9" s="134">
        <v>34</v>
      </c>
      <c r="I9" s="135">
        <v>132</v>
      </c>
      <c r="J9" s="135">
        <v>70</v>
      </c>
      <c r="K9" s="135">
        <v>36</v>
      </c>
      <c r="L9" s="135">
        <v>87</v>
      </c>
      <c r="M9" s="136">
        <v>6</v>
      </c>
    </row>
    <row r="10" spans="1:13" ht="25.5" customHeight="1">
      <c r="A10" s="122" t="s">
        <v>140</v>
      </c>
      <c r="B10" s="132">
        <v>17.899999999999999</v>
      </c>
      <c r="C10" s="114">
        <v>38.1</v>
      </c>
      <c r="D10" s="115">
        <v>-6.6</v>
      </c>
      <c r="E10" s="133">
        <v>73</v>
      </c>
      <c r="F10" s="117">
        <v>2586</v>
      </c>
      <c r="G10" s="118">
        <v>3</v>
      </c>
      <c r="H10" s="134">
        <v>24</v>
      </c>
      <c r="I10" s="135">
        <v>133</v>
      </c>
      <c r="J10" s="135">
        <v>81</v>
      </c>
      <c r="K10" s="135">
        <v>37</v>
      </c>
      <c r="L10" s="135">
        <v>80</v>
      </c>
      <c r="M10" s="136">
        <v>11</v>
      </c>
    </row>
    <row r="11" spans="1:13" ht="25.5" customHeight="1">
      <c r="A11" s="122" t="s">
        <v>141</v>
      </c>
      <c r="B11" s="132">
        <v>17</v>
      </c>
      <c r="C11" s="114">
        <v>36.9</v>
      </c>
      <c r="D11" s="115">
        <v>-3.3</v>
      </c>
      <c r="E11" s="133">
        <v>70</v>
      </c>
      <c r="F11" s="117">
        <v>1634.5</v>
      </c>
      <c r="G11" s="118">
        <v>3.1</v>
      </c>
      <c r="H11" s="134">
        <v>25</v>
      </c>
      <c r="I11" s="135">
        <v>162</v>
      </c>
      <c r="J11" s="135">
        <v>72</v>
      </c>
      <c r="K11" s="135">
        <v>35</v>
      </c>
      <c r="L11" s="135">
        <v>56</v>
      </c>
      <c r="M11" s="136">
        <v>15</v>
      </c>
    </row>
    <row r="12" spans="1:13" ht="25.5" customHeight="1">
      <c r="A12" s="122" t="s">
        <v>178</v>
      </c>
      <c r="B12" s="132">
        <v>17.399999999999999</v>
      </c>
      <c r="C12" s="114">
        <v>38.4</v>
      </c>
      <c r="D12" s="115">
        <v>-3.8</v>
      </c>
      <c r="E12" s="133">
        <v>71</v>
      </c>
      <c r="F12" s="117">
        <v>1877</v>
      </c>
      <c r="G12" s="118">
        <v>3.2</v>
      </c>
      <c r="H12" s="134">
        <v>41</v>
      </c>
      <c r="I12" s="135">
        <v>147</v>
      </c>
      <c r="J12" s="130">
        <v>59</v>
      </c>
      <c r="K12" s="135">
        <v>35</v>
      </c>
      <c r="L12" s="135">
        <v>65</v>
      </c>
      <c r="M12" s="136">
        <v>18</v>
      </c>
    </row>
    <row r="13" spans="1:13" ht="25.5" customHeight="1">
      <c r="A13" s="122" t="s">
        <v>179</v>
      </c>
      <c r="B13" s="132">
        <v>17.7</v>
      </c>
      <c r="C13" s="114">
        <v>37.799999999999997</v>
      </c>
      <c r="D13" s="115">
        <v>-2.8</v>
      </c>
      <c r="E13" s="133">
        <v>71</v>
      </c>
      <c r="F13" s="117">
        <v>2078.5</v>
      </c>
      <c r="G13" s="118">
        <v>3.1</v>
      </c>
      <c r="H13" s="134">
        <v>40</v>
      </c>
      <c r="I13" s="135">
        <v>147</v>
      </c>
      <c r="J13" s="130">
        <v>72</v>
      </c>
      <c r="K13" s="130">
        <v>33</v>
      </c>
      <c r="L13" s="135">
        <v>72</v>
      </c>
      <c r="M13" s="136">
        <v>1</v>
      </c>
    </row>
    <row r="14" spans="1:13" ht="25.5" customHeight="1">
      <c r="A14" s="122" t="s">
        <v>278</v>
      </c>
      <c r="B14" s="132">
        <v>17.5</v>
      </c>
      <c r="C14" s="114">
        <v>37.9</v>
      </c>
      <c r="D14" s="115">
        <v>-1</v>
      </c>
      <c r="E14" s="133">
        <v>71</v>
      </c>
      <c r="F14" s="117">
        <v>2876</v>
      </c>
      <c r="G14" s="118">
        <v>3.2</v>
      </c>
      <c r="H14" s="382">
        <v>250</v>
      </c>
      <c r="I14" s="383"/>
      <c r="J14" s="384"/>
      <c r="K14" s="135">
        <v>24</v>
      </c>
      <c r="L14" s="135">
        <v>81</v>
      </c>
      <c r="M14" s="136">
        <v>11</v>
      </c>
    </row>
    <row r="15" spans="1:13" ht="25.5" customHeight="1">
      <c r="A15" s="137" t="s">
        <v>279</v>
      </c>
      <c r="B15" s="138">
        <v>17.899999999999999</v>
      </c>
      <c r="C15" s="139">
        <v>36.799999999999997</v>
      </c>
      <c r="D15" s="140">
        <v>-3.8</v>
      </c>
      <c r="E15" s="141">
        <v>70</v>
      </c>
      <c r="F15" s="142">
        <v>2480.5</v>
      </c>
      <c r="G15" s="143">
        <v>3.2</v>
      </c>
      <c r="H15" s="394">
        <v>248</v>
      </c>
      <c r="I15" s="395"/>
      <c r="J15" s="396"/>
      <c r="K15" s="144">
        <v>27</v>
      </c>
      <c r="L15" s="144">
        <v>67</v>
      </c>
      <c r="M15" s="145">
        <v>21</v>
      </c>
    </row>
    <row r="16" spans="1:13" ht="25.5" customHeight="1">
      <c r="A16" s="146" t="s">
        <v>280</v>
      </c>
      <c r="B16" s="147">
        <v>6.2</v>
      </c>
      <c r="C16" s="114">
        <v>17.899999999999999</v>
      </c>
      <c r="D16" s="115">
        <v>-3.8</v>
      </c>
      <c r="E16" s="148">
        <v>73</v>
      </c>
      <c r="F16" s="117">
        <v>33</v>
      </c>
      <c r="G16" s="149">
        <v>2.8</v>
      </c>
      <c r="H16" s="385">
        <v>16</v>
      </c>
      <c r="I16" s="386"/>
      <c r="J16" s="387"/>
      <c r="K16" s="150">
        <v>1</v>
      </c>
      <c r="L16" s="150">
        <v>3</v>
      </c>
      <c r="M16" s="151">
        <v>11</v>
      </c>
    </row>
    <row r="17" spans="1:14" ht="25.5" customHeight="1">
      <c r="A17" s="152" t="s">
        <v>205</v>
      </c>
      <c r="B17" s="123">
        <v>9.4</v>
      </c>
      <c r="C17" s="114">
        <v>22.5</v>
      </c>
      <c r="D17" s="115">
        <v>-2.1</v>
      </c>
      <c r="E17" s="153">
        <v>67</v>
      </c>
      <c r="F17" s="117">
        <v>94</v>
      </c>
      <c r="G17" s="118">
        <v>3.7</v>
      </c>
      <c r="H17" s="388">
        <v>19</v>
      </c>
      <c r="I17" s="389"/>
      <c r="J17" s="390"/>
      <c r="K17" s="150">
        <v>2</v>
      </c>
      <c r="L17" s="150">
        <v>4</v>
      </c>
      <c r="M17" s="151">
        <v>3</v>
      </c>
      <c r="N17" s="198"/>
    </row>
    <row r="18" spans="1:14" ht="25.5" customHeight="1">
      <c r="A18" s="152" t="s">
        <v>206</v>
      </c>
      <c r="B18" s="154">
        <v>13.4</v>
      </c>
      <c r="C18" s="114">
        <v>24.6</v>
      </c>
      <c r="D18" s="115">
        <v>3.6</v>
      </c>
      <c r="E18" s="153">
        <v>68</v>
      </c>
      <c r="F18" s="117">
        <v>110.5</v>
      </c>
      <c r="G18" s="118">
        <v>3.1</v>
      </c>
      <c r="H18" s="388">
        <v>23</v>
      </c>
      <c r="I18" s="389"/>
      <c r="J18" s="390"/>
      <c r="K18" s="150">
        <v>1</v>
      </c>
      <c r="L18" s="150">
        <v>7</v>
      </c>
      <c r="M18" s="151">
        <v>0</v>
      </c>
      <c r="N18" s="198"/>
    </row>
    <row r="19" spans="1:14" ht="25.5" customHeight="1">
      <c r="A19" s="152" t="s">
        <v>207</v>
      </c>
      <c r="B19" s="154">
        <v>16.600000000000001</v>
      </c>
      <c r="C19" s="114">
        <v>30.1</v>
      </c>
      <c r="D19" s="115">
        <v>6.2</v>
      </c>
      <c r="E19" s="153">
        <v>59</v>
      </c>
      <c r="F19" s="117">
        <v>118.5</v>
      </c>
      <c r="G19" s="118">
        <v>3.4</v>
      </c>
      <c r="H19" s="388">
        <v>23</v>
      </c>
      <c r="I19" s="389"/>
      <c r="J19" s="390"/>
      <c r="K19" s="150">
        <v>1</v>
      </c>
      <c r="L19" s="150">
        <v>6</v>
      </c>
      <c r="M19" s="151">
        <v>0</v>
      </c>
      <c r="N19" s="198"/>
    </row>
    <row r="20" spans="1:14" ht="25.5" customHeight="1">
      <c r="A20" s="152" t="s">
        <v>208</v>
      </c>
      <c r="B20" s="154">
        <v>20.3</v>
      </c>
      <c r="C20" s="114">
        <v>31.4</v>
      </c>
      <c r="D20" s="115">
        <v>7.5</v>
      </c>
      <c r="E20" s="153">
        <v>72</v>
      </c>
      <c r="F20" s="117">
        <v>382</v>
      </c>
      <c r="G20" s="118">
        <v>3.3</v>
      </c>
      <c r="H20" s="388">
        <v>18</v>
      </c>
      <c r="I20" s="389"/>
      <c r="J20" s="390"/>
      <c r="K20" s="150">
        <v>3</v>
      </c>
      <c r="L20" s="150">
        <v>10</v>
      </c>
      <c r="M20" s="151">
        <v>0</v>
      </c>
      <c r="N20" s="198"/>
    </row>
    <row r="21" spans="1:14" ht="25.5" customHeight="1">
      <c r="A21" s="152" t="s">
        <v>209</v>
      </c>
      <c r="B21" s="154">
        <v>24.8</v>
      </c>
      <c r="C21" s="114">
        <v>35.1</v>
      </c>
      <c r="D21" s="115">
        <v>16.8</v>
      </c>
      <c r="E21" s="155">
        <v>71</v>
      </c>
      <c r="F21" s="117">
        <v>158</v>
      </c>
      <c r="G21" s="156">
        <v>2.6</v>
      </c>
      <c r="H21" s="388">
        <v>22</v>
      </c>
      <c r="I21" s="389"/>
      <c r="J21" s="390"/>
      <c r="K21" s="150">
        <v>3</v>
      </c>
      <c r="L21" s="150">
        <v>5</v>
      </c>
      <c r="M21" s="151">
        <v>0</v>
      </c>
      <c r="N21" s="198"/>
    </row>
    <row r="22" spans="1:14" ht="25.5" customHeight="1">
      <c r="A22" s="152" t="s">
        <v>210</v>
      </c>
      <c r="B22" s="157">
        <v>28.4</v>
      </c>
      <c r="C22" s="114">
        <v>36.6</v>
      </c>
      <c r="D22" s="115">
        <v>23.2</v>
      </c>
      <c r="E22" s="153">
        <v>73</v>
      </c>
      <c r="F22" s="117">
        <v>98</v>
      </c>
      <c r="G22" s="118">
        <v>4.0999999999999996</v>
      </c>
      <c r="H22" s="388">
        <v>19</v>
      </c>
      <c r="I22" s="389"/>
      <c r="J22" s="390"/>
      <c r="K22" s="150">
        <v>6</v>
      </c>
      <c r="L22" s="150">
        <v>6</v>
      </c>
      <c r="M22" s="151">
        <v>0</v>
      </c>
      <c r="N22" s="198"/>
    </row>
    <row r="23" spans="1:14" ht="25.5" customHeight="1">
      <c r="A23" s="152" t="s">
        <v>211</v>
      </c>
      <c r="B23" s="154">
        <v>27.3</v>
      </c>
      <c r="C23" s="114">
        <v>36.799999999999997</v>
      </c>
      <c r="D23" s="115">
        <v>20.399999999999999</v>
      </c>
      <c r="E23" s="153">
        <v>82</v>
      </c>
      <c r="F23" s="324" t="s">
        <v>407</v>
      </c>
      <c r="G23" s="118">
        <v>3.3</v>
      </c>
      <c r="H23" s="388">
        <v>13</v>
      </c>
      <c r="I23" s="389"/>
      <c r="J23" s="390"/>
      <c r="K23" s="150">
        <v>2</v>
      </c>
      <c r="L23" s="150">
        <v>14</v>
      </c>
      <c r="M23" s="151">
        <v>0</v>
      </c>
      <c r="N23" s="198"/>
    </row>
    <row r="24" spans="1:14" ht="25.5" customHeight="1">
      <c r="A24" s="152" t="s">
        <v>212</v>
      </c>
      <c r="B24" s="157">
        <v>25.9</v>
      </c>
      <c r="C24" s="114">
        <v>33.6</v>
      </c>
      <c r="D24" s="115">
        <v>18.3</v>
      </c>
      <c r="E24" s="158">
        <v>75</v>
      </c>
      <c r="F24" s="117">
        <v>150</v>
      </c>
      <c r="G24" s="118">
        <v>3.3</v>
      </c>
      <c r="H24" s="388">
        <v>22</v>
      </c>
      <c r="I24" s="389"/>
      <c r="J24" s="390"/>
      <c r="K24" s="150">
        <v>1</v>
      </c>
      <c r="L24" s="150">
        <v>7</v>
      </c>
      <c r="M24" s="151">
        <v>0</v>
      </c>
      <c r="N24" s="198"/>
    </row>
    <row r="25" spans="1:14" ht="25.5" customHeight="1">
      <c r="A25" s="152" t="s">
        <v>213</v>
      </c>
      <c r="B25" s="159">
        <v>20.8</v>
      </c>
      <c r="C25" s="114">
        <v>32.799999999999997</v>
      </c>
      <c r="D25" s="115">
        <v>9.4</v>
      </c>
      <c r="E25" s="153">
        <v>64</v>
      </c>
      <c r="F25" s="117">
        <v>3</v>
      </c>
      <c r="G25" s="118">
        <v>3</v>
      </c>
      <c r="H25" s="388">
        <v>30</v>
      </c>
      <c r="I25" s="389"/>
      <c r="J25" s="390"/>
      <c r="K25" s="150">
        <v>1</v>
      </c>
      <c r="L25" s="150">
        <v>0</v>
      </c>
      <c r="M25" s="151">
        <v>0</v>
      </c>
      <c r="N25" s="198"/>
    </row>
    <row r="26" spans="1:14" ht="25.5" customHeight="1">
      <c r="A26" s="152" t="s">
        <v>214</v>
      </c>
      <c r="B26" s="123">
        <v>13.1</v>
      </c>
      <c r="C26" s="114">
        <v>23.4</v>
      </c>
      <c r="D26" s="115">
        <v>4</v>
      </c>
      <c r="E26" s="153">
        <v>70</v>
      </c>
      <c r="F26" s="117">
        <v>80.5</v>
      </c>
      <c r="G26" s="118">
        <v>2.8</v>
      </c>
      <c r="H26" s="388">
        <v>24</v>
      </c>
      <c r="I26" s="389"/>
      <c r="J26" s="390"/>
      <c r="K26" s="150">
        <v>2</v>
      </c>
      <c r="L26" s="150">
        <v>4</v>
      </c>
      <c r="M26" s="151">
        <v>0</v>
      </c>
      <c r="N26" s="198"/>
    </row>
    <row r="27" spans="1:14" ht="25.5" customHeight="1" thickBot="1">
      <c r="A27" s="160" t="s">
        <v>215</v>
      </c>
      <c r="B27" s="161">
        <v>8</v>
      </c>
      <c r="C27" s="162">
        <v>18</v>
      </c>
      <c r="D27" s="163">
        <v>-0.7</v>
      </c>
      <c r="E27" s="164">
        <v>69</v>
      </c>
      <c r="F27" s="165">
        <v>32.5</v>
      </c>
      <c r="G27" s="166">
        <v>3</v>
      </c>
      <c r="H27" s="391">
        <v>19</v>
      </c>
      <c r="I27" s="392"/>
      <c r="J27" s="393"/>
      <c r="K27" s="167">
        <v>4</v>
      </c>
      <c r="L27" s="167">
        <v>1</v>
      </c>
      <c r="M27" s="197">
        <v>7</v>
      </c>
      <c r="N27" s="198"/>
    </row>
    <row r="28" spans="1:14" ht="15" customHeight="1">
      <c r="A28" s="54" t="s">
        <v>475</v>
      </c>
      <c r="B28" s="168"/>
      <c r="C28" s="169"/>
      <c r="D28" s="169"/>
      <c r="E28" s="170"/>
      <c r="F28" s="169"/>
      <c r="G28" s="170"/>
      <c r="H28" s="170"/>
      <c r="I28" s="170"/>
      <c r="J28" s="170"/>
      <c r="K28" s="170"/>
      <c r="L28" s="170"/>
      <c r="M28" s="170"/>
    </row>
    <row r="29" spans="1:14" ht="15" customHeight="1">
      <c r="A29" s="54" t="s">
        <v>216</v>
      </c>
      <c r="B29" s="171"/>
      <c r="C29" s="172"/>
      <c r="D29" s="172"/>
      <c r="E29" s="54"/>
      <c r="F29" s="173"/>
      <c r="G29" s="54"/>
      <c r="H29" s="54"/>
      <c r="I29" s="54"/>
      <c r="J29" s="54"/>
      <c r="K29" s="54"/>
      <c r="L29" s="54"/>
      <c r="M29" s="170"/>
    </row>
    <row r="30" spans="1:14" ht="15" customHeight="1">
      <c r="A30" s="54" t="s">
        <v>217</v>
      </c>
      <c r="B30" s="171"/>
      <c r="C30" s="172"/>
      <c r="D30" s="172"/>
      <c r="E30" s="54"/>
      <c r="F30" s="172"/>
      <c r="G30" s="54"/>
      <c r="H30" s="54"/>
      <c r="I30" s="54"/>
      <c r="J30" s="54"/>
      <c r="K30" s="54"/>
      <c r="L30" s="54"/>
      <c r="M30" s="170"/>
    </row>
    <row r="31" spans="1:14" ht="15" customHeight="1">
      <c r="A31" s="54" t="s">
        <v>218</v>
      </c>
      <c r="B31" s="171"/>
      <c r="C31" s="172"/>
      <c r="D31" s="172"/>
      <c r="E31" s="54"/>
      <c r="F31" s="172"/>
      <c r="G31" s="54"/>
      <c r="H31" s="54"/>
      <c r="I31" s="54"/>
      <c r="J31" s="54"/>
      <c r="K31" s="54"/>
      <c r="L31" s="54"/>
      <c r="M31" s="170"/>
    </row>
    <row r="32" spans="1:14" ht="15" customHeight="1">
      <c r="A32" s="54" t="s">
        <v>219</v>
      </c>
      <c r="B32" s="171"/>
      <c r="C32" s="172"/>
      <c r="D32" s="172"/>
      <c r="E32" s="54"/>
      <c r="F32" s="172"/>
      <c r="G32" s="54"/>
      <c r="H32" s="54"/>
      <c r="I32" s="54"/>
      <c r="J32" s="54"/>
      <c r="K32" s="54"/>
      <c r="L32" s="54"/>
      <c r="M32" s="170"/>
    </row>
    <row r="33" spans="1:13" ht="15" customHeight="1">
      <c r="A33" s="54" t="s">
        <v>220</v>
      </c>
      <c r="B33" s="171"/>
      <c r="C33" s="172"/>
      <c r="D33" s="172"/>
      <c r="E33" s="54"/>
      <c r="F33" s="172"/>
      <c r="G33" s="54"/>
      <c r="H33" s="54"/>
      <c r="I33" s="54"/>
      <c r="J33" s="54"/>
      <c r="K33" s="54"/>
      <c r="L33" s="54"/>
      <c r="M33" s="170"/>
    </row>
    <row r="34" spans="1:13" ht="15" customHeight="1">
      <c r="A34" s="54" t="s">
        <v>221</v>
      </c>
      <c r="B34" s="171"/>
      <c r="C34" s="172"/>
      <c r="D34" s="172"/>
      <c r="E34" s="54"/>
      <c r="F34" s="172"/>
      <c r="G34" s="54"/>
      <c r="H34" s="54"/>
      <c r="I34" s="54"/>
      <c r="J34" s="54"/>
      <c r="K34" s="54"/>
      <c r="L34" s="54"/>
      <c r="M34" s="170"/>
    </row>
    <row r="35" spans="1:13" ht="15" customHeight="1">
      <c r="A35" s="28" t="s">
        <v>222</v>
      </c>
      <c r="B35" s="174"/>
      <c r="C35" s="57"/>
      <c r="D35" s="57"/>
      <c r="E35" s="28"/>
      <c r="F35" s="57"/>
      <c r="G35" s="28"/>
      <c r="H35" s="28"/>
      <c r="I35" s="28"/>
      <c r="J35" s="28"/>
      <c r="K35" s="28"/>
      <c r="L35" s="28"/>
      <c r="M35" s="48"/>
    </row>
    <row r="36" spans="1:13" ht="13.5">
      <c r="A36" s="28" t="s">
        <v>471</v>
      </c>
    </row>
    <row r="37" spans="1:13" ht="13.5">
      <c r="A37" s="28" t="s">
        <v>470</v>
      </c>
    </row>
    <row r="38" spans="1:13" ht="13.5">
      <c r="A38" s="28" t="s">
        <v>469</v>
      </c>
    </row>
  </sheetData>
  <mergeCells count="19">
    <mergeCell ref="H14:J14"/>
    <mergeCell ref="H16:J16"/>
    <mergeCell ref="H26:J26"/>
    <mergeCell ref="H27:J27"/>
    <mergeCell ref="H21:J21"/>
    <mergeCell ref="H22:J22"/>
    <mergeCell ref="H23:J23"/>
    <mergeCell ref="H24:J24"/>
    <mergeCell ref="H25:J25"/>
    <mergeCell ref="H15:J15"/>
    <mergeCell ref="H17:J17"/>
    <mergeCell ref="H18:J18"/>
    <mergeCell ref="H19:J19"/>
    <mergeCell ref="H20:J20"/>
    <mergeCell ref="A2:M2"/>
    <mergeCell ref="A4:A5"/>
    <mergeCell ref="E4:E5"/>
    <mergeCell ref="F4:F5"/>
    <mergeCell ref="G4:G5"/>
  </mergeCells>
  <phoneticPr fontId="3"/>
  <printOptions horizontalCentered="1"/>
  <pageMargins left="0.78740157480314965" right="0.78740157480314965" top="0.78740157480314965" bottom="0.78740157480314965" header="0.59055118110236227" footer="0.59055118110236227"/>
  <pageSetup paperSize="9" orientation="portrait" r:id="rId1"/>
  <headerFooter alignWithMargins="0"/>
  <ignoredErrors>
    <ignoredError sqref="A7:A27" numberStoredAsText="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6"/>
  <sheetViews>
    <sheetView showGridLines="0" workbookViewId="0"/>
  </sheetViews>
  <sheetFormatPr defaultRowHeight="13.5"/>
  <cols>
    <col min="1" max="1" width="12.75" style="286" customWidth="1"/>
    <col min="2" max="3" width="10.25" style="286" customWidth="1"/>
    <col min="4" max="4" width="10.375" style="286" customWidth="1"/>
    <col min="5" max="5" width="9" style="286"/>
    <col min="6" max="7" width="10" style="286" customWidth="1"/>
    <col min="8" max="8" width="18.875" style="286" customWidth="1"/>
    <col min="9" max="16384" width="9" style="286"/>
  </cols>
  <sheetData>
    <row r="1" spans="1:9" ht="24.95" customHeight="1"/>
    <row r="2" spans="1:9" ht="22.5" customHeight="1">
      <c r="A2" s="405" t="s">
        <v>478</v>
      </c>
      <c r="B2" s="405"/>
      <c r="C2" s="405"/>
      <c r="D2" s="405"/>
      <c r="E2" s="405"/>
      <c r="F2" s="405"/>
      <c r="G2" s="405"/>
      <c r="H2" s="405"/>
    </row>
    <row r="3" spans="1:9" ht="13.5" customHeight="1" thickBot="1">
      <c r="A3" s="287" t="s">
        <v>359</v>
      </c>
      <c r="B3" s="288"/>
      <c r="C3" s="288"/>
      <c r="D3" s="288"/>
      <c r="E3" s="289"/>
      <c r="F3" s="289"/>
      <c r="G3" s="289"/>
    </row>
    <row r="4" spans="1:9" ht="15" customHeight="1">
      <c r="A4" s="397" t="s">
        <v>360</v>
      </c>
      <c r="B4" s="399" t="s">
        <v>361</v>
      </c>
      <c r="C4" s="400"/>
      <c r="D4" s="400"/>
      <c r="E4" s="406" t="s">
        <v>362</v>
      </c>
      <c r="F4" s="401" t="s">
        <v>363</v>
      </c>
      <c r="G4" s="403" t="s">
        <v>364</v>
      </c>
      <c r="H4" s="403" t="s">
        <v>365</v>
      </c>
    </row>
    <row r="5" spans="1:9" ht="15" customHeight="1">
      <c r="A5" s="398"/>
      <c r="B5" s="291" t="s">
        <v>366</v>
      </c>
      <c r="C5" s="292" t="s">
        <v>367</v>
      </c>
      <c r="D5" s="293" t="s">
        <v>368</v>
      </c>
      <c r="E5" s="407"/>
      <c r="F5" s="402"/>
      <c r="G5" s="402"/>
      <c r="H5" s="402"/>
      <c r="I5" s="295"/>
    </row>
    <row r="6" spans="1:9" ht="18.75" customHeight="1">
      <c r="A6" s="296" t="s">
        <v>369</v>
      </c>
      <c r="B6" s="297">
        <v>32</v>
      </c>
      <c r="C6" s="297">
        <v>18.5</v>
      </c>
      <c r="D6" s="298">
        <v>4</v>
      </c>
      <c r="E6" s="297">
        <v>156.6</v>
      </c>
      <c r="F6" s="297">
        <v>12</v>
      </c>
      <c r="G6" s="297">
        <v>18.7</v>
      </c>
      <c r="H6" s="312"/>
      <c r="I6" s="295"/>
    </row>
    <row r="7" spans="1:9" ht="18.75" customHeight="1">
      <c r="A7" s="299" t="s">
        <v>378</v>
      </c>
      <c r="B7" s="300">
        <v>85.5</v>
      </c>
      <c r="C7" s="300">
        <v>27</v>
      </c>
      <c r="D7" s="301">
        <v>15</v>
      </c>
      <c r="E7" s="300">
        <v>161.69999999999999</v>
      </c>
      <c r="F7" s="300">
        <v>12.8</v>
      </c>
      <c r="G7" s="300">
        <v>19</v>
      </c>
      <c r="H7" s="313"/>
      <c r="I7" s="295"/>
    </row>
    <row r="8" spans="1:9" ht="18.75" customHeight="1">
      <c r="A8" s="299" t="s">
        <v>379</v>
      </c>
      <c r="B8" s="300">
        <v>48</v>
      </c>
      <c r="C8" s="300">
        <v>23.5</v>
      </c>
      <c r="D8" s="301">
        <v>4</v>
      </c>
      <c r="E8" s="300">
        <v>174.4</v>
      </c>
      <c r="F8" s="300">
        <v>11.2</v>
      </c>
      <c r="G8" s="300">
        <v>17</v>
      </c>
      <c r="H8" s="313"/>
      <c r="I8" s="295"/>
    </row>
    <row r="9" spans="1:9" ht="18.75" customHeight="1">
      <c r="A9" s="299" t="s">
        <v>380</v>
      </c>
      <c r="B9" s="300">
        <v>222</v>
      </c>
      <c r="C9" s="300">
        <v>91</v>
      </c>
      <c r="D9" s="301">
        <v>26.5</v>
      </c>
      <c r="E9" s="300">
        <v>185.5</v>
      </c>
      <c r="F9" s="300">
        <v>12.7</v>
      </c>
      <c r="G9" s="300">
        <v>20.100000000000001</v>
      </c>
      <c r="H9" s="313"/>
      <c r="I9" s="295"/>
    </row>
    <row r="10" spans="1:9" ht="18.75" customHeight="1">
      <c r="A10" s="299" t="s">
        <v>381</v>
      </c>
      <c r="B10" s="300">
        <v>111</v>
      </c>
      <c r="C10" s="300">
        <v>70.5</v>
      </c>
      <c r="D10" s="301">
        <v>13</v>
      </c>
      <c r="E10" s="300">
        <v>242</v>
      </c>
      <c r="F10" s="300">
        <v>12.4</v>
      </c>
      <c r="G10" s="300">
        <v>18.2</v>
      </c>
      <c r="H10" s="313"/>
      <c r="I10" s="295"/>
    </row>
    <row r="11" spans="1:9" ht="18.75" customHeight="1">
      <c r="A11" s="299" t="s">
        <v>382</v>
      </c>
      <c r="B11" s="300">
        <v>150.5</v>
      </c>
      <c r="C11" s="300">
        <v>58</v>
      </c>
      <c r="D11" s="301">
        <v>22</v>
      </c>
      <c r="E11" s="300">
        <v>170.9</v>
      </c>
      <c r="F11" s="300">
        <v>10</v>
      </c>
      <c r="G11" s="300">
        <v>13.1</v>
      </c>
      <c r="H11" s="313"/>
      <c r="I11" s="295"/>
    </row>
    <row r="12" spans="1:9" ht="18.75" customHeight="1">
      <c r="A12" s="299" t="s">
        <v>383</v>
      </c>
      <c r="B12" s="300">
        <v>330.5</v>
      </c>
      <c r="C12" s="300">
        <v>192.5</v>
      </c>
      <c r="D12" s="301">
        <v>35.5</v>
      </c>
      <c r="E12" s="300">
        <v>167.1</v>
      </c>
      <c r="F12" s="300">
        <v>10.7</v>
      </c>
      <c r="G12" s="300">
        <v>15.9</v>
      </c>
      <c r="H12" s="313" t="s">
        <v>370</v>
      </c>
      <c r="I12" s="295"/>
    </row>
    <row r="13" spans="1:9" ht="18.75" customHeight="1">
      <c r="A13" s="299" t="s">
        <v>384</v>
      </c>
      <c r="B13" s="300">
        <v>137</v>
      </c>
      <c r="C13" s="300">
        <v>63</v>
      </c>
      <c r="D13" s="301">
        <v>44</v>
      </c>
      <c r="E13" s="300">
        <v>240.3</v>
      </c>
      <c r="F13" s="300">
        <v>13.9</v>
      </c>
      <c r="G13" s="300">
        <v>27.5</v>
      </c>
      <c r="H13" s="313"/>
      <c r="I13" s="295"/>
    </row>
    <row r="14" spans="1:9" ht="18.75" customHeight="1">
      <c r="A14" s="299" t="s">
        <v>385</v>
      </c>
      <c r="B14" s="300">
        <v>204</v>
      </c>
      <c r="C14" s="300">
        <v>62</v>
      </c>
      <c r="D14" s="301">
        <v>15</v>
      </c>
      <c r="E14" s="300">
        <v>124.1</v>
      </c>
      <c r="F14" s="300">
        <v>12.4</v>
      </c>
      <c r="G14" s="300">
        <v>18.100000000000001</v>
      </c>
      <c r="H14" s="313"/>
      <c r="I14" s="295"/>
    </row>
    <row r="15" spans="1:9" ht="18.75" customHeight="1">
      <c r="A15" s="299" t="s">
        <v>386</v>
      </c>
      <c r="B15" s="300">
        <v>278</v>
      </c>
      <c r="C15" s="300">
        <v>76.5</v>
      </c>
      <c r="D15" s="301">
        <v>17.5</v>
      </c>
      <c r="E15" s="300">
        <v>126.1</v>
      </c>
      <c r="F15" s="300">
        <v>16.600000000000001</v>
      </c>
      <c r="G15" s="300">
        <v>28.4</v>
      </c>
      <c r="H15" s="313"/>
      <c r="I15" s="295"/>
    </row>
    <row r="16" spans="1:9" ht="18.75" customHeight="1">
      <c r="A16" s="299" t="s">
        <v>387</v>
      </c>
      <c r="B16" s="300">
        <v>19</v>
      </c>
      <c r="C16" s="300">
        <v>6</v>
      </c>
      <c r="D16" s="301">
        <v>3.5</v>
      </c>
      <c r="E16" s="300">
        <v>160.9</v>
      </c>
      <c r="F16" s="300">
        <v>11.4</v>
      </c>
      <c r="G16" s="300">
        <v>15.4</v>
      </c>
      <c r="H16" s="313"/>
      <c r="I16" s="295"/>
    </row>
    <row r="17" spans="1:9" ht="18.75" customHeight="1">
      <c r="A17" s="302" t="s">
        <v>388</v>
      </c>
      <c r="B17" s="303">
        <v>17</v>
      </c>
      <c r="C17" s="303">
        <v>9</v>
      </c>
      <c r="D17" s="304">
        <v>7.5</v>
      </c>
      <c r="E17" s="303">
        <v>125.3</v>
      </c>
      <c r="F17" s="303">
        <v>10.9</v>
      </c>
      <c r="G17" s="303">
        <v>17.100000000000001</v>
      </c>
      <c r="H17" s="314"/>
      <c r="I17" s="295"/>
    </row>
    <row r="18" spans="1:9" ht="18.75" customHeight="1">
      <c r="A18" s="296" t="s">
        <v>371</v>
      </c>
      <c r="B18" s="297">
        <v>70</v>
      </c>
      <c r="C18" s="297">
        <v>18</v>
      </c>
      <c r="D18" s="298">
        <v>9.5</v>
      </c>
      <c r="E18" s="297">
        <v>137.69999999999999</v>
      </c>
      <c r="F18" s="297">
        <v>12.5</v>
      </c>
      <c r="G18" s="297">
        <v>19.899999999999999</v>
      </c>
      <c r="H18" s="312"/>
      <c r="I18" s="295"/>
    </row>
    <row r="19" spans="1:9" ht="18.75" customHeight="1">
      <c r="A19" s="299" t="s">
        <v>378</v>
      </c>
      <c r="B19" s="300">
        <v>49</v>
      </c>
      <c r="C19" s="300">
        <v>19.5</v>
      </c>
      <c r="D19" s="301">
        <v>11</v>
      </c>
      <c r="E19" s="300">
        <v>133.1</v>
      </c>
      <c r="F19" s="300">
        <v>14.7</v>
      </c>
      <c r="G19" s="300">
        <v>21.9</v>
      </c>
      <c r="H19" s="313"/>
      <c r="I19" s="295"/>
    </row>
    <row r="20" spans="1:9" ht="18.75" customHeight="1">
      <c r="A20" s="299" t="s">
        <v>379</v>
      </c>
      <c r="B20" s="300">
        <v>173.5</v>
      </c>
      <c r="C20" s="300">
        <v>44.5</v>
      </c>
      <c r="D20" s="301">
        <v>15.5</v>
      </c>
      <c r="E20" s="300">
        <v>197.9</v>
      </c>
      <c r="F20" s="300">
        <v>14.5</v>
      </c>
      <c r="G20" s="300">
        <v>22.6</v>
      </c>
      <c r="H20" s="313"/>
      <c r="I20" s="295"/>
    </row>
    <row r="21" spans="1:9" ht="18.75" customHeight="1">
      <c r="A21" s="299" t="s">
        <v>380</v>
      </c>
      <c r="B21" s="300">
        <v>169.5</v>
      </c>
      <c r="C21" s="300">
        <v>73.5</v>
      </c>
      <c r="D21" s="301">
        <v>27</v>
      </c>
      <c r="E21" s="300">
        <v>208.2</v>
      </c>
      <c r="F21" s="300">
        <v>13</v>
      </c>
      <c r="G21" s="300">
        <v>21.7</v>
      </c>
      <c r="H21" s="313"/>
      <c r="I21" s="295"/>
    </row>
    <row r="22" spans="1:9" ht="18.75" customHeight="1">
      <c r="A22" s="299" t="s">
        <v>381</v>
      </c>
      <c r="B22" s="300">
        <v>170.5</v>
      </c>
      <c r="C22" s="300">
        <v>71.5</v>
      </c>
      <c r="D22" s="301">
        <v>19</v>
      </c>
      <c r="E22" s="300">
        <v>186</v>
      </c>
      <c r="F22" s="300">
        <v>12.7</v>
      </c>
      <c r="G22" s="300">
        <v>18.899999999999999</v>
      </c>
      <c r="H22" s="313"/>
      <c r="I22" s="295"/>
    </row>
    <row r="23" spans="1:9" ht="18.75" customHeight="1">
      <c r="A23" s="299" t="s">
        <v>382</v>
      </c>
      <c r="B23" s="300">
        <v>291</v>
      </c>
      <c r="C23" s="300">
        <v>66</v>
      </c>
      <c r="D23" s="301">
        <v>29</v>
      </c>
      <c r="E23" s="300">
        <v>161.6</v>
      </c>
      <c r="F23" s="300">
        <v>11.9</v>
      </c>
      <c r="G23" s="300">
        <v>17.7</v>
      </c>
      <c r="H23" s="313"/>
      <c r="I23" s="295"/>
    </row>
    <row r="24" spans="1:9" ht="18.75" customHeight="1">
      <c r="A24" s="299" t="s">
        <v>383</v>
      </c>
      <c r="B24" s="305">
        <v>441.5</v>
      </c>
      <c r="C24" s="305">
        <v>243.5</v>
      </c>
      <c r="D24" s="306">
        <v>38.5</v>
      </c>
      <c r="E24" s="305">
        <v>230</v>
      </c>
      <c r="F24" s="305">
        <v>22.5</v>
      </c>
      <c r="G24" s="305">
        <v>32.200000000000003</v>
      </c>
      <c r="H24" s="315" t="s">
        <v>372</v>
      </c>
      <c r="I24" s="295"/>
    </row>
    <row r="25" spans="1:9" ht="18.75" customHeight="1">
      <c r="A25" s="299" t="s">
        <v>384</v>
      </c>
      <c r="B25" s="305">
        <v>88.5</v>
      </c>
      <c r="C25" s="305">
        <v>35</v>
      </c>
      <c r="D25" s="306">
        <v>29.5</v>
      </c>
      <c r="E25" s="305">
        <v>276.8</v>
      </c>
      <c r="F25" s="305">
        <v>13.6</v>
      </c>
      <c r="G25" s="305">
        <v>20.9</v>
      </c>
      <c r="H25" s="315"/>
      <c r="I25" s="295"/>
    </row>
    <row r="26" spans="1:9" ht="18.75" customHeight="1">
      <c r="A26" s="299" t="s">
        <v>385</v>
      </c>
      <c r="B26" s="305">
        <v>226.5</v>
      </c>
      <c r="C26" s="305">
        <v>86</v>
      </c>
      <c r="D26" s="306">
        <v>28</v>
      </c>
      <c r="E26" s="305">
        <v>126.7</v>
      </c>
      <c r="F26" s="305">
        <v>20.6</v>
      </c>
      <c r="G26" s="305">
        <v>35.5</v>
      </c>
      <c r="H26" s="315"/>
      <c r="I26" s="295"/>
    </row>
    <row r="27" spans="1:9" ht="18.75" customHeight="1">
      <c r="A27" s="299" t="s">
        <v>386</v>
      </c>
      <c r="B27" s="305">
        <v>61</v>
      </c>
      <c r="C27" s="305">
        <v>25</v>
      </c>
      <c r="D27" s="306">
        <v>16.5</v>
      </c>
      <c r="E27" s="305">
        <v>188.2</v>
      </c>
      <c r="F27" s="305">
        <v>18.8</v>
      </c>
      <c r="G27" s="305">
        <v>32.4</v>
      </c>
      <c r="H27" s="315"/>
      <c r="I27" s="295"/>
    </row>
    <row r="28" spans="1:9" ht="18.75" customHeight="1">
      <c r="A28" s="299" t="s">
        <v>387</v>
      </c>
      <c r="B28" s="305">
        <v>46.5</v>
      </c>
      <c r="C28" s="305">
        <v>11.5</v>
      </c>
      <c r="D28" s="306">
        <v>13</v>
      </c>
      <c r="E28" s="305">
        <v>178.7</v>
      </c>
      <c r="F28" s="305">
        <v>11.3</v>
      </c>
      <c r="G28" s="305">
        <v>15.5</v>
      </c>
      <c r="H28" s="315"/>
      <c r="I28" s="295"/>
    </row>
    <row r="29" spans="1:9" ht="18.75" customHeight="1">
      <c r="A29" s="302" t="s">
        <v>388</v>
      </c>
      <c r="B29" s="303">
        <v>89.5</v>
      </c>
      <c r="C29" s="303">
        <v>47</v>
      </c>
      <c r="D29" s="304">
        <v>9.5</v>
      </c>
      <c r="E29" s="303">
        <v>108.8</v>
      </c>
      <c r="F29" s="303">
        <v>10</v>
      </c>
      <c r="G29" s="303">
        <v>14.4</v>
      </c>
      <c r="H29" s="314"/>
      <c r="I29" s="295"/>
    </row>
    <row r="30" spans="1:9" ht="18.75" customHeight="1">
      <c r="A30" s="296" t="s">
        <v>373</v>
      </c>
      <c r="B30" s="297">
        <v>28</v>
      </c>
      <c r="C30" s="297">
        <v>17</v>
      </c>
      <c r="D30" s="298">
        <v>4</v>
      </c>
      <c r="E30" s="297">
        <v>153.19999999999999</v>
      </c>
      <c r="F30" s="297">
        <v>11.4</v>
      </c>
      <c r="G30" s="297">
        <v>16.600000000000001</v>
      </c>
      <c r="H30" s="312"/>
      <c r="I30" s="295"/>
    </row>
    <row r="31" spans="1:9" ht="18.75" customHeight="1">
      <c r="A31" s="299" t="s">
        <v>378</v>
      </c>
      <c r="B31" s="300">
        <v>84</v>
      </c>
      <c r="C31" s="300">
        <v>21</v>
      </c>
      <c r="D31" s="301">
        <v>6</v>
      </c>
      <c r="E31" s="300">
        <v>121.2</v>
      </c>
      <c r="F31" s="300">
        <v>10</v>
      </c>
      <c r="G31" s="300">
        <v>15.1</v>
      </c>
      <c r="H31" s="313"/>
      <c r="I31" s="295"/>
    </row>
    <row r="32" spans="1:9" ht="18.75" customHeight="1">
      <c r="A32" s="299" t="s">
        <v>379</v>
      </c>
      <c r="B32" s="305">
        <v>114.5</v>
      </c>
      <c r="C32" s="305">
        <v>44</v>
      </c>
      <c r="D32" s="306">
        <v>9</v>
      </c>
      <c r="E32" s="305">
        <v>192.6</v>
      </c>
      <c r="F32" s="305">
        <v>11.7</v>
      </c>
      <c r="G32" s="305">
        <v>17.2</v>
      </c>
      <c r="H32" s="315"/>
      <c r="I32" s="295"/>
    </row>
    <row r="33" spans="1:10" ht="18.75" customHeight="1">
      <c r="A33" s="302" t="s">
        <v>380</v>
      </c>
      <c r="B33" s="338">
        <v>147</v>
      </c>
      <c r="C33" s="338">
        <v>49.5</v>
      </c>
      <c r="D33" s="339">
        <v>13.5</v>
      </c>
      <c r="E33" s="338">
        <v>190.3</v>
      </c>
      <c r="F33" s="338">
        <v>11.5</v>
      </c>
      <c r="G33" s="338">
        <v>15.6</v>
      </c>
      <c r="H33" s="340"/>
      <c r="I33" s="295"/>
    </row>
    <row r="34" spans="1:10" ht="18.75" customHeight="1">
      <c r="A34" s="311" t="s">
        <v>389</v>
      </c>
      <c r="B34" s="305">
        <v>49</v>
      </c>
      <c r="C34" s="305">
        <v>13</v>
      </c>
      <c r="D34" s="306">
        <v>7.5</v>
      </c>
      <c r="E34" s="305">
        <v>239.7</v>
      </c>
      <c r="F34" s="305">
        <v>12.5</v>
      </c>
      <c r="G34" s="305">
        <v>17.3</v>
      </c>
      <c r="H34" s="315"/>
      <c r="I34" s="295"/>
    </row>
    <row r="35" spans="1:10" ht="18.75" customHeight="1">
      <c r="A35" s="299" t="s">
        <v>382</v>
      </c>
      <c r="B35" s="300">
        <v>97.5</v>
      </c>
      <c r="C35" s="300">
        <v>22.5</v>
      </c>
      <c r="D35" s="301">
        <v>18.5</v>
      </c>
      <c r="E35" s="300">
        <v>183.6</v>
      </c>
      <c r="F35" s="300">
        <v>12.5</v>
      </c>
      <c r="G35" s="300">
        <v>20.8</v>
      </c>
      <c r="H35" s="313"/>
      <c r="I35" s="295"/>
    </row>
    <row r="36" spans="1:10" ht="18.75" customHeight="1">
      <c r="A36" s="299" t="s">
        <v>383</v>
      </c>
      <c r="B36" s="305">
        <v>464</v>
      </c>
      <c r="C36" s="305">
        <v>154</v>
      </c>
      <c r="D36" s="306">
        <v>42.5</v>
      </c>
      <c r="E36" s="305">
        <v>122.4</v>
      </c>
      <c r="F36" s="305">
        <v>11</v>
      </c>
      <c r="G36" s="305">
        <v>17.5</v>
      </c>
      <c r="H36" s="315"/>
      <c r="I36" s="295"/>
    </row>
    <row r="37" spans="1:10" ht="18.75" customHeight="1">
      <c r="A37" s="299" t="s">
        <v>384</v>
      </c>
      <c r="B37" s="300">
        <v>754</v>
      </c>
      <c r="C37" s="300">
        <v>283</v>
      </c>
      <c r="D37" s="301">
        <v>110</v>
      </c>
      <c r="E37" s="300">
        <v>145.30000000000001</v>
      </c>
      <c r="F37" s="300">
        <v>14.9</v>
      </c>
      <c r="G37" s="300">
        <v>23</v>
      </c>
      <c r="H37" s="313" t="s">
        <v>374</v>
      </c>
      <c r="I37" s="295"/>
    </row>
    <row r="38" spans="1:10" ht="18.75" customHeight="1">
      <c r="A38" s="299" t="s">
        <v>385</v>
      </c>
      <c r="B38" s="300">
        <v>87</v>
      </c>
      <c r="C38" s="300">
        <v>31</v>
      </c>
      <c r="D38" s="301">
        <v>15</v>
      </c>
      <c r="E38" s="300">
        <v>187.9</v>
      </c>
      <c r="F38" s="300">
        <v>25</v>
      </c>
      <c r="G38" s="300">
        <v>40.1</v>
      </c>
      <c r="H38" s="313"/>
      <c r="I38" s="295"/>
    </row>
    <row r="39" spans="1:10" ht="18.75" customHeight="1">
      <c r="A39" s="299" t="s">
        <v>386</v>
      </c>
      <c r="B39" s="300">
        <v>100</v>
      </c>
      <c r="C39" s="300">
        <v>42.5</v>
      </c>
      <c r="D39" s="301">
        <v>29.5</v>
      </c>
      <c r="E39" s="300">
        <v>194.7</v>
      </c>
      <c r="F39" s="300">
        <v>14.8</v>
      </c>
      <c r="G39" s="300">
        <v>21.9</v>
      </c>
      <c r="H39" s="313"/>
      <c r="I39" s="295"/>
    </row>
    <row r="40" spans="1:10" ht="18.75" customHeight="1">
      <c r="A40" s="299" t="s">
        <v>387</v>
      </c>
      <c r="B40" s="305">
        <v>28.5</v>
      </c>
      <c r="C40" s="305">
        <v>9.5</v>
      </c>
      <c r="D40" s="306">
        <v>4</v>
      </c>
      <c r="E40" s="305">
        <v>192.4</v>
      </c>
      <c r="F40" s="305">
        <v>10.8</v>
      </c>
      <c r="G40" s="305">
        <v>14.6</v>
      </c>
      <c r="H40" s="315"/>
      <c r="I40" s="295"/>
    </row>
    <row r="41" spans="1:10" ht="18.75" customHeight="1" thickBot="1">
      <c r="A41" s="307" t="s">
        <v>388</v>
      </c>
      <c r="B41" s="318">
        <v>125</v>
      </c>
      <c r="C41" s="318">
        <v>55.5</v>
      </c>
      <c r="D41" s="319">
        <v>18.5</v>
      </c>
      <c r="E41" s="318">
        <v>118.6</v>
      </c>
      <c r="F41" s="318">
        <v>11.6</v>
      </c>
      <c r="G41" s="318">
        <v>17.8</v>
      </c>
      <c r="H41" s="320"/>
      <c r="I41" s="295"/>
    </row>
    <row r="42" spans="1:10" ht="13.5" customHeight="1">
      <c r="A42" s="322"/>
      <c r="B42" s="317"/>
      <c r="C42" s="317"/>
      <c r="D42" s="317"/>
      <c r="E42" s="317"/>
      <c r="F42" s="317"/>
      <c r="G42" s="317"/>
      <c r="H42" s="323"/>
      <c r="I42" s="295"/>
    </row>
    <row r="43" spans="1:10" ht="22.5" customHeight="1">
      <c r="A43" s="404" t="s">
        <v>390</v>
      </c>
      <c r="B43" s="404"/>
      <c r="C43" s="404"/>
      <c r="D43" s="404"/>
      <c r="E43" s="404"/>
      <c r="F43" s="404"/>
      <c r="G43" s="404"/>
      <c r="H43" s="404"/>
      <c r="J43" s="321"/>
    </row>
    <row r="44" spans="1:10" ht="13.5" customHeight="1" thickBot="1">
      <c r="A44" s="287"/>
      <c r="B44" s="288"/>
      <c r="C44" s="288"/>
      <c r="D44" s="288"/>
      <c r="E44" s="289"/>
      <c r="F44" s="289"/>
      <c r="G44" s="289"/>
    </row>
    <row r="45" spans="1:10" ht="15" customHeight="1">
      <c r="A45" s="397" t="s">
        <v>360</v>
      </c>
      <c r="B45" s="399" t="s">
        <v>361</v>
      </c>
      <c r="C45" s="400"/>
      <c r="D45" s="400"/>
      <c r="E45" s="290" t="s">
        <v>362</v>
      </c>
      <c r="F45" s="401" t="s">
        <v>363</v>
      </c>
      <c r="G45" s="403" t="s">
        <v>364</v>
      </c>
      <c r="H45" s="403" t="s">
        <v>365</v>
      </c>
    </row>
    <row r="46" spans="1:10" ht="15" customHeight="1">
      <c r="A46" s="398"/>
      <c r="B46" s="291" t="s">
        <v>366</v>
      </c>
      <c r="C46" s="292" t="s">
        <v>367</v>
      </c>
      <c r="D46" s="293" t="s">
        <v>368</v>
      </c>
      <c r="E46" s="294"/>
      <c r="F46" s="402"/>
      <c r="G46" s="402"/>
      <c r="H46" s="402"/>
      <c r="I46" s="295"/>
    </row>
    <row r="47" spans="1:10" ht="18.75" customHeight="1">
      <c r="A47" s="296" t="s">
        <v>375</v>
      </c>
      <c r="B47" s="297">
        <v>110</v>
      </c>
      <c r="C47" s="297">
        <v>21</v>
      </c>
      <c r="D47" s="298">
        <v>13.5</v>
      </c>
      <c r="E47" s="297">
        <v>111</v>
      </c>
      <c r="F47" s="297">
        <v>15.5</v>
      </c>
      <c r="G47" s="297">
        <v>20.8</v>
      </c>
      <c r="H47" s="312"/>
      <c r="I47" s="295"/>
    </row>
    <row r="48" spans="1:10" ht="18.75" customHeight="1">
      <c r="A48" s="299" t="s">
        <v>205</v>
      </c>
      <c r="B48" s="300">
        <v>131.5</v>
      </c>
      <c r="C48" s="300">
        <v>50</v>
      </c>
      <c r="D48" s="301">
        <v>11</v>
      </c>
      <c r="E48" s="300">
        <v>151.6</v>
      </c>
      <c r="F48" s="300">
        <v>11</v>
      </c>
      <c r="G48" s="300">
        <v>17</v>
      </c>
      <c r="H48" s="313"/>
      <c r="I48" s="295"/>
    </row>
    <row r="49" spans="1:9" ht="18.75" customHeight="1">
      <c r="A49" s="299" t="s">
        <v>206</v>
      </c>
      <c r="B49" s="300">
        <v>149.5</v>
      </c>
      <c r="C49" s="300">
        <v>55</v>
      </c>
      <c r="D49" s="301">
        <v>25</v>
      </c>
      <c r="E49" s="300">
        <v>172.3</v>
      </c>
      <c r="F49" s="300">
        <v>12</v>
      </c>
      <c r="G49" s="300">
        <v>18.8</v>
      </c>
      <c r="H49" s="313"/>
      <c r="I49" s="295"/>
    </row>
    <row r="50" spans="1:9" ht="18.75" customHeight="1">
      <c r="A50" s="299" t="s">
        <v>207</v>
      </c>
      <c r="B50" s="300">
        <v>97</v>
      </c>
      <c r="C50" s="300">
        <v>36.5</v>
      </c>
      <c r="D50" s="301">
        <v>13.5</v>
      </c>
      <c r="E50" s="300">
        <v>231.8</v>
      </c>
      <c r="F50" s="300">
        <v>13.3</v>
      </c>
      <c r="G50" s="300">
        <v>20.6</v>
      </c>
      <c r="H50" s="313"/>
      <c r="I50" s="295"/>
    </row>
    <row r="51" spans="1:9" ht="18.75" customHeight="1">
      <c r="A51" s="299" t="s">
        <v>208</v>
      </c>
      <c r="B51" s="300">
        <v>206</v>
      </c>
      <c r="C51" s="300">
        <v>59.5</v>
      </c>
      <c r="D51" s="301">
        <v>15</v>
      </c>
      <c r="E51" s="300">
        <v>222</v>
      </c>
      <c r="F51" s="300">
        <v>12.2</v>
      </c>
      <c r="G51" s="300">
        <v>17.600000000000001</v>
      </c>
      <c r="H51" s="313"/>
      <c r="I51" s="295"/>
    </row>
    <row r="52" spans="1:9" ht="18.75" customHeight="1">
      <c r="A52" s="299" t="s">
        <v>209</v>
      </c>
      <c r="B52" s="300">
        <v>542.5</v>
      </c>
      <c r="C52" s="300">
        <v>159</v>
      </c>
      <c r="D52" s="301">
        <v>60.5</v>
      </c>
      <c r="E52" s="300">
        <v>157.5</v>
      </c>
      <c r="F52" s="300">
        <v>10.8</v>
      </c>
      <c r="G52" s="300">
        <v>17</v>
      </c>
      <c r="H52" s="313"/>
      <c r="I52" s="295"/>
    </row>
    <row r="53" spans="1:9" ht="18.75" customHeight="1">
      <c r="A53" s="299" t="s">
        <v>210</v>
      </c>
      <c r="B53" s="300">
        <v>1086</v>
      </c>
      <c r="C53" s="300">
        <v>209</v>
      </c>
      <c r="D53" s="301">
        <v>35</v>
      </c>
      <c r="E53" s="300">
        <v>74.8</v>
      </c>
      <c r="F53" s="300">
        <v>12.3</v>
      </c>
      <c r="G53" s="300">
        <v>18.899999999999999</v>
      </c>
      <c r="H53" s="313" t="s">
        <v>376</v>
      </c>
      <c r="I53" s="295"/>
    </row>
    <row r="54" spans="1:9" ht="18.75" customHeight="1">
      <c r="A54" s="299" t="s">
        <v>211</v>
      </c>
      <c r="B54" s="300">
        <v>101</v>
      </c>
      <c r="C54" s="300">
        <v>37.5</v>
      </c>
      <c r="D54" s="301">
        <v>30.5</v>
      </c>
      <c r="E54" s="300">
        <v>236.4</v>
      </c>
      <c r="F54" s="300">
        <v>13.5</v>
      </c>
      <c r="G54" s="300">
        <v>22.2</v>
      </c>
      <c r="H54" s="313"/>
      <c r="I54" s="295"/>
    </row>
    <row r="55" spans="1:9" ht="18.75" customHeight="1">
      <c r="A55" s="299" t="s">
        <v>212</v>
      </c>
      <c r="B55" s="300">
        <v>288.5</v>
      </c>
      <c r="C55" s="300">
        <v>84</v>
      </c>
      <c r="D55" s="301">
        <v>36.5</v>
      </c>
      <c r="E55" s="300">
        <v>165</v>
      </c>
      <c r="F55" s="300">
        <v>25.1</v>
      </c>
      <c r="G55" s="300">
        <v>41.6</v>
      </c>
      <c r="H55" s="313"/>
      <c r="I55" s="295"/>
    </row>
    <row r="56" spans="1:9" ht="18.75" customHeight="1">
      <c r="A56" s="299" t="s">
        <v>213</v>
      </c>
      <c r="B56" s="300">
        <v>81</v>
      </c>
      <c r="C56" s="300">
        <v>62.5</v>
      </c>
      <c r="D56" s="301">
        <v>9</v>
      </c>
      <c r="E56" s="300">
        <v>227.5</v>
      </c>
      <c r="F56" s="300">
        <v>16.7</v>
      </c>
      <c r="G56" s="300">
        <v>23.2</v>
      </c>
      <c r="H56" s="313"/>
      <c r="I56" s="295"/>
    </row>
    <row r="57" spans="1:9" ht="18.75" customHeight="1">
      <c r="A57" s="299" t="s">
        <v>214</v>
      </c>
      <c r="B57" s="300">
        <v>53</v>
      </c>
      <c r="C57" s="300">
        <v>37</v>
      </c>
      <c r="D57" s="301">
        <v>25.5</v>
      </c>
      <c r="E57" s="300">
        <v>179</v>
      </c>
      <c r="F57" s="300">
        <v>12.6</v>
      </c>
      <c r="G57" s="300">
        <v>17.3</v>
      </c>
      <c r="H57" s="313"/>
      <c r="I57" s="295"/>
    </row>
    <row r="58" spans="1:9" ht="18.75" customHeight="1">
      <c r="A58" s="302" t="s">
        <v>215</v>
      </c>
      <c r="B58" s="303">
        <v>30</v>
      </c>
      <c r="C58" s="303">
        <v>9.5</v>
      </c>
      <c r="D58" s="304">
        <v>5</v>
      </c>
      <c r="E58" s="303">
        <v>166.1</v>
      </c>
      <c r="F58" s="303">
        <v>11.6</v>
      </c>
      <c r="G58" s="303">
        <v>20.2</v>
      </c>
      <c r="H58" s="314"/>
      <c r="I58" s="295"/>
    </row>
    <row r="59" spans="1:9" ht="18.75" customHeight="1">
      <c r="A59" s="296" t="s">
        <v>280</v>
      </c>
      <c r="B59" s="305">
        <v>33</v>
      </c>
      <c r="C59" s="305">
        <v>10.5</v>
      </c>
      <c r="D59" s="306">
        <v>4</v>
      </c>
      <c r="E59" s="305">
        <v>149.30000000000001</v>
      </c>
      <c r="F59" s="305">
        <v>12.2</v>
      </c>
      <c r="G59" s="305">
        <v>18.899999999999999</v>
      </c>
      <c r="H59" s="315"/>
      <c r="I59" s="295"/>
    </row>
    <row r="60" spans="1:9" ht="18.75" customHeight="1">
      <c r="A60" s="299" t="s">
        <v>205</v>
      </c>
      <c r="B60" s="300">
        <v>94</v>
      </c>
      <c r="C60" s="300">
        <v>34.5</v>
      </c>
      <c r="D60" s="301">
        <v>14.5</v>
      </c>
      <c r="E60" s="300">
        <v>178.4</v>
      </c>
      <c r="F60" s="300">
        <v>14.9</v>
      </c>
      <c r="G60" s="300">
        <v>21.1</v>
      </c>
      <c r="H60" s="313"/>
      <c r="I60" s="295"/>
    </row>
    <row r="61" spans="1:9" ht="18.75" customHeight="1">
      <c r="A61" s="299" t="s">
        <v>206</v>
      </c>
      <c r="B61" s="300">
        <v>110.5</v>
      </c>
      <c r="C61" s="300">
        <v>29</v>
      </c>
      <c r="D61" s="301">
        <v>12.5</v>
      </c>
      <c r="E61" s="300">
        <v>181</v>
      </c>
      <c r="F61" s="300">
        <v>12.2</v>
      </c>
      <c r="G61" s="300">
        <v>16.3</v>
      </c>
      <c r="H61" s="313"/>
      <c r="I61" s="295"/>
    </row>
    <row r="62" spans="1:9" ht="18.75" customHeight="1">
      <c r="A62" s="299" t="s">
        <v>207</v>
      </c>
      <c r="B62" s="300">
        <v>118.5</v>
      </c>
      <c r="C62" s="300">
        <v>44</v>
      </c>
      <c r="D62" s="301">
        <v>10.5</v>
      </c>
      <c r="E62" s="300">
        <v>212.1</v>
      </c>
      <c r="F62" s="300">
        <v>13.1</v>
      </c>
      <c r="G62" s="300">
        <v>19.899999999999999</v>
      </c>
      <c r="H62" s="313"/>
      <c r="I62" s="295"/>
    </row>
    <row r="63" spans="1:9" ht="18.75" customHeight="1">
      <c r="A63" s="299" t="s">
        <v>208</v>
      </c>
      <c r="B63" s="300">
        <v>382</v>
      </c>
      <c r="C63" s="300">
        <v>102</v>
      </c>
      <c r="D63" s="301">
        <v>26.5</v>
      </c>
      <c r="E63" s="300">
        <v>162.6</v>
      </c>
      <c r="F63" s="300">
        <v>11.8</v>
      </c>
      <c r="G63" s="300">
        <v>17.399999999999999</v>
      </c>
      <c r="H63" s="313"/>
      <c r="I63" s="295"/>
    </row>
    <row r="64" spans="1:9" ht="18.75" customHeight="1">
      <c r="A64" s="299" t="s">
        <v>209</v>
      </c>
      <c r="B64" s="300">
        <v>158</v>
      </c>
      <c r="C64" s="300">
        <v>60</v>
      </c>
      <c r="D64" s="301">
        <v>17</v>
      </c>
      <c r="E64" s="300">
        <v>179.9</v>
      </c>
      <c r="F64" s="300">
        <v>9.1999999999999993</v>
      </c>
      <c r="G64" s="300">
        <v>13.3</v>
      </c>
      <c r="H64" s="313"/>
      <c r="I64" s="295"/>
    </row>
    <row r="65" spans="1:9" ht="18.75" customHeight="1">
      <c r="A65" s="299" t="s">
        <v>210</v>
      </c>
      <c r="B65" s="300">
        <v>98</v>
      </c>
      <c r="C65" s="300">
        <v>27</v>
      </c>
      <c r="D65" s="301">
        <v>13.5</v>
      </c>
      <c r="E65" s="300">
        <v>184.9</v>
      </c>
      <c r="F65" s="300">
        <v>11.3</v>
      </c>
      <c r="G65" s="300">
        <v>15.9</v>
      </c>
      <c r="H65" s="313"/>
      <c r="I65" s="295"/>
    </row>
    <row r="66" spans="1:9" ht="18.75" customHeight="1">
      <c r="A66" s="299" t="s">
        <v>211</v>
      </c>
      <c r="B66" s="325" t="s">
        <v>408</v>
      </c>
      <c r="C66" s="326" t="s">
        <v>409</v>
      </c>
      <c r="D66" s="327" t="s">
        <v>410</v>
      </c>
      <c r="E66" s="300">
        <v>152</v>
      </c>
      <c r="F66" s="300">
        <v>11.3</v>
      </c>
      <c r="G66" s="300">
        <v>17.2</v>
      </c>
      <c r="H66" s="313" t="s">
        <v>377</v>
      </c>
      <c r="I66" s="295"/>
    </row>
    <row r="67" spans="1:9" ht="18.75" customHeight="1">
      <c r="A67" s="299" t="s">
        <v>212</v>
      </c>
      <c r="B67" s="300">
        <v>150</v>
      </c>
      <c r="C67" s="300">
        <v>33.5</v>
      </c>
      <c r="D67" s="301">
        <v>31.5</v>
      </c>
      <c r="E67" s="300">
        <v>171.6</v>
      </c>
      <c r="F67" s="300">
        <v>19.399999999999999</v>
      </c>
      <c r="G67" s="300">
        <v>33.5</v>
      </c>
      <c r="H67" s="313"/>
      <c r="I67" s="295"/>
    </row>
    <row r="68" spans="1:9" ht="18.75" customHeight="1">
      <c r="A68" s="299" t="s">
        <v>213</v>
      </c>
      <c r="B68" s="300">
        <v>3</v>
      </c>
      <c r="C68" s="300">
        <v>2.5</v>
      </c>
      <c r="D68" s="301">
        <v>2</v>
      </c>
      <c r="E68" s="300">
        <v>230.5</v>
      </c>
      <c r="F68" s="300">
        <v>12.3</v>
      </c>
      <c r="G68" s="300">
        <v>17.5</v>
      </c>
      <c r="H68" s="313"/>
      <c r="I68" s="295"/>
    </row>
    <row r="69" spans="1:9" ht="18.75" customHeight="1">
      <c r="A69" s="299" t="s">
        <v>214</v>
      </c>
      <c r="B69" s="300">
        <v>80.5</v>
      </c>
      <c r="C69" s="300">
        <v>36.5</v>
      </c>
      <c r="D69" s="301">
        <v>22</v>
      </c>
      <c r="E69" s="300">
        <v>168.2</v>
      </c>
      <c r="F69" s="300">
        <v>11.6</v>
      </c>
      <c r="G69" s="300">
        <v>17.3</v>
      </c>
      <c r="H69" s="313"/>
      <c r="I69" s="295"/>
    </row>
    <row r="70" spans="1:9" ht="18.75" customHeight="1" thickBot="1">
      <c r="A70" s="307" t="s">
        <v>215</v>
      </c>
      <c r="B70" s="308">
        <v>32.5</v>
      </c>
      <c r="C70" s="308">
        <v>24</v>
      </c>
      <c r="D70" s="309">
        <v>6.5</v>
      </c>
      <c r="E70" s="308">
        <v>140.80000000000001</v>
      </c>
      <c r="F70" s="308">
        <v>13.3</v>
      </c>
      <c r="G70" s="308">
        <v>22.9</v>
      </c>
      <c r="H70" s="316"/>
      <c r="I70" s="295"/>
    </row>
    <row r="71" spans="1:9" ht="15" customHeight="1">
      <c r="A71" s="310" t="s">
        <v>477</v>
      </c>
      <c r="B71" s="310"/>
      <c r="C71" s="310"/>
      <c r="D71" s="310"/>
      <c r="I71" s="295"/>
    </row>
    <row r="72" spans="1:9">
      <c r="A72" s="310" t="s">
        <v>476</v>
      </c>
      <c r="B72" s="310"/>
      <c r="C72" s="310"/>
      <c r="D72" s="310"/>
    </row>
    <row r="73" spans="1:9">
      <c r="D73" s="310"/>
    </row>
    <row r="74" spans="1:9">
      <c r="D74" s="310"/>
    </row>
    <row r="75" spans="1:9">
      <c r="D75" s="310"/>
    </row>
    <row r="76" spans="1:9">
      <c r="D76" s="310"/>
    </row>
    <row r="77" spans="1:9">
      <c r="D77" s="310"/>
    </row>
    <row r="78" spans="1:9">
      <c r="D78" s="310"/>
    </row>
    <row r="79" spans="1:9">
      <c r="D79" s="310"/>
    </row>
    <row r="80" spans="1:9">
      <c r="D80" s="310"/>
    </row>
    <row r="81" spans="4:4">
      <c r="D81" s="310"/>
    </row>
    <row r="82" spans="4:4">
      <c r="D82" s="310"/>
    </row>
    <row r="83" spans="4:4">
      <c r="D83" s="310"/>
    </row>
    <row r="84" spans="4:4">
      <c r="D84" s="310"/>
    </row>
    <row r="85" spans="4:4">
      <c r="D85" s="310"/>
    </row>
    <row r="86" spans="4:4">
      <c r="D86" s="310"/>
    </row>
    <row r="87" spans="4:4">
      <c r="D87" s="310"/>
    </row>
    <row r="88" spans="4:4">
      <c r="D88" s="310"/>
    </row>
    <row r="89" spans="4:4">
      <c r="D89" s="310"/>
    </row>
    <row r="90" spans="4:4">
      <c r="D90" s="310"/>
    </row>
    <row r="91" spans="4:4">
      <c r="D91" s="310"/>
    </row>
    <row r="92" spans="4:4">
      <c r="D92" s="310"/>
    </row>
    <row r="93" spans="4:4">
      <c r="D93" s="310"/>
    </row>
    <row r="94" spans="4:4">
      <c r="D94" s="310"/>
    </row>
    <row r="95" spans="4:4">
      <c r="D95" s="310"/>
    </row>
    <row r="96" spans="4:4">
      <c r="D96" s="310"/>
    </row>
    <row r="97" spans="4:4">
      <c r="D97" s="310"/>
    </row>
    <row r="98" spans="4:4">
      <c r="D98" s="310"/>
    </row>
    <row r="99" spans="4:4">
      <c r="D99" s="310"/>
    </row>
    <row r="100" spans="4:4">
      <c r="D100" s="310"/>
    </row>
    <row r="101" spans="4:4">
      <c r="D101" s="310"/>
    </row>
    <row r="102" spans="4:4">
      <c r="D102" s="310"/>
    </row>
    <row r="103" spans="4:4">
      <c r="D103" s="310"/>
    </row>
    <row r="104" spans="4:4">
      <c r="D104" s="310"/>
    </row>
    <row r="105" spans="4:4">
      <c r="D105" s="310"/>
    </row>
    <row r="106" spans="4:4">
      <c r="D106" s="310"/>
    </row>
    <row r="107" spans="4:4">
      <c r="D107" s="310"/>
    </row>
    <row r="108" spans="4:4">
      <c r="D108" s="310"/>
    </row>
    <row r="109" spans="4:4">
      <c r="D109" s="310"/>
    </row>
    <row r="110" spans="4:4">
      <c r="D110" s="310"/>
    </row>
    <row r="111" spans="4:4">
      <c r="D111" s="310"/>
    </row>
    <row r="112" spans="4:4">
      <c r="D112" s="310"/>
    </row>
    <row r="113" spans="4:4">
      <c r="D113" s="310"/>
    </row>
    <row r="114" spans="4:4">
      <c r="D114" s="310"/>
    </row>
    <row r="115" spans="4:4">
      <c r="D115" s="310"/>
    </row>
    <row r="116" spans="4:4">
      <c r="D116" s="310"/>
    </row>
  </sheetData>
  <mergeCells count="13">
    <mergeCell ref="A43:H43"/>
    <mergeCell ref="A2:H2"/>
    <mergeCell ref="A4:A5"/>
    <mergeCell ref="B4:D4"/>
    <mergeCell ref="F4:F5"/>
    <mergeCell ref="G4:G5"/>
    <mergeCell ref="H4:H5"/>
    <mergeCell ref="E4:E5"/>
    <mergeCell ref="A45:A46"/>
    <mergeCell ref="B45:D45"/>
    <mergeCell ref="F45:F46"/>
    <mergeCell ref="G45:G46"/>
    <mergeCell ref="H45:H46"/>
  </mergeCells>
  <phoneticPr fontId="3"/>
  <pageMargins left="0.7" right="0.7" top="0.75" bottom="0.75" header="0.3" footer="0.3"/>
  <pageSetup paperSize="9" orientation="portrait" r:id="rId1"/>
  <ignoredErrors>
    <ignoredError sqref="A47:A70 A7:A29 A31:A41"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2</vt:i4>
      </vt:variant>
    </vt:vector>
  </HeadingPairs>
  <TitlesOfParts>
    <vt:vector size="13" baseType="lpstr">
      <vt:lpstr>目次</vt:lpstr>
      <vt:lpstr>001</vt:lpstr>
      <vt:lpstr>002</vt:lpstr>
      <vt:lpstr>003</vt:lpstr>
      <vt:lpstr>004</vt:lpstr>
      <vt:lpstr>005</vt:lpstr>
      <vt:lpstr>006</vt:lpstr>
      <vt:lpstr>007</vt:lpstr>
      <vt:lpstr>008</vt:lpstr>
      <vt:lpstr>009</vt:lpstr>
      <vt:lpstr>010</vt:lpstr>
      <vt:lpstr>'007'!Print_Area</vt:lpstr>
      <vt:lpst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総務法制課</dc:creator>
  <cp:lastModifiedBy>user</cp:lastModifiedBy>
  <cp:lastPrinted>2022-06-23T06:01:35Z</cp:lastPrinted>
  <dcterms:created xsi:type="dcterms:W3CDTF">1997-01-08T22:48:59Z</dcterms:created>
  <dcterms:modified xsi:type="dcterms:W3CDTF">2022-06-29T00:16:36Z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PowerLiteLastOptimized">
    <vt:lpwstr>54782</vt:lpwstr>
  </property>
  <property fmtid="{D5CDD505-2E9C-101B-9397-08002B2CF9AE}" pid="3" name="NXPowerLiteSettings">
    <vt:lpwstr>C74006B004C800</vt:lpwstr>
  </property>
  <property fmtid="{D5CDD505-2E9C-101B-9397-08002B2CF9AE}" pid="4" name="NXPowerLiteVersion">
    <vt:lpwstr>S5.2.4</vt:lpwstr>
  </property>
</Properties>
</file>