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wn-fsv-01.saga-net.local\共有フォルダ\総務法制課\Public\３係　統計係\05 刊行物（佐賀市のすがた、佐賀市統計データ等）\01 統計書\R2年版統計データ\05 入力用\"/>
    </mc:Choice>
  </mc:AlternateContent>
  <bookViews>
    <workbookView xWindow="0" yWindow="0" windowWidth="20490" windowHeight="7680" tabRatio="601"/>
  </bookViews>
  <sheets>
    <sheet name="目次" sheetId="13" r:id="rId1"/>
    <sheet name="117" sheetId="3" r:id="rId2"/>
    <sheet name="118" sheetId="15" r:id="rId3"/>
    <sheet name="119" sheetId="5" r:id="rId4"/>
    <sheet name="120" sheetId="6" r:id="rId5"/>
    <sheet name="121" sheetId="7" r:id="rId6"/>
    <sheet name="122" sheetId="8" r:id="rId7"/>
    <sheet name="123" sheetId="9" r:id="rId8"/>
    <sheet name="124" sheetId="10" r:id="rId9"/>
    <sheet name="125" sheetId="11" r:id="rId10"/>
    <sheet name="126" sheetId="12" r:id="rId11"/>
  </sheets>
  <definedNames>
    <definedName name="_xlnm.Print_Area" localSheetId="2">'118'!$A$1:$L$89</definedName>
    <definedName name="_xlnm.Print_Area" localSheetId="3">'119'!$A$1:$K$17</definedName>
    <definedName name="_xlnm.Print_Area" localSheetId="4">'120'!$A$1:$G$53</definedName>
    <definedName name="_xlnm.Print_Area" localSheetId="5">'121'!$A$1:$V$107</definedName>
  </definedNames>
  <calcPr calcId="162913"/>
</workbook>
</file>

<file path=xl/calcChain.xml><?xml version="1.0" encoding="utf-8"?>
<calcChain xmlns="http://schemas.openxmlformats.org/spreadsheetml/2006/main">
  <c r="C14" i="13" l="1"/>
  <c r="C13" i="13"/>
  <c r="C12" i="13"/>
  <c r="C11" i="13"/>
  <c r="C10" i="13"/>
  <c r="C9" i="13"/>
  <c r="C8" i="13" l="1"/>
  <c r="C7" i="13"/>
  <c r="C6" i="13"/>
  <c r="C5" i="13"/>
  <c r="B14" i="13"/>
  <c r="B13" i="13"/>
  <c r="B12" i="13"/>
  <c r="B11" i="13"/>
  <c r="B10" i="13"/>
  <c r="B9" i="13"/>
  <c r="B8" i="13"/>
  <c r="B7" i="13"/>
  <c r="B6" i="13"/>
  <c r="B5" i="13"/>
</calcChain>
</file>

<file path=xl/sharedStrings.xml><?xml version="1.0" encoding="utf-8"?>
<sst xmlns="http://schemas.openxmlformats.org/spreadsheetml/2006/main" count="868" uniqueCount="570">
  <si>
    <t>指数</t>
    <rPh sb="0" eb="2">
      <t>シスウ</t>
    </rPh>
    <phoneticPr fontId="2"/>
  </si>
  <si>
    <t>総合</t>
    <rPh sb="0" eb="2">
      <t>ソウゴウ</t>
    </rPh>
    <phoneticPr fontId="2"/>
  </si>
  <si>
    <t>食料</t>
    <rPh sb="0" eb="2">
      <t>ショクリョウ</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</si>
  <si>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</si>
  <si>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</si>
  <si>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</si>
  <si>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</si>
  <si>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</si>
  <si>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交通・通信</t>
    <rPh sb="0" eb="2">
      <t>コウツウ</t>
    </rPh>
    <rPh sb="3" eb="5">
      <t>ツウシン</t>
    </rPh>
    <phoneticPr fontId="2"/>
  </si>
  <si>
    <t>教育</t>
    <rPh sb="0" eb="2">
      <t>キョウイク</t>
    </rPh>
    <phoneticPr fontId="2"/>
  </si>
  <si>
    <t>教養・娯楽</t>
    <rPh sb="0" eb="2">
      <t>キョウヨウ</t>
    </rPh>
    <rPh sb="3" eb="5">
      <t>ゴラク</t>
    </rPh>
    <phoneticPr fontId="2"/>
  </si>
  <si>
    <t>諸雑費</t>
    <rPh sb="0" eb="1">
      <t>ショ</t>
    </rPh>
    <rPh sb="1" eb="3">
      <t>ザッピ</t>
    </rPh>
    <phoneticPr fontId="2"/>
  </si>
  <si>
    <t>年 次</t>
    <rPh sb="0" eb="1">
      <t>トシ</t>
    </rPh>
    <rPh sb="2" eb="3">
      <t>ツギ</t>
    </rPh>
    <phoneticPr fontId="2"/>
  </si>
  <si>
    <t>項 目</t>
    <rPh sb="0" eb="1">
      <t>コウ</t>
    </rPh>
    <rPh sb="2" eb="3">
      <t>メ</t>
    </rPh>
    <phoneticPr fontId="2"/>
  </si>
  <si>
    <t>-</t>
  </si>
  <si>
    <t>寄与度</t>
  </si>
  <si>
    <t>前年比（％）</t>
    <rPh sb="0" eb="2">
      <t>ゼンネン</t>
    </rPh>
    <rPh sb="2" eb="3">
      <t>ヒ</t>
    </rPh>
    <phoneticPr fontId="2"/>
  </si>
  <si>
    <t>他の被服類</t>
    <rPh sb="4" eb="5">
      <t>ルイ</t>
    </rPh>
    <phoneticPr fontId="2"/>
  </si>
  <si>
    <t>被服及び履物</t>
  </si>
  <si>
    <t>家具・家事用品</t>
  </si>
  <si>
    <t>那覇</t>
    <rPh sb="0" eb="2">
      <t>ナハ</t>
    </rPh>
    <phoneticPr fontId="2"/>
  </si>
  <si>
    <t>鹿児島</t>
    <rPh sb="0" eb="3">
      <t>カゴシマ</t>
    </rPh>
    <phoneticPr fontId="2"/>
  </si>
  <si>
    <t>宮崎</t>
    <rPh sb="0" eb="2">
      <t>ミヤザキ</t>
    </rPh>
    <phoneticPr fontId="2"/>
  </si>
  <si>
    <t>大分</t>
    <rPh sb="0" eb="2">
      <t>オオイタ</t>
    </rPh>
    <phoneticPr fontId="2"/>
  </si>
  <si>
    <t>熊本</t>
    <rPh sb="0" eb="2">
      <t>クマモト</t>
    </rPh>
    <phoneticPr fontId="2"/>
  </si>
  <si>
    <t>長崎</t>
    <rPh sb="0" eb="2">
      <t>ナガサキ</t>
    </rPh>
    <phoneticPr fontId="2"/>
  </si>
  <si>
    <t>福岡</t>
    <rPh sb="0" eb="2">
      <t>フクオカ</t>
    </rPh>
    <phoneticPr fontId="2"/>
  </si>
  <si>
    <t>佐賀</t>
    <rPh sb="0" eb="2">
      <t>サガ</t>
    </rPh>
    <phoneticPr fontId="2"/>
  </si>
  <si>
    <t>九州</t>
    <rPh sb="0" eb="2">
      <t>キュウシュウ</t>
    </rPh>
    <phoneticPr fontId="2"/>
  </si>
  <si>
    <t>年　　次</t>
  </si>
  <si>
    <t>那覇市</t>
  </si>
  <si>
    <t>鹿児島市</t>
  </si>
  <si>
    <t>宮崎市</t>
  </si>
  <si>
    <t>大分市</t>
  </si>
  <si>
    <t>熊本市</t>
  </si>
  <si>
    <t>長崎市</t>
  </si>
  <si>
    <t>佐賀市</t>
  </si>
  <si>
    <t>福岡市</t>
  </si>
  <si>
    <t>高知市</t>
  </si>
  <si>
    <t>松山市</t>
  </si>
  <si>
    <t>高松市</t>
  </si>
  <si>
    <t>徳島市</t>
  </si>
  <si>
    <t>山口市</t>
  </si>
  <si>
    <t>広島市</t>
  </si>
  <si>
    <t>岡山市</t>
  </si>
  <si>
    <t>松江市</t>
  </si>
  <si>
    <t>鳥取市</t>
  </si>
  <si>
    <t>和歌山市</t>
  </si>
  <si>
    <t>奈良市</t>
  </si>
  <si>
    <t>神戸市</t>
  </si>
  <si>
    <t>大阪市</t>
  </si>
  <si>
    <t>京都市</t>
  </si>
  <si>
    <t>大津市</t>
  </si>
  <si>
    <t>津市</t>
  </si>
  <si>
    <t>名古屋市</t>
  </si>
  <si>
    <t>岐阜市</t>
  </si>
  <si>
    <t>長野市</t>
  </si>
  <si>
    <t>甲府市</t>
  </si>
  <si>
    <t>福井市</t>
  </si>
  <si>
    <t>金沢市</t>
  </si>
  <si>
    <t>富山市</t>
  </si>
  <si>
    <t>新潟市</t>
  </si>
  <si>
    <t>横浜市</t>
  </si>
  <si>
    <t>東京都区部</t>
  </si>
  <si>
    <t>千葉市</t>
  </si>
  <si>
    <t>前橋市</t>
  </si>
  <si>
    <t>宇都宮市</t>
  </si>
  <si>
    <t>水戸市</t>
  </si>
  <si>
    <t>福島市</t>
  </si>
  <si>
    <t>山形市</t>
  </si>
  <si>
    <t>秋田市</t>
  </si>
  <si>
    <t>仙台市</t>
  </si>
  <si>
    <t>盛岡市</t>
  </si>
  <si>
    <t>青森市</t>
  </si>
  <si>
    <t>札幌市</t>
  </si>
  <si>
    <t>都 市 名</t>
  </si>
  <si>
    <t>1ﾊﾟｯｸ・3個入り</t>
    <rPh sb="8" eb="9">
      <t>イ</t>
    </rPh>
    <phoneticPr fontId="2"/>
  </si>
  <si>
    <t>1回</t>
  </si>
  <si>
    <t>1人</t>
    <rPh sb="1" eb="2">
      <t>ニン</t>
    </rPh>
    <phoneticPr fontId="2"/>
  </si>
  <si>
    <t>入浴料（物価統制令適用外）</t>
    <rPh sb="4" eb="6">
      <t>ブッカ</t>
    </rPh>
    <rPh sb="6" eb="9">
      <t>トウセイレイ</t>
    </rPh>
    <rPh sb="9" eb="11">
      <t>テキヨウ</t>
    </rPh>
    <rPh sb="11" eb="12">
      <t>ガイ</t>
    </rPh>
    <phoneticPr fontId="2"/>
  </si>
  <si>
    <t>12月</t>
  </si>
  <si>
    <t>11月</t>
  </si>
  <si>
    <t>10月</t>
  </si>
  <si>
    <t>9月</t>
  </si>
  <si>
    <t>8月</t>
  </si>
  <si>
    <t>7月</t>
  </si>
  <si>
    <t>6月</t>
  </si>
  <si>
    <t>5月</t>
  </si>
  <si>
    <t>4月</t>
  </si>
  <si>
    <t>3月</t>
  </si>
  <si>
    <t>2月</t>
    <rPh sb="0" eb="2">
      <t>ニガツ</t>
    </rPh>
    <phoneticPr fontId="2"/>
  </si>
  <si>
    <t xml:space="preserve"> 平   均 </t>
  </si>
  <si>
    <t>(単位：円）</t>
  </si>
  <si>
    <t>1台</t>
  </si>
  <si>
    <t>1箱・44包入り</t>
    <rPh sb="5" eb="6">
      <t>ツツ</t>
    </rPh>
    <rPh sb="6" eb="7">
      <t>イ</t>
    </rPh>
    <phoneticPr fontId="2"/>
  </si>
  <si>
    <t>1枚</t>
  </si>
  <si>
    <t>1足</t>
  </si>
  <si>
    <t>1着</t>
  </si>
  <si>
    <t>1杯</t>
  </si>
  <si>
    <t>1皿</t>
  </si>
  <si>
    <t>1本・2000ml入り</t>
    <rPh sb="9" eb="10">
      <t>イ</t>
    </rPh>
    <phoneticPr fontId="2"/>
  </si>
  <si>
    <t>100ｇ</t>
  </si>
  <si>
    <t>1本・450ｇ入り</t>
    <rPh sb="7" eb="8">
      <t>イ</t>
    </rPh>
    <phoneticPr fontId="2"/>
  </si>
  <si>
    <t>1本・500ml入り</t>
    <rPh sb="8" eb="9">
      <t>イ</t>
    </rPh>
    <phoneticPr fontId="2"/>
  </si>
  <si>
    <t>1袋・1㎏入り</t>
    <rPh sb="5" eb="6">
      <t>イ</t>
    </rPh>
    <phoneticPr fontId="2"/>
  </si>
  <si>
    <t>1個・750g入り</t>
    <rPh sb="1" eb="2">
      <t>コ</t>
    </rPh>
    <rPh sb="7" eb="8">
      <t>イ</t>
    </rPh>
    <phoneticPr fontId="2"/>
  </si>
  <si>
    <t>1本・1L入り</t>
    <rPh sb="5" eb="6">
      <t>イ</t>
    </rPh>
    <phoneticPr fontId="2"/>
  </si>
  <si>
    <t>1本・1000ｇ入り</t>
    <rPh sb="8" eb="9">
      <t>イ</t>
    </rPh>
    <phoneticPr fontId="2"/>
  </si>
  <si>
    <t>1㎏</t>
  </si>
  <si>
    <t xml:space="preserve"> 1㎏</t>
  </si>
  <si>
    <t>こんにゃく（板こんにゃく）</t>
    <rPh sb="6" eb="7">
      <t>イタ</t>
    </rPh>
    <phoneticPr fontId="2"/>
  </si>
  <si>
    <t>1袋・全形10枚入り</t>
    <rPh sb="1" eb="2">
      <t>フクロ</t>
    </rPh>
    <rPh sb="3" eb="5">
      <t>ゼンケイ</t>
    </rPh>
    <rPh sb="8" eb="9">
      <t>イ</t>
    </rPh>
    <phoneticPr fontId="2"/>
  </si>
  <si>
    <t>たまねぎ（赤たまねぎを除く）</t>
    <rPh sb="5" eb="6">
      <t>アカ</t>
    </rPh>
    <rPh sb="11" eb="12">
      <t>ノゾ</t>
    </rPh>
    <phoneticPr fontId="2"/>
  </si>
  <si>
    <t>ねぎ(白ねぎ)</t>
    <rPh sb="3" eb="4">
      <t>シロ</t>
    </rPh>
    <phoneticPr fontId="2"/>
  </si>
  <si>
    <t>1ﾊﾟｯｸ・10個入り</t>
    <rPh sb="8" eb="9">
      <t>コ</t>
    </rPh>
    <rPh sb="9" eb="10">
      <t>イ</t>
    </rPh>
    <phoneticPr fontId="2"/>
  </si>
  <si>
    <t>1箱・200ｇ入り</t>
    <rPh sb="7" eb="8">
      <t>イ</t>
    </rPh>
    <phoneticPr fontId="2"/>
  </si>
  <si>
    <t>1本・180ml入り</t>
    <rPh sb="8" eb="9">
      <t>イ</t>
    </rPh>
    <phoneticPr fontId="2"/>
  </si>
  <si>
    <t>1袋・1㎏入り</t>
    <rPh sb="1" eb="2">
      <t>フクロ</t>
    </rPh>
    <rPh sb="5" eb="6">
      <t>イ</t>
    </rPh>
    <phoneticPr fontId="2"/>
  </si>
  <si>
    <t>1個・77ｇ入り</t>
    <rPh sb="1" eb="2">
      <t>コ</t>
    </rPh>
    <rPh sb="6" eb="7">
      <t>イ</t>
    </rPh>
    <phoneticPr fontId="2"/>
  </si>
  <si>
    <t>1袋・5㎏入り</t>
    <rPh sb="1" eb="2">
      <t>フクロ</t>
    </rPh>
    <rPh sb="5" eb="6">
      <t>イ</t>
    </rPh>
    <phoneticPr fontId="2"/>
  </si>
  <si>
    <t>うるち米（単一原料米）</t>
    <rPh sb="5" eb="7">
      <t>タンイツ</t>
    </rPh>
    <phoneticPr fontId="2"/>
  </si>
  <si>
    <t>その他の消費支出</t>
  </si>
  <si>
    <t>教養娯楽</t>
  </si>
  <si>
    <t>教育</t>
  </si>
  <si>
    <t>自動車等関係費</t>
    <rPh sb="4" eb="7">
      <t>カンケイヒ</t>
    </rPh>
    <phoneticPr fontId="36"/>
  </si>
  <si>
    <t>交通・通信</t>
  </si>
  <si>
    <t>保健医療</t>
  </si>
  <si>
    <t>洋服</t>
  </si>
  <si>
    <t>光熱・水道</t>
  </si>
  <si>
    <t>住居</t>
  </si>
  <si>
    <t>食料</t>
  </si>
  <si>
    <t>消費支出</t>
  </si>
  <si>
    <t>（単位：円）</t>
    <rPh sb="1" eb="3">
      <t>タンイ</t>
    </rPh>
    <rPh sb="4" eb="5">
      <t>エン</t>
    </rPh>
    <phoneticPr fontId="36"/>
  </si>
  <si>
    <t>繰越金</t>
  </si>
  <si>
    <t>実支出以外の支出</t>
  </si>
  <si>
    <t>非消費支出</t>
  </si>
  <si>
    <t>実支出</t>
  </si>
  <si>
    <t>支出総額</t>
  </si>
  <si>
    <t>繰入金</t>
  </si>
  <si>
    <t>実収入以外の収入</t>
  </si>
  <si>
    <t>特別収入</t>
  </si>
  <si>
    <t>他の経常収入</t>
  </si>
  <si>
    <t>事業・内職収入</t>
  </si>
  <si>
    <t>他の世帯員収入</t>
  </si>
  <si>
    <t>世帯主収入</t>
  </si>
  <si>
    <t>勤め先収入</t>
  </si>
  <si>
    <t>経常収入</t>
  </si>
  <si>
    <t>実収入</t>
  </si>
  <si>
    <t>収入総額</t>
  </si>
  <si>
    <t>（単位:円）</t>
    <rPh sb="1" eb="3">
      <t>タンイ</t>
    </rPh>
    <rPh sb="4" eb="5">
      <t>エン</t>
    </rPh>
    <phoneticPr fontId="36"/>
  </si>
  <si>
    <t>資料：市民税課</t>
  </si>
  <si>
    <t>消費
生活
相談</t>
    <rPh sb="0" eb="2">
      <t>ショウヒ</t>
    </rPh>
    <rPh sb="3" eb="5">
      <t>セイカツ</t>
    </rPh>
    <rPh sb="6" eb="7">
      <t>ソウ</t>
    </rPh>
    <rPh sb="7" eb="8">
      <t>ダン</t>
    </rPh>
    <phoneticPr fontId="39"/>
  </si>
  <si>
    <t>行政
相談</t>
    <rPh sb="3" eb="5">
      <t>ソウダン</t>
    </rPh>
    <phoneticPr fontId="39"/>
  </si>
  <si>
    <t>土地
建物
相談</t>
    <rPh sb="6" eb="8">
      <t>ソウダン</t>
    </rPh>
    <phoneticPr fontId="39"/>
  </si>
  <si>
    <t>税務
相談</t>
    <rPh sb="0" eb="2">
      <t>ゼイム</t>
    </rPh>
    <rPh sb="3" eb="5">
      <t>ソウダン</t>
    </rPh>
    <phoneticPr fontId="39"/>
  </si>
  <si>
    <t>法律
相談</t>
    <rPh sb="3" eb="5">
      <t>ソウダン</t>
    </rPh>
    <phoneticPr fontId="39"/>
  </si>
  <si>
    <t>一般
相談</t>
    <rPh sb="0" eb="2">
      <t>イッパン</t>
    </rPh>
    <rPh sb="3" eb="5">
      <t>ソウダン</t>
    </rPh>
    <phoneticPr fontId="39"/>
  </si>
  <si>
    <t>年度・月</t>
  </si>
  <si>
    <t>資料：佐賀市自治会協議会</t>
    <rPh sb="0" eb="2">
      <t>シリョウ</t>
    </rPh>
    <rPh sb="3" eb="6">
      <t>サガシ</t>
    </rPh>
    <rPh sb="6" eb="9">
      <t>ジチカイ</t>
    </rPh>
    <rPh sb="9" eb="12">
      <t>キョウギカイ</t>
    </rPh>
    <phoneticPr fontId="36"/>
  </si>
  <si>
    <t>自治会数</t>
    <rPh sb="0" eb="2">
      <t>ジチ</t>
    </rPh>
    <rPh sb="2" eb="3">
      <t>カイ</t>
    </rPh>
    <rPh sb="3" eb="4">
      <t>スウ</t>
    </rPh>
    <phoneticPr fontId="36"/>
  </si>
  <si>
    <t>校区</t>
    <rPh sb="0" eb="2">
      <t>コウク</t>
    </rPh>
    <phoneticPr fontId="36"/>
  </si>
  <si>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36"/>
  </si>
  <si>
    <t>タイトル</t>
    <phoneticPr fontId="36"/>
  </si>
  <si>
    <t>掲載年次・年度</t>
    <rPh sb="0" eb="2">
      <t>ケイサイ</t>
    </rPh>
    <rPh sb="2" eb="4">
      <t>ネンジ</t>
    </rPh>
    <rPh sb="5" eb="7">
      <t>ネンド</t>
    </rPh>
    <phoneticPr fontId="36"/>
  </si>
  <si>
    <t>〔12〕  市 民 生 活</t>
    <rPh sb="6" eb="7">
      <t>シ</t>
    </rPh>
    <rPh sb="8" eb="9">
      <t>タミ</t>
    </rPh>
    <rPh sb="10" eb="11">
      <t>ショウ</t>
    </rPh>
    <rPh sb="12" eb="13">
      <t>カツ</t>
    </rPh>
    <phoneticPr fontId="36"/>
  </si>
  <si>
    <t>ティーバッグ10袋</t>
    <rPh sb="8" eb="9">
      <t>フクロ</t>
    </rPh>
    <phoneticPr fontId="2"/>
  </si>
  <si>
    <t>注3）</t>
  </si>
  <si>
    <t>注4）</t>
  </si>
  <si>
    <t>注5）</t>
  </si>
  <si>
    <t>(1107)さば：3月以降は切り身</t>
    <rPh sb="10" eb="11">
      <t>ガツ</t>
    </rPh>
    <rPh sb="11" eb="13">
      <t>イコウ</t>
    </rPh>
    <rPh sb="14" eb="15">
      <t>キ</t>
    </rPh>
    <rPh sb="16" eb="17">
      <t>ミ</t>
    </rPh>
    <phoneticPr fontId="2"/>
  </si>
  <si>
    <t>注6）</t>
  </si>
  <si>
    <t>注7）</t>
  </si>
  <si>
    <t>注8）</t>
  </si>
  <si>
    <t>注9）</t>
  </si>
  <si>
    <t>注10）</t>
  </si>
  <si>
    <t>注11）</t>
  </si>
  <si>
    <t>注12）</t>
  </si>
  <si>
    <t>注13）</t>
  </si>
  <si>
    <t>注14）</t>
  </si>
  <si>
    <t>注15）</t>
  </si>
  <si>
    <t>注16）</t>
  </si>
  <si>
    <t>注17）</t>
  </si>
  <si>
    <t>注18）</t>
  </si>
  <si>
    <t>注19）</t>
  </si>
  <si>
    <t>注21）</t>
  </si>
  <si>
    <t>注22）</t>
  </si>
  <si>
    <t>注23）</t>
  </si>
  <si>
    <t>注24）</t>
  </si>
  <si>
    <t>(1721)ビスケット：平成27年10月から基本銘柄改正</t>
    <rPh sb="12" eb="14">
      <t>ヘイセイ</t>
    </rPh>
    <rPh sb="16" eb="17">
      <t>ネン</t>
    </rPh>
    <rPh sb="19" eb="20">
      <t>ガツ</t>
    </rPh>
    <rPh sb="22" eb="24">
      <t>キホン</t>
    </rPh>
    <rPh sb="24" eb="26">
      <t>メイガラ</t>
    </rPh>
    <rPh sb="26" eb="28">
      <t>カイセイ</t>
    </rPh>
    <phoneticPr fontId="2"/>
  </si>
  <si>
    <t>(3602)ガス代（基本料金）：平成27年は調査未実施</t>
    <rPh sb="8" eb="9">
      <t>ダイ</t>
    </rPh>
    <rPh sb="10" eb="12">
      <t>キホン</t>
    </rPh>
    <rPh sb="12" eb="14">
      <t>リョウキン</t>
    </rPh>
    <rPh sb="16" eb="18">
      <t>ヘイセイ</t>
    </rPh>
    <rPh sb="20" eb="21">
      <t>ネン</t>
    </rPh>
    <rPh sb="22" eb="24">
      <t>チョウサ</t>
    </rPh>
    <rPh sb="24" eb="27">
      <t>ミジッシ</t>
    </rPh>
    <phoneticPr fontId="2"/>
  </si>
  <si>
    <t>(3801)水道料(基本料金)：平成27年は調査未実施</t>
    <rPh sb="6" eb="8">
      <t>スイドウ</t>
    </rPh>
    <rPh sb="8" eb="9">
      <t>リョウ</t>
    </rPh>
    <rPh sb="10" eb="12">
      <t>キホン</t>
    </rPh>
    <rPh sb="12" eb="14">
      <t>リョウキン</t>
    </rPh>
    <rPh sb="16" eb="18">
      <t>ヘイセイ</t>
    </rPh>
    <rPh sb="20" eb="21">
      <t>ネン</t>
    </rPh>
    <rPh sb="22" eb="24">
      <t>チョウサ</t>
    </rPh>
    <rPh sb="24" eb="27">
      <t>ミジッシ</t>
    </rPh>
    <phoneticPr fontId="2"/>
  </si>
  <si>
    <t>(1211)豚肉（バラ）：平成27年1月から基本銘柄改正</t>
    <rPh sb="6" eb="8">
      <t>ブタニク</t>
    </rPh>
    <rPh sb="13" eb="15">
      <t>ヘイセイ</t>
    </rPh>
    <rPh sb="17" eb="18">
      <t>ネン</t>
    </rPh>
    <rPh sb="19" eb="20">
      <t>ガツ</t>
    </rPh>
    <rPh sb="22" eb="24">
      <t>キホン</t>
    </rPh>
    <rPh sb="24" eb="26">
      <t>メイガラ</t>
    </rPh>
    <rPh sb="26" eb="28">
      <t>カイセイ</t>
    </rPh>
    <phoneticPr fontId="2"/>
  </si>
  <si>
    <t>平成27年=100</t>
    <rPh sb="0" eb="2">
      <t>ヘイセイ</t>
    </rPh>
    <rPh sb="4" eb="5">
      <t>ネン</t>
    </rPh>
    <phoneticPr fontId="2"/>
  </si>
  <si>
    <t>電気代</t>
  </si>
  <si>
    <t>上下水道料</t>
    <phoneticPr fontId="2"/>
  </si>
  <si>
    <t>生鮮食品を除く総合</t>
    <phoneticPr fontId="2"/>
  </si>
  <si>
    <t>エネルギー</t>
    <phoneticPr fontId="2"/>
  </si>
  <si>
    <t>酒類</t>
    <phoneticPr fontId="2"/>
  </si>
  <si>
    <t>平成27年＝100</t>
  </si>
  <si>
    <t>全国</t>
  </si>
  <si>
    <t>静岡市</t>
  </si>
  <si>
    <t>1月</t>
  </si>
  <si>
    <t>カップ麺</t>
    <rPh sb="3" eb="4">
      <t>メン</t>
    </rPh>
    <phoneticPr fontId="2"/>
  </si>
  <si>
    <t>ソーセージ(ウインナーソーセージ)</t>
  </si>
  <si>
    <t>バター</t>
  </si>
  <si>
    <t>キャベツ</t>
  </si>
  <si>
    <t>じゃがいも</t>
  </si>
  <si>
    <t>だいこん</t>
  </si>
  <si>
    <t>にんじん</t>
  </si>
  <si>
    <t>きゅうり</t>
  </si>
  <si>
    <t>干しのり（焼きのり）</t>
    <rPh sb="0" eb="1">
      <t>ホ</t>
    </rPh>
    <rPh sb="5" eb="6">
      <t>ヤ</t>
    </rPh>
    <phoneticPr fontId="2"/>
  </si>
  <si>
    <t>1kg</t>
  </si>
  <si>
    <t>⋯</t>
  </si>
  <si>
    <t>梨（幸水又は豊水）</t>
    <rPh sb="0" eb="1">
      <t>ナシ</t>
    </rPh>
    <rPh sb="2" eb="4">
      <t>コウスイ</t>
    </rPh>
    <rPh sb="4" eb="5">
      <t>マタ</t>
    </rPh>
    <rPh sb="6" eb="8">
      <t>ホウスイ</t>
    </rPh>
    <phoneticPr fontId="2"/>
  </si>
  <si>
    <t>マヨネーズ</t>
  </si>
  <si>
    <t>ビスケット</t>
  </si>
  <si>
    <t>インスタントコーヒー</t>
  </si>
  <si>
    <t>清酒</t>
  </si>
  <si>
    <t>カレーライス（外食）</t>
    <rPh sb="7" eb="9">
      <t>ガイショク</t>
    </rPh>
    <phoneticPr fontId="2"/>
  </si>
  <si>
    <t>民営家賃</t>
    <rPh sb="0" eb="2">
      <t>ミンエイ</t>
    </rPh>
    <rPh sb="2" eb="4">
      <t>ヤチン</t>
    </rPh>
    <phoneticPr fontId="2"/>
  </si>
  <si>
    <t>1か月</t>
  </si>
  <si>
    <t>修繕材料</t>
    <rPh sb="0" eb="2">
      <t>シュウゼン</t>
    </rPh>
    <rPh sb="2" eb="4">
      <t>ザイリョウ</t>
    </rPh>
    <phoneticPr fontId="2"/>
  </si>
  <si>
    <t>畳替え代</t>
    <rPh sb="0" eb="1">
      <t>タタミ</t>
    </rPh>
    <rPh sb="1" eb="2">
      <t>カ</t>
    </rPh>
    <rPh sb="3" eb="4">
      <t>ダイ</t>
    </rPh>
    <phoneticPr fontId="2"/>
  </si>
  <si>
    <t>都市ガス代</t>
    <rPh sb="0" eb="2">
      <t>トシ</t>
    </rPh>
    <rPh sb="4" eb="5">
      <t>ダイ</t>
    </rPh>
    <phoneticPr fontId="2"/>
  </si>
  <si>
    <t>1か月</t>
    <rPh sb="2" eb="3">
      <t>ツキ</t>
    </rPh>
    <phoneticPr fontId="2"/>
  </si>
  <si>
    <t>プロパンガス</t>
  </si>
  <si>
    <t>1か月・10㎥</t>
  </si>
  <si>
    <t>18ﾘｯﾄﾙ</t>
  </si>
  <si>
    <t>水道料</t>
    <rPh sb="0" eb="3">
      <t>スイドウリョウ</t>
    </rPh>
    <phoneticPr fontId="2"/>
  </si>
  <si>
    <t>1か月・20㎥</t>
  </si>
  <si>
    <t>鍋（片手鍋）</t>
    <rPh sb="0" eb="1">
      <t>ナベ</t>
    </rPh>
    <rPh sb="2" eb="4">
      <t>カタテ</t>
    </rPh>
    <rPh sb="4" eb="5">
      <t>ナベ</t>
    </rPh>
    <phoneticPr fontId="2"/>
  </si>
  <si>
    <t>1個・18㎝</t>
  </si>
  <si>
    <t>ティシュペーパー</t>
  </si>
  <si>
    <t>洗濯用洗剤</t>
  </si>
  <si>
    <t>ガソリン</t>
  </si>
  <si>
    <t>1ﾘｯﾄﾙ</t>
  </si>
  <si>
    <t>１か月</t>
  </si>
  <si>
    <t>パーマネント代</t>
  </si>
  <si>
    <t>化粧石けん</t>
  </si>
  <si>
    <t>注1）</t>
  </si>
  <si>
    <t>…は調査期間の定めがあるため、調査を行わないもの</t>
  </si>
  <si>
    <t>(3001)民営家賃：平成28年1月から基本銘柄改正</t>
    <rPh sb="6" eb="8">
      <t>ミンエイ</t>
    </rPh>
    <rPh sb="8" eb="10">
      <t>ヤチン</t>
    </rPh>
    <rPh sb="11" eb="13">
      <t>ヘイセイ</t>
    </rPh>
    <rPh sb="15" eb="16">
      <t>ネン</t>
    </rPh>
    <rPh sb="17" eb="18">
      <t>ガツ</t>
    </rPh>
    <rPh sb="20" eb="22">
      <t>キホン</t>
    </rPh>
    <rPh sb="22" eb="24">
      <t>メイガラ</t>
    </rPh>
    <rPh sb="24" eb="26">
      <t>カイセイ</t>
    </rPh>
    <phoneticPr fontId="2"/>
  </si>
  <si>
    <t>(3121)修繕材料：平成28年1月から基本銘柄改正</t>
    <rPh sb="6" eb="8">
      <t>シュウゼン</t>
    </rPh>
    <rPh sb="8" eb="10">
      <t>ザイリョウ</t>
    </rPh>
    <rPh sb="11" eb="13">
      <t>ヘイセイ</t>
    </rPh>
    <rPh sb="15" eb="16">
      <t>ネン</t>
    </rPh>
    <rPh sb="17" eb="18">
      <t>ガツ</t>
    </rPh>
    <rPh sb="20" eb="22">
      <t>キホン</t>
    </rPh>
    <rPh sb="22" eb="24">
      <t>メイガラ</t>
    </rPh>
    <rPh sb="24" eb="26">
      <t>カイセイ</t>
    </rPh>
    <phoneticPr fontId="2"/>
  </si>
  <si>
    <t>(1051)カップ麺：平成28年1月から基本銘柄改正</t>
    <rPh sb="9" eb="10">
      <t>メン</t>
    </rPh>
    <rPh sb="11" eb="13">
      <t>ヘイセイ</t>
    </rPh>
    <rPh sb="15" eb="16">
      <t>ネン</t>
    </rPh>
    <rPh sb="17" eb="18">
      <t>ガツ</t>
    </rPh>
    <rPh sb="20" eb="22">
      <t>キホン</t>
    </rPh>
    <rPh sb="22" eb="24">
      <t>メイガラ</t>
    </rPh>
    <rPh sb="24" eb="26">
      <t>カイセイ</t>
    </rPh>
    <phoneticPr fontId="2"/>
  </si>
  <si>
    <t>(3151)畳替え代：平成28年1月から基本銘柄改正</t>
    <rPh sb="6" eb="7">
      <t>タタミ</t>
    </rPh>
    <rPh sb="7" eb="8">
      <t>カ</t>
    </rPh>
    <rPh sb="9" eb="10">
      <t>ダイ</t>
    </rPh>
    <rPh sb="11" eb="13">
      <t>ヘイセイ</t>
    </rPh>
    <rPh sb="15" eb="16">
      <t>ネン</t>
    </rPh>
    <rPh sb="17" eb="18">
      <t>ガツ</t>
    </rPh>
    <rPh sb="20" eb="22">
      <t>キホン</t>
    </rPh>
    <rPh sb="22" eb="24">
      <t>メイガラ</t>
    </rPh>
    <rPh sb="24" eb="26">
      <t>カイセイ</t>
    </rPh>
    <phoneticPr fontId="2"/>
  </si>
  <si>
    <t>(3605)都市ガス代：平成28年1月から基本銘柄改正</t>
    <rPh sb="6" eb="8">
      <t>トシ</t>
    </rPh>
    <rPh sb="10" eb="11">
      <t>ダイ</t>
    </rPh>
    <rPh sb="12" eb="14">
      <t>ヘイセイ</t>
    </rPh>
    <rPh sb="16" eb="17">
      <t>ネン</t>
    </rPh>
    <rPh sb="18" eb="19">
      <t>ガツ</t>
    </rPh>
    <rPh sb="21" eb="23">
      <t>キホン</t>
    </rPh>
    <rPh sb="23" eb="25">
      <t>メイガラ</t>
    </rPh>
    <rPh sb="25" eb="27">
      <t>カイセイ</t>
    </rPh>
    <phoneticPr fontId="2"/>
  </si>
  <si>
    <t>(4331)鍋：平成28年1月から基本銘柄改正</t>
    <rPh sb="6" eb="7">
      <t>ナベ</t>
    </rPh>
    <rPh sb="8" eb="10">
      <t>ヘイセイ</t>
    </rPh>
    <rPh sb="12" eb="13">
      <t>ネン</t>
    </rPh>
    <rPh sb="14" eb="15">
      <t>ガツ</t>
    </rPh>
    <rPh sb="17" eb="19">
      <t>キホン</t>
    </rPh>
    <rPh sb="19" eb="21">
      <t>メイガラ</t>
    </rPh>
    <rPh sb="21" eb="23">
      <t>カイセイ</t>
    </rPh>
    <phoneticPr fontId="2"/>
  </si>
  <si>
    <t>(1461)干しのり：平成28年1月から基本銘柄改正</t>
    <rPh sb="6" eb="7">
      <t>ホ</t>
    </rPh>
    <rPh sb="11" eb="13">
      <t>ヘイセイ</t>
    </rPh>
    <rPh sb="15" eb="16">
      <t>ネン</t>
    </rPh>
    <rPh sb="17" eb="18">
      <t>ガツ</t>
    </rPh>
    <rPh sb="20" eb="22">
      <t>キホン</t>
    </rPh>
    <rPh sb="22" eb="24">
      <t>メイガラ</t>
    </rPh>
    <rPh sb="24" eb="26">
      <t>カイセイ</t>
    </rPh>
    <phoneticPr fontId="2"/>
  </si>
  <si>
    <t>(7301)ガソリン：平成28年1月から基本銘柄改正</t>
    <rPh sb="11" eb="13">
      <t>ヘイセイ</t>
    </rPh>
    <rPh sb="15" eb="16">
      <t>ネン</t>
    </rPh>
    <rPh sb="17" eb="18">
      <t>ガツ</t>
    </rPh>
    <rPh sb="20" eb="22">
      <t>キホン</t>
    </rPh>
    <rPh sb="22" eb="24">
      <t>メイガラ</t>
    </rPh>
    <rPh sb="24" eb="26">
      <t>カイセイ</t>
    </rPh>
    <phoneticPr fontId="2"/>
  </si>
  <si>
    <t>穀類</t>
  </si>
  <si>
    <t>魚介類</t>
  </si>
  <si>
    <t>肉類</t>
  </si>
  <si>
    <t>外食</t>
  </si>
  <si>
    <t>諸雑費</t>
  </si>
  <si>
    <t>こづかい(使途不明)</t>
  </si>
  <si>
    <t>交際費</t>
  </si>
  <si>
    <t>仕送り金</t>
  </si>
  <si>
    <t>配偶者の収入</t>
  </si>
  <si>
    <t>年度</t>
  </si>
  <si>
    <t xml:space="preserve"> 総  数 (本数)</t>
  </si>
  <si>
    <t>総数</t>
  </si>
  <si>
    <t>人権・
心配
ごと
相談</t>
    <rPh sb="4" eb="6">
      <t>シンパイ</t>
    </rPh>
    <rPh sb="10" eb="12">
      <t>ソウダン</t>
    </rPh>
    <phoneticPr fontId="39"/>
  </si>
  <si>
    <t>勧興</t>
  </si>
  <si>
    <t>循誘</t>
  </si>
  <si>
    <t>日新</t>
  </si>
  <si>
    <t>赤松</t>
  </si>
  <si>
    <t>神野</t>
  </si>
  <si>
    <t>項　　　　　　　目</t>
  </si>
  <si>
    <t>寄与率
（％）</t>
    <phoneticPr fontId="2"/>
  </si>
  <si>
    <t>果物</t>
    <phoneticPr fontId="2"/>
  </si>
  <si>
    <t>油脂・調味料</t>
    <phoneticPr fontId="2"/>
  </si>
  <si>
    <t>菓子類</t>
    <phoneticPr fontId="2"/>
  </si>
  <si>
    <t>調理食品</t>
    <phoneticPr fontId="2"/>
  </si>
  <si>
    <t>飲料</t>
    <phoneticPr fontId="2"/>
  </si>
  <si>
    <t>外食</t>
    <phoneticPr fontId="2"/>
  </si>
  <si>
    <t>家賃</t>
    <phoneticPr fontId="2"/>
  </si>
  <si>
    <t>設備修繕・維持</t>
    <phoneticPr fontId="2"/>
  </si>
  <si>
    <t>電気代</t>
    <phoneticPr fontId="2"/>
  </si>
  <si>
    <t>ガス代</t>
    <phoneticPr fontId="2"/>
  </si>
  <si>
    <t>他の光熱</t>
    <phoneticPr fontId="2"/>
  </si>
  <si>
    <t>家庭用耐久財</t>
    <phoneticPr fontId="2"/>
  </si>
  <si>
    <t>室内装備品</t>
    <phoneticPr fontId="2"/>
  </si>
  <si>
    <t>寝具類</t>
    <phoneticPr fontId="2"/>
  </si>
  <si>
    <t>家事雑貨</t>
    <phoneticPr fontId="2"/>
  </si>
  <si>
    <t>家事用消耗品</t>
    <phoneticPr fontId="2"/>
  </si>
  <si>
    <t>家事サービス</t>
    <phoneticPr fontId="2"/>
  </si>
  <si>
    <t>衣料</t>
    <phoneticPr fontId="2"/>
  </si>
  <si>
    <t>シャツ･セーター･下着類</t>
    <phoneticPr fontId="2"/>
  </si>
  <si>
    <t>シャツ･セーター類</t>
    <phoneticPr fontId="2"/>
  </si>
  <si>
    <t>下着類</t>
    <phoneticPr fontId="2"/>
  </si>
  <si>
    <t>被服関連サービス</t>
    <phoneticPr fontId="2"/>
  </si>
  <si>
    <t>医薬品・健康保持用摂取品</t>
    <rPh sb="4" eb="6">
      <t>ケンコウ</t>
    </rPh>
    <rPh sb="6" eb="9">
      <t>ホジヨウ</t>
    </rPh>
    <rPh sb="9" eb="11">
      <t>セッシュ</t>
    </rPh>
    <rPh sb="11" eb="12">
      <t>ヒン</t>
    </rPh>
    <phoneticPr fontId="2"/>
  </si>
  <si>
    <t>寄与率
（％）</t>
    <phoneticPr fontId="2"/>
  </si>
  <si>
    <t>保健医療サービス</t>
    <phoneticPr fontId="2"/>
  </si>
  <si>
    <t>交通</t>
    <phoneticPr fontId="2"/>
  </si>
  <si>
    <t>自動車等関係費</t>
    <phoneticPr fontId="2"/>
  </si>
  <si>
    <t>通信</t>
    <phoneticPr fontId="2"/>
  </si>
  <si>
    <t>授業料等</t>
    <phoneticPr fontId="2"/>
  </si>
  <si>
    <t>教科書・学習参考教材</t>
    <rPh sb="8" eb="10">
      <t>キョウザイ</t>
    </rPh>
    <phoneticPr fontId="2"/>
  </si>
  <si>
    <t>補習教育</t>
    <phoneticPr fontId="2"/>
  </si>
  <si>
    <t>教養娯楽用耐久財</t>
    <phoneticPr fontId="2"/>
  </si>
  <si>
    <t>教養娯楽用品</t>
    <phoneticPr fontId="2"/>
  </si>
  <si>
    <t>書籍・他の印刷物</t>
    <phoneticPr fontId="2"/>
  </si>
  <si>
    <t>教養娯楽サービス</t>
    <phoneticPr fontId="2"/>
  </si>
  <si>
    <t>理美容サービス</t>
    <phoneticPr fontId="2"/>
  </si>
  <si>
    <t>理美容用品</t>
    <phoneticPr fontId="2"/>
  </si>
  <si>
    <t>身の回り用品</t>
    <phoneticPr fontId="2"/>
  </si>
  <si>
    <t>たばこ</t>
    <phoneticPr fontId="2"/>
  </si>
  <si>
    <t>他の諸雑費</t>
    <rPh sb="0" eb="1">
      <t>タ</t>
    </rPh>
    <rPh sb="2" eb="3">
      <t>ショ</t>
    </rPh>
    <rPh sb="3" eb="4">
      <t>ザツ</t>
    </rPh>
    <rPh sb="4" eb="5">
      <t>ヒ</t>
    </rPh>
    <phoneticPr fontId="2"/>
  </si>
  <si>
    <t>別 掲 項 目</t>
    <rPh sb="0" eb="1">
      <t>ベツ</t>
    </rPh>
    <rPh sb="2" eb="3">
      <t>ケイ</t>
    </rPh>
    <rPh sb="4" eb="5">
      <t>コウ</t>
    </rPh>
    <rPh sb="6" eb="7">
      <t>メ</t>
    </rPh>
    <phoneticPr fontId="2"/>
  </si>
  <si>
    <t>生鮮食品</t>
    <phoneticPr fontId="2"/>
  </si>
  <si>
    <t>生鮮魚介</t>
    <phoneticPr fontId="2"/>
  </si>
  <si>
    <t>生鮮野菜</t>
    <phoneticPr fontId="2"/>
  </si>
  <si>
    <t>生鮮果物</t>
    <phoneticPr fontId="2"/>
  </si>
  <si>
    <t>生鮮食品を除く食料</t>
    <rPh sb="7" eb="9">
      <t>ショクリョウ</t>
    </rPh>
    <phoneticPr fontId="2"/>
  </si>
  <si>
    <t>帰属家賃を除く総合</t>
    <phoneticPr fontId="2"/>
  </si>
  <si>
    <t>帰属家賃を除く住居</t>
    <rPh sb="0" eb="2">
      <t>キゾク</t>
    </rPh>
    <rPh sb="2" eb="4">
      <t>ヤチン</t>
    </rPh>
    <rPh sb="5" eb="6">
      <t>ノゾ</t>
    </rPh>
    <rPh sb="7" eb="9">
      <t>ジュウキョ</t>
    </rPh>
    <phoneticPr fontId="2"/>
  </si>
  <si>
    <t>帰属家賃を除く家賃</t>
    <rPh sb="0" eb="2">
      <t>キゾク</t>
    </rPh>
    <rPh sb="2" eb="4">
      <t>ヤチン</t>
    </rPh>
    <rPh sb="5" eb="6">
      <t>ノゾ</t>
    </rPh>
    <rPh sb="7" eb="9">
      <t>ヤチン</t>
    </rPh>
    <phoneticPr fontId="2"/>
  </si>
  <si>
    <t>教育関係費</t>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</si>
  <si>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</si>
  <si>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</si>
  <si>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平成27年＝100</t>
    <rPh sb="4" eb="5">
      <t>ネン</t>
    </rPh>
    <phoneticPr fontId="2"/>
  </si>
  <si>
    <t>帰属家賃を除く
総合</t>
    <rPh sb="0" eb="2">
      <t>キゾク</t>
    </rPh>
    <rPh sb="2" eb="4">
      <t>ヤチン</t>
    </rPh>
    <rPh sb="5" eb="6">
      <t>ノゾ</t>
    </rPh>
    <rPh sb="8" eb="10">
      <t>ソウゴウ</t>
    </rPh>
    <phoneticPr fontId="2"/>
  </si>
  <si>
    <t>食料(酒類を除く)・
エネルギーを除く総合</t>
    <rPh sb="0" eb="2">
      <t>ショクリョウ</t>
    </rPh>
    <rPh sb="3" eb="5">
      <t>シュルイ</t>
    </rPh>
    <rPh sb="6" eb="7">
      <t>ノゾ</t>
    </rPh>
    <rPh sb="17" eb="18">
      <t>ノゾ</t>
    </rPh>
    <rPh sb="19" eb="21">
      <t>ソウゴウ</t>
    </rPh>
    <phoneticPr fontId="2"/>
  </si>
  <si>
    <t>帰属家賃・
生鮮食品を除く総合</t>
    <rPh sb="6" eb="8">
      <t>セイセン</t>
    </rPh>
    <rPh sb="8" eb="10">
      <t>ショクヒン</t>
    </rPh>
    <rPh sb="11" eb="12">
      <t>ノゾ</t>
    </rPh>
    <rPh sb="13" eb="15">
      <t>ソウゴウ</t>
    </rPh>
    <phoneticPr fontId="2"/>
  </si>
  <si>
    <t>注2）</t>
    <phoneticPr fontId="24"/>
  </si>
  <si>
    <t>新聞代（地方･ブロック紙）</t>
  </si>
  <si>
    <t>理髪料(総合調髪）</t>
    <rPh sb="4" eb="6">
      <t>ソウゴウ</t>
    </rPh>
    <rPh sb="6" eb="8">
      <t>チョウハツ</t>
    </rPh>
    <phoneticPr fontId="2"/>
  </si>
  <si>
    <t>食用油（キャノーラ油）</t>
    <rPh sb="9" eb="10">
      <t>ユ</t>
    </rPh>
    <phoneticPr fontId="2"/>
  </si>
  <si>
    <t>しょう油（こいくちしょうゆ）</t>
  </si>
  <si>
    <t>みそ（米みそ）</t>
    <rPh sb="3" eb="4">
      <t>コメ</t>
    </rPh>
    <phoneticPr fontId="2"/>
  </si>
  <si>
    <t>砂糖（上白）</t>
    <rPh sb="3" eb="5">
      <t>ウエハク</t>
    </rPh>
    <phoneticPr fontId="2"/>
  </si>
  <si>
    <t>ソース（濃厚ソース）</t>
    <rPh sb="4" eb="6">
      <t>ノウコウ</t>
    </rPh>
    <phoneticPr fontId="2"/>
  </si>
  <si>
    <t>風味調味料（かつお風味）</t>
    <rPh sb="9" eb="11">
      <t>フウミ</t>
    </rPh>
    <phoneticPr fontId="2"/>
  </si>
  <si>
    <t>ようかん（練りようかん）</t>
    <rPh sb="5" eb="6">
      <t>ネ</t>
    </rPh>
    <phoneticPr fontId="2"/>
  </si>
  <si>
    <t>緑茶（せん茶）</t>
  </si>
  <si>
    <t>紅茶</t>
  </si>
  <si>
    <t>ガス代（基本料金）</t>
  </si>
  <si>
    <t>灯油（白灯油）</t>
    <rPh sb="3" eb="4">
      <t>ハク</t>
    </rPh>
    <rPh sb="4" eb="6">
      <t>トウユ</t>
    </rPh>
    <phoneticPr fontId="2"/>
  </si>
  <si>
    <t>水道料（基本料金）</t>
  </si>
  <si>
    <t>毛布（マイヤー毛布）</t>
    <rPh sb="7" eb="9">
      <t>モウフ</t>
    </rPh>
    <phoneticPr fontId="2"/>
  </si>
  <si>
    <t>背広服（秋冬物）</t>
  </si>
  <si>
    <t>スカート（秋冬物）</t>
  </si>
  <si>
    <t>ワイシャツ（長袖）</t>
  </si>
  <si>
    <t>男子靴（短靴）</t>
    <rPh sb="4" eb="5">
      <t>タン</t>
    </rPh>
    <rPh sb="5" eb="6">
      <t>クツ</t>
    </rPh>
    <phoneticPr fontId="2"/>
  </si>
  <si>
    <t>婦人靴（パンプス）</t>
  </si>
  <si>
    <t>運動靴（大人用）</t>
  </si>
  <si>
    <t>洗濯代（ワイシャツ）</t>
  </si>
  <si>
    <t>感冒薬（総合かぜ薬）</t>
  </si>
  <si>
    <t>テレビ（液晶）</t>
    <rPh sb="4" eb="6">
      <t>エキショウ</t>
    </rPh>
    <phoneticPr fontId="2"/>
  </si>
  <si>
    <t>食パン</t>
  </si>
  <si>
    <t>小麦粉</t>
  </si>
  <si>
    <t>あじ（まあじ）</t>
  </si>
  <si>
    <t>さば（まさば）</t>
  </si>
  <si>
    <t>いか(やりいか)</t>
  </si>
  <si>
    <t>塩さけ(ぎんざけ)</t>
  </si>
  <si>
    <t>煮干し（かたくちいわし）</t>
  </si>
  <si>
    <t>牛肉（ロース）</t>
  </si>
  <si>
    <t>豚肉（バラ）</t>
  </si>
  <si>
    <t>鶏肉（もも肉）</t>
    <rPh sb="5" eb="6">
      <t>ニク</t>
    </rPh>
    <phoneticPr fontId="2"/>
  </si>
  <si>
    <t>ハム（ロースハム）</t>
  </si>
  <si>
    <t>牛乳（配達，瓶入り）</t>
  </si>
  <si>
    <t>レタス（玉レタス）</t>
    <rPh sb="4" eb="5">
      <t>タマ</t>
    </rPh>
    <phoneticPr fontId="2"/>
  </si>
  <si>
    <t>トマト</t>
  </si>
  <si>
    <t>豆腐（木綿豆腐）</t>
    <rPh sb="3" eb="5">
      <t>モメン</t>
    </rPh>
    <rPh sb="5" eb="7">
      <t>トウフ</t>
    </rPh>
    <phoneticPr fontId="2"/>
  </si>
  <si>
    <t>油揚げ（薄揚げ）</t>
    <rPh sb="4" eb="5">
      <t>ウス</t>
    </rPh>
    <rPh sb="5" eb="6">
      <t>ア</t>
    </rPh>
    <phoneticPr fontId="2"/>
  </si>
  <si>
    <t>りんご（ふじ）</t>
  </si>
  <si>
    <t>みかん（温州みかん）</t>
    <rPh sb="4" eb="6">
      <t>ウンシュウ</t>
    </rPh>
    <phoneticPr fontId="2"/>
  </si>
  <si>
    <t>バナナ</t>
  </si>
  <si>
    <t>集計世帯数</t>
    <phoneticPr fontId="24"/>
  </si>
  <si>
    <t>対前年率（％）</t>
    <rPh sb="3" eb="4">
      <t>リツ</t>
    </rPh>
    <phoneticPr fontId="24"/>
  </si>
  <si>
    <t>税  額（円）</t>
    <rPh sb="5" eb="6">
      <t>エン</t>
    </rPh>
    <phoneticPr fontId="24"/>
  </si>
  <si>
    <t>前年比（％）</t>
    <phoneticPr fontId="2"/>
  </si>
  <si>
    <t>注20）</t>
    <phoneticPr fontId="24"/>
  </si>
  <si>
    <t>世帯人員(人)</t>
  </si>
  <si>
    <t>有業人員(人)</t>
  </si>
  <si>
    <t>世帯主の年齢(歳)</t>
  </si>
  <si>
    <t>項目</t>
    <rPh sb="0" eb="1">
      <t>コウ</t>
    </rPh>
    <rPh sb="1" eb="2">
      <t>メ</t>
    </rPh>
    <phoneticPr fontId="36"/>
  </si>
  <si>
    <t>エンゲル係数(％)</t>
  </si>
  <si>
    <t>注）端数処理をしているため,表中の月々の数字の平均が必ずしも年平均とは一致しない。</t>
    <rPh sb="17" eb="19">
      <t>ツキヅキ</t>
    </rPh>
    <phoneticPr fontId="2"/>
  </si>
  <si>
    <t>集計世帯数</t>
  </si>
  <si>
    <t>暴力に
関する
相談</t>
    <rPh sb="0" eb="2">
      <t>ボウリョク</t>
    </rPh>
    <rPh sb="4" eb="5">
      <t>カン</t>
    </rPh>
    <rPh sb="8" eb="10">
      <t>ソウダン</t>
    </rPh>
    <phoneticPr fontId="39"/>
  </si>
  <si>
    <t>土地
家屋
調査士による相談</t>
    <rPh sb="0" eb="2">
      <t>トチ</t>
    </rPh>
    <rPh sb="3" eb="5">
      <t>カオク</t>
    </rPh>
    <rPh sb="6" eb="8">
      <t>チョウサ</t>
    </rPh>
    <rPh sb="8" eb="9">
      <t>シ</t>
    </rPh>
    <rPh sb="12" eb="14">
      <t>ソウダン</t>
    </rPh>
    <phoneticPr fontId="39"/>
  </si>
  <si>
    <t>司法
書士
による
相談</t>
    <rPh sb="0" eb="2">
      <t>シホウ</t>
    </rPh>
    <rPh sb="3" eb="5">
      <t>ショシ</t>
    </rPh>
    <rPh sb="10" eb="12">
      <t>ソウダン</t>
    </rPh>
    <phoneticPr fontId="39"/>
  </si>
  <si>
    <t>行政
書士
による
相談</t>
    <rPh sb="0" eb="2">
      <t>ギョウセイ</t>
    </rPh>
    <rPh sb="3" eb="5">
      <t>ショシ</t>
    </rPh>
    <rPh sb="10" eb="12">
      <t>ソウダン</t>
    </rPh>
    <phoneticPr fontId="39"/>
  </si>
  <si>
    <t>平成29年
平均</t>
    <rPh sb="0" eb="2">
      <t>ヘイセイ</t>
    </rPh>
    <rPh sb="4" eb="5">
      <t>ネン</t>
    </rPh>
    <rPh sb="6" eb="7">
      <t>ヒラ</t>
    </rPh>
    <rPh sb="7" eb="8">
      <t>タモツ</t>
    </rPh>
    <phoneticPr fontId="5"/>
  </si>
  <si>
    <t>平成30年
平均</t>
    <rPh sb="0" eb="2">
      <t>ヘイセイ</t>
    </rPh>
    <rPh sb="4" eb="5">
      <t>ネン</t>
    </rPh>
    <rPh sb="6" eb="7">
      <t>ヒラ</t>
    </rPh>
    <rPh sb="7" eb="8">
      <t>タモツ</t>
    </rPh>
    <phoneticPr fontId="5"/>
  </si>
  <si>
    <t>平成29年
平　均</t>
    <rPh sb="6" eb="7">
      <t>ヒラ</t>
    </rPh>
    <rPh sb="8" eb="9">
      <t>タモツ</t>
    </rPh>
    <phoneticPr fontId="6"/>
  </si>
  <si>
    <t>平成30年
平　均</t>
    <rPh sb="6" eb="7">
      <t>ヒラ</t>
    </rPh>
    <rPh sb="8" eb="9">
      <t>タモツ</t>
    </rPh>
    <phoneticPr fontId="6"/>
  </si>
  <si>
    <t>市たばこ税</t>
    <phoneticPr fontId="24"/>
  </si>
  <si>
    <t>注）本数及び税額は, 旧3級品と旧3級品以外の合計。</t>
    <phoneticPr fontId="24"/>
  </si>
  <si>
    <t>公証人
による
遺言等の公証相談</t>
    <rPh sb="0" eb="3">
      <t>コウショウニン</t>
    </rPh>
    <rPh sb="8" eb="10">
      <t>ユイゴン</t>
    </rPh>
    <rPh sb="10" eb="11">
      <t>トウ</t>
    </rPh>
    <rPh sb="12" eb="14">
      <t>コウショウ</t>
    </rPh>
    <rPh sb="14" eb="16">
      <t>ソウダン</t>
    </rPh>
    <phoneticPr fontId="39"/>
  </si>
  <si>
    <t>平成28年平均</t>
    <rPh sb="0" eb="2">
      <t>ヘイセイ</t>
    </rPh>
    <rPh sb="4" eb="5">
      <t>ネン</t>
    </rPh>
    <rPh sb="5" eb="7">
      <t>ヘイキン</t>
    </rPh>
    <phoneticPr fontId="3"/>
  </si>
  <si>
    <t>平成29年平均</t>
    <rPh sb="0" eb="2">
      <t>ヘイセイ</t>
    </rPh>
    <rPh sb="4" eb="5">
      <t>ネン</t>
    </rPh>
    <rPh sb="5" eb="7">
      <t>ヘイキン</t>
    </rPh>
    <phoneticPr fontId="3"/>
  </si>
  <si>
    <t>平成30年平均</t>
    <rPh sb="0" eb="2">
      <t>ヘイセイ</t>
    </rPh>
    <rPh sb="4" eb="5">
      <t>ネン</t>
    </rPh>
    <rPh sb="5" eb="7">
      <t>ヘイキン</t>
    </rPh>
    <phoneticPr fontId="3"/>
  </si>
  <si>
    <t>令和元年平均</t>
    <rPh sb="0" eb="2">
      <t>レイワ</t>
    </rPh>
    <rPh sb="2" eb="4">
      <t>ガンネン</t>
    </rPh>
    <rPh sb="4" eb="6">
      <t>ヘイキン</t>
    </rPh>
    <phoneticPr fontId="3"/>
  </si>
  <si>
    <t>平成27～令和元年</t>
    <rPh sb="0" eb="2">
      <t>ヘイセイ</t>
    </rPh>
    <rPh sb="5" eb="7">
      <t>レイワ</t>
    </rPh>
    <rPh sb="7" eb="8">
      <t>ガン</t>
    </rPh>
    <rPh sb="8" eb="9">
      <t>ネン</t>
    </rPh>
    <phoneticPr fontId="36"/>
  </si>
  <si>
    <t>平成30年
平　　均</t>
    <rPh sb="6" eb="10">
      <t>ヘイキン</t>
    </rPh>
    <phoneticPr fontId="4"/>
  </si>
  <si>
    <t>平成29～令和元年</t>
    <rPh sb="0" eb="2">
      <t>ヘイセイ</t>
    </rPh>
    <rPh sb="5" eb="7">
      <t>レイワ</t>
    </rPh>
    <rPh sb="7" eb="8">
      <t>ガン</t>
    </rPh>
    <rPh sb="8" eb="9">
      <t>ネン</t>
    </rPh>
    <phoneticPr fontId="36"/>
  </si>
  <si>
    <t>令和元年　</t>
    <rPh sb="0" eb="2">
      <t>レイワ</t>
    </rPh>
    <rPh sb="2" eb="4">
      <t>ガンネン</t>
    </rPh>
    <phoneticPr fontId="2"/>
  </si>
  <si>
    <t>全国平均=100</t>
    <rPh sb="0" eb="2">
      <t>ゼンコク</t>
    </rPh>
    <rPh sb="2" eb="4">
      <t>ヘイキン</t>
    </rPh>
    <phoneticPr fontId="4"/>
  </si>
  <si>
    <t>金立</t>
    <rPh sb="0" eb="2">
      <t>キンリュウ</t>
    </rPh>
    <phoneticPr fontId="7"/>
  </si>
  <si>
    <t>南川副</t>
    <rPh sb="0" eb="2">
      <t>ミナミカワ</t>
    </rPh>
    <rPh sb="2" eb="3">
      <t>フク</t>
    </rPh>
    <phoneticPr fontId="7"/>
  </si>
  <si>
    <t>久保泉</t>
    <rPh sb="0" eb="2">
      <t>クボ</t>
    </rPh>
    <rPh sb="2" eb="3">
      <t>イズミ</t>
    </rPh>
    <phoneticPr fontId="7"/>
  </si>
  <si>
    <t>西川副</t>
    <rPh sb="0" eb="2">
      <t>ニシカワ</t>
    </rPh>
    <rPh sb="2" eb="3">
      <t>フク</t>
    </rPh>
    <phoneticPr fontId="7"/>
  </si>
  <si>
    <t>蓮池</t>
    <rPh sb="0" eb="2">
      <t>ハスイケ</t>
    </rPh>
    <phoneticPr fontId="7"/>
  </si>
  <si>
    <t>中川副</t>
    <rPh sb="0" eb="2">
      <t>ナカガワ</t>
    </rPh>
    <rPh sb="2" eb="3">
      <t>フク</t>
    </rPh>
    <phoneticPr fontId="7"/>
  </si>
  <si>
    <t>新栄</t>
    <rPh sb="0" eb="1">
      <t>シン</t>
    </rPh>
    <rPh sb="1" eb="2">
      <t>エイ</t>
    </rPh>
    <phoneticPr fontId="7"/>
  </si>
  <si>
    <t>大詫間</t>
    <rPh sb="0" eb="3">
      <t>オオダクマ</t>
    </rPh>
    <phoneticPr fontId="7"/>
  </si>
  <si>
    <t>若楠</t>
    <rPh sb="0" eb="2">
      <t>ワカクス</t>
    </rPh>
    <phoneticPr fontId="7"/>
  </si>
  <si>
    <t>東与賀</t>
    <rPh sb="0" eb="3">
      <t>ヒガシヨカ</t>
    </rPh>
    <phoneticPr fontId="7"/>
  </si>
  <si>
    <t>西与賀</t>
    <rPh sb="0" eb="3">
      <t>ニシヨカ</t>
    </rPh>
    <phoneticPr fontId="7"/>
  </si>
  <si>
    <t>開成</t>
    <rPh sb="0" eb="2">
      <t>カイセイ</t>
    </rPh>
    <phoneticPr fontId="7"/>
  </si>
  <si>
    <t>久保田</t>
    <rPh sb="0" eb="3">
      <t>クボタ</t>
    </rPh>
    <phoneticPr fontId="7"/>
  </si>
  <si>
    <t>嘉瀬</t>
    <rPh sb="0" eb="2">
      <t>カセ</t>
    </rPh>
    <phoneticPr fontId="7"/>
  </si>
  <si>
    <t>諸富</t>
    <rPh sb="0" eb="1">
      <t>モロ</t>
    </rPh>
    <rPh sb="1" eb="2">
      <t>トミ</t>
    </rPh>
    <phoneticPr fontId="7"/>
  </si>
  <si>
    <t>計</t>
    <rPh sb="0" eb="1">
      <t>ケイ</t>
    </rPh>
    <phoneticPr fontId="7"/>
  </si>
  <si>
    <t>巨勢</t>
    <rPh sb="0" eb="2">
      <t>コセ</t>
    </rPh>
    <phoneticPr fontId="7"/>
  </si>
  <si>
    <t>春日</t>
    <rPh sb="0" eb="2">
      <t>カスガ</t>
    </rPh>
    <phoneticPr fontId="7"/>
  </si>
  <si>
    <t>兵庫</t>
    <rPh sb="0" eb="2">
      <t>ヒョウゴ</t>
    </rPh>
    <phoneticPr fontId="7"/>
  </si>
  <si>
    <t>春日北</t>
    <rPh sb="0" eb="2">
      <t>カスガ</t>
    </rPh>
    <rPh sb="2" eb="3">
      <t>キタ</t>
    </rPh>
    <phoneticPr fontId="7"/>
  </si>
  <si>
    <t>高木瀬</t>
    <rPh sb="0" eb="2">
      <t>タカギ</t>
    </rPh>
    <rPh sb="2" eb="3">
      <t>セ</t>
    </rPh>
    <phoneticPr fontId="7"/>
  </si>
  <si>
    <t>川上</t>
    <rPh sb="0" eb="2">
      <t>カワカミ</t>
    </rPh>
    <phoneticPr fontId="7"/>
  </si>
  <si>
    <t>北川副</t>
    <rPh sb="0" eb="1">
      <t>キタ</t>
    </rPh>
    <rPh sb="1" eb="3">
      <t>カワソエ</t>
    </rPh>
    <phoneticPr fontId="7"/>
  </si>
  <si>
    <t>松梅</t>
    <rPh sb="0" eb="1">
      <t>マツ</t>
    </rPh>
    <rPh sb="1" eb="2">
      <t>ウメ</t>
    </rPh>
    <phoneticPr fontId="7"/>
  </si>
  <si>
    <t>本庄</t>
    <rPh sb="0" eb="2">
      <t>ホンジョウ</t>
    </rPh>
    <phoneticPr fontId="7"/>
  </si>
  <si>
    <t>富士</t>
    <rPh sb="0" eb="2">
      <t>フジ</t>
    </rPh>
    <phoneticPr fontId="7"/>
  </si>
  <si>
    <t>鍋島</t>
    <rPh sb="0" eb="2">
      <t>ナベシマ</t>
    </rPh>
    <phoneticPr fontId="7"/>
  </si>
  <si>
    <t>三瀬</t>
    <rPh sb="0" eb="1">
      <t>サン</t>
    </rPh>
    <rPh sb="1" eb="2">
      <t>セ</t>
    </rPh>
    <phoneticPr fontId="7"/>
  </si>
  <si>
    <t>資料：市民生活課，生活安全課</t>
    <rPh sb="3" eb="5">
      <t>シミン</t>
    </rPh>
    <rPh sb="5" eb="7">
      <t>セイカツ</t>
    </rPh>
    <rPh sb="7" eb="8">
      <t>カ</t>
    </rPh>
    <rPh sb="9" eb="11">
      <t>セイカツ</t>
    </rPh>
    <rPh sb="11" eb="13">
      <t>アンゼン</t>
    </rPh>
    <rPh sb="13" eb="14">
      <t>カ</t>
    </rPh>
    <phoneticPr fontId="39"/>
  </si>
  <si>
    <t>資料：総務法制課（総務省「家計調査報告」）</t>
    <rPh sb="3" eb="5">
      <t>ソウム</t>
    </rPh>
    <rPh sb="5" eb="7">
      <t>ホウセイ</t>
    </rPh>
    <rPh sb="11" eb="12">
      <t>ショウ</t>
    </rPh>
    <phoneticPr fontId="2"/>
  </si>
  <si>
    <t>資料：総務法制課(総務省「小売物価統計調査」）</t>
    <rPh sb="3" eb="5">
      <t>ソウム</t>
    </rPh>
    <rPh sb="5" eb="7">
      <t>ホウセイ</t>
    </rPh>
    <rPh sb="11" eb="12">
      <t>ショウ</t>
    </rPh>
    <phoneticPr fontId="2"/>
  </si>
  <si>
    <t>資料：総務法制課（佐賀県統計分析課「消費者物価指数（年報）」）</t>
    <rPh sb="0" eb="2">
      <t>シリョウ</t>
    </rPh>
    <rPh sb="3" eb="8">
      <t>ソウムホウセイカ</t>
    </rPh>
    <rPh sb="9" eb="11">
      <t>サガ</t>
    </rPh>
    <rPh sb="11" eb="12">
      <t>ケン</t>
    </rPh>
    <rPh sb="12" eb="14">
      <t>トウケイ</t>
    </rPh>
    <rPh sb="14" eb="16">
      <t>ブンセキ</t>
    </rPh>
    <rPh sb="16" eb="17">
      <t>カ</t>
    </rPh>
    <rPh sb="18" eb="21">
      <t>ショウヒシャ</t>
    </rPh>
    <rPh sb="21" eb="23">
      <t>ブッカ</t>
    </rPh>
    <rPh sb="23" eb="25">
      <t>シスウ</t>
    </rPh>
    <rPh sb="26" eb="28">
      <t>ネンポウ</t>
    </rPh>
    <phoneticPr fontId="47"/>
  </si>
  <si>
    <t>資料：総務法制課（佐賀県統計分析課「消費者物価指数（年報）」）</t>
    <rPh sb="3" eb="5">
      <t>ソウム</t>
    </rPh>
    <rPh sb="5" eb="7">
      <t>ホウセイ</t>
    </rPh>
    <rPh sb="7" eb="8">
      <t>カ</t>
    </rPh>
    <rPh sb="9" eb="11">
      <t>サガ</t>
    </rPh>
    <rPh sb="14" eb="16">
      <t>ブンセキ</t>
    </rPh>
    <rPh sb="16" eb="17">
      <t>カ</t>
    </rPh>
    <rPh sb="18" eb="21">
      <t>ショウヒシャ</t>
    </rPh>
    <rPh sb="21" eb="23">
      <t>ブッカ</t>
    </rPh>
    <rPh sb="23" eb="25">
      <t>シスウ</t>
    </rPh>
    <rPh sb="26" eb="28">
      <t>ネンポウ</t>
    </rPh>
    <phoneticPr fontId="2"/>
  </si>
  <si>
    <t>保健医療用品・器具</t>
    <phoneticPr fontId="2"/>
  </si>
  <si>
    <t>1㎏</t>
    <phoneticPr fontId="2"/>
  </si>
  <si>
    <t>118. 佐賀市消費者物価</t>
    <rPh sb="5" eb="6">
      <t>サ</t>
    </rPh>
    <rPh sb="6" eb="7">
      <t>ガ</t>
    </rPh>
    <rPh sb="7" eb="8">
      <t>シ</t>
    </rPh>
    <rPh sb="8" eb="9">
      <t>ケ</t>
    </rPh>
    <rPh sb="9" eb="10">
      <t>ヒ</t>
    </rPh>
    <rPh sb="10" eb="11">
      <t>シャ</t>
    </rPh>
    <rPh sb="11" eb="12">
      <t>ブツ</t>
    </rPh>
    <rPh sb="12" eb="13">
      <t>アタイ</t>
    </rPh>
    <phoneticPr fontId="2"/>
  </si>
  <si>
    <t>121. 佐賀市主要品目別</t>
    <rPh sb="5" eb="6">
      <t>サ</t>
    </rPh>
    <rPh sb="6" eb="7">
      <t>ガ</t>
    </rPh>
    <rPh sb="7" eb="8">
      <t>シ</t>
    </rPh>
    <rPh sb="8" eb="9">
      <t>シュ</t>
    </rPh>
    <rPh sb="9" eb="10">
      <t>ヨウ</t>
    </rPh>
    <rPh sb="10" eb="11">
      <t>シナ</t>
    </rPh>
    <rPh sb="11" eb="12">
      <t>メ</t>
    </rPh>
    <rPh sb="12" eb="13">
      <t>ベツ</t>
    </rPh>
    <phoneticPr fontId="2"/>
  </si>
  <si>
    <t>単　位</t>
    <phoneticPr fontId="2"/>
  </si>
  <si>
    <t>品　目</t>
    <phoneticPr fontId="2"/>
  </si>
  <si>
    <t>単　位</t>
    <phoneticPr fontId="2"/>
  </si>
  <si>
    <t>122. 1世帯当たり１か月間の</t>
    <rPh sb="6" eb="7">
      <t>ヨ</t>
    </rPh>
    <rPh sb="7" eb="8">
      <t>オビ</t>
    </rPh>
    <rPh sb="8" eb="9">
      <t>ア</t>
    </rPh>
    <rPh sb="13" eb="14">
      <t>ツキ</t>
    </rPh>
    <phoneticPr fontId="36"/>
  </si>
  <si>
    <t>123. 1世帯当たり1か月間の収入と</t>
    <rPh sb="16" eb="17">
      <t>オサム</t>
    </rPh>
    <rPh sb="17" eb="18">
      <t>イリ</t>
    </rPh>
    <phoneticPr fontId="2"/>
  </si>
  <si>
    <t>総　合</t>
    <rPh sb="0" eb="1">
      <t>ソウ</t>
    </rPh>
    <rPh sb="2" eb="3">
      <t>ゴウ</t>
    </rPh>
    <phoneticPr fontId="2"/>
  </si>
  <si>
    <t>食　料</t>
    <rPh sb="0" eb="1">
      <t>ショク</t>
    </rPh>
    <rPh sb="2" eb="3">
      <t>リョウ</t>
    </rPh>
    <phoneticPr fontId="2"/>
  </si>
  <si>
    <t>住　居</t>
    <phoneticPr fontId="2"/>
  </si>
  <si>
    <t>光熱・水道</t>
    <phoneticPr fontId="2"/>
  </si>
  <si>
    <t>保健医療</t>
    <phoneticPr fontId="2"/>
  </si>
  <si>
    <t>交通・通信</t>
    <phoneticPr fontId="2"/>
  </si>
  <si>
    <t>教　育</t>
    <phoneticPr fontId="2"/>
  </si>
  <si>
    <t>教養娯楽</t>
    <phoneticPr fontId="2"/>
  </si>
  <si>
    <t>諸雑費</t>
    <phoneticPr fontId="2"/>
  </si>
  <si>
    <t>魚介類</t>
    <phoneticPr fontId="2"/>
  </si>
  <si>
    <t>肉類</t>
    <phoneticPr fontId="2"/>
  </si>
  <si>
    <t>乳卵類</t>
    <phoneticPr fontId="2"/>
  </si>
  <si>
    <t>野菜・海藻</t>
    <rPh sb="4" eb="5">
      <t>モ</t>
    </rPh>
    <phoneticPr fontId="2"/>
  </si>
  <si>
    <t>履物類</t>
    <phoneticPr fontId="2"/>
  </si>
  <si>
    <t>穀類</t>
    <phoneticPr fontId="2"/>
  </si>
  <si>
    <t>和服</t>
    <phoneticPr fontId="2"/>
  </si>
  <si>
    <t>洋服</t>
    <phoneticPr fontId="2"/>
  </si>
  <si>
    <t xml:space="preserve">         6  </t>
    <phoneticPr fontId="24"/>
  </si>
  <si>
    <t xml:space="preserve">         7　</t>
    <phoneticPr fontId="24"/>
  </si>
  <si>
    <t xml:space="preserve">         8　</t>
    <phoneticPr fontId="24"/>
  </si>
  <si>
    <t xml:space="preserve">         9　</t>
    <phoneticPr fontId="24"/>
  </si>
  <si>
    <t xml:space="preserve">        10　</t>
    <phoneticPr fontId="24"/>
  </si>
  <si>
    <t xml:space="preserve">        11　</t>
    <phoneticPr fontId="24"/>
  </si>
  <si>
    <t xml:space="preserve">        12　</t>
    <phoneticPr fontId="24"/>
  </si>
  <si>
    <t xml:space="preserve">         2　</t>
    <phoneticPr fontId="24"/>
  </si>
  <si>
    <t xml:space="preserve">         3　</t>
    <phoneticPr fontId="24"/>
  </si>
  <si>
    <t>小売価格（平成27～令和元年）</t>
    <rPh sb="0" eb="1">
      <t>ショウ</t>
    </rPh>
    <rPh sb="1" eb="2">
      <t>バイ</t>
    </rPh>
    <rPh sb="2" eb="3">
      <t>アタイ</t>
    </rPh>
    <rPh sb="3" eb="4">
      <t>カク</t>
    </rPh>
    <rPh sb="5" eb="7">
      <t>ヘイセイ</t>
    </rPh>
    <rPh sb="10" eb="12">
      <t>レイワ</t>
    </rPh>
    <rPh sb="12" eb="13">
      <t>ガン</t>
    </rPh>
    <rPh sb="13" eb="14">
      <t>ネン</t>
    </rPh>
    <phoneticPr fontId="2"/>
  </si>
  <si>
    <t>平成27年</t>
    <phoneticPr fontId="2"/>
  </si>
  <si>
    <t>平成28年</t>
    <phoneticPr fontId="2"/>
  </si>
  <si>
    <t>平成29年</t>
    <phoneticPr fontId="2"/>
  </si>
  <si>
    <t>平成30年</t>
    <phoneticPr fontId="2"/>
  </si>
  <si>
    <t>1月</t>
    <phoneticPr fontId="2"/>
  </si>
  <si>
    <t>5月</t>
    <phoneticPr fontId="2"/>
  </si>
  <si>
    <t>平　　成　　31　　年</t>
    <rPh sb="0" eb="1">
      <t>ヘイ</t>
    </rPh>
    <rPh sb="3" eb="4">
      <t>シゲル</t>
    </rPh>
    <rPh sb="10" eb="11">
      <t>トシ</t>
    </rPh>
    <phoneticPr fontId="4"/>
  </si>
  <si>
    <t>令　　和　　元　　年</t>
    <rPh sb="0" eb="1">
      <t>レイ</t>
    </rPh>
    <rPh sb="3" eb="4">
      <t>カズ</t>
    </rPh>
    <rPh sb="6" eb="7">
      <t>モト</t>
    </rPh>
    <rPh sb="9" eb="10">
      <t>トシ</t>
    </rPh>
    <phoneticPr fontId="2"/>
  </si>
  <si>
    <r>
      <rPr>
        <sz val="10.5"/>
        <rFont val="ＭＳ 明朝"/>
        <family val="1"/>
        <charset val="128"/>
      </rPr>
      <t xml:space="preserve">令和元年
</t>
    </r>
    <r>
      <rPr>
        <sz val="8"/>
        <rFont val="ＭＳ 明朝"/>
        <family val="1"/>
        <charset val="128"/>
      </rPr>
      <t xml:space="preserve">(平成31年)
</t>
    </r>
    <r>
      <rPr>
        <sz val="10.5"/>
        <rFont val="ＭＳ 明朝"/>
        <family val="1"/>
        <charset val="128"/>
      </rPr>
      <t>平　均</t>
    </r>
    <rPh sb="0" eb="2">
      <t>レイワ</t>
    </rPh>
    <rPh sb="2" eb="3">
      <t>ガン</t>
    </rPh>
    <rPh sb="3" eb="4">
      <t>トシ</t>
    </rPh>
    <rPh sb="6" eb="8">
      <t>ヘイセイ</t>
    </rPh>
    <rPh sb="10" eb="11">
      <t>ネン</t>
    </rPh>
    <rPh sb="13" eb="14">
      <t>タイラ</t>
    </rPh>
    <rPh sb="15" eb="16">
      <t>ヒトシ</t>
    </rPh>
    <phoneticPr fontId="2"/>
  </si>
  <si>
    <t>小売価格（平成27～令和元年）（つづき）</t>
    <rPh sb="0" eb="1">
      <t>ショウ</t>
    </rPh>
    <rPh sb="1" eb="2">
      <t>バイ</t>
    </rPh>
    <rPh sb="2" eb="3">
      <t>アタイ</t>
    </rPh>
    <rPh sb="3" eb="4">
      <t>カク</t>
    </rPh>
    <rPh sb="5" eb="7">
      <t>ヘイセイ</t>
    </rPh>
    <rPh sb="10" eb="12">
      <t>レイワ</t>
    </rPh>
    <rPh sb="12" eb="13">
      <t>ガン</t>
    </rPh>
    <rPh sb="13" eb="14">
      <t>ネン</t>
    </rPh>
    <phoneticPr fontId="2"/>
  </si>
  <si>
    <t>平　　成　　31　　年</t>
    <rPh sb="0" eb="1">
      <t>ヘイ</t>
    </rPh>
    <rPh sb="3" eb="4">
      <t>シゲル</t>
    </rPh>
    <rPh sb="10" eb="11">
      <t>ネン</t>
    </rPh>
    <phoneticPr fontId="4"/>
  </si>
  <si>
    <t>⋯</t>
    <phoneticPr fontId="2"/>
  </si>
  <si>
    <t>消費支出（二人以上の世帯）（平成29～令和元年）</t>
    <rPh sb="0" eb="1">
      <t>ケ</t>
    </rPh>
    <rPh sb="1" eb="2">
      <t>ヒ</t>
    </rPh>
    <rPh sb="2" eb="3">
      <t>ササ</t>
    </rPh>
    <rPh sb="3" eb="4">
      <t>デ</t>
    </rPh>
    <rPh sb="5" eb="7">
      <t>フタリ</t>
    </rPh>
    <rPh sb="7" eb="9">
      <t>イジョウ</t>
    </rPh>
    <rPh sb="10" eb="12">
      <t>セタイ</t>
    </rPh>
    <rPh sb="14" eb="16">
      <t>ヘイセイ</t>
    </rPh>
    <rPh sb="19" eb="21">
      <t>レイワ</t>
    </rPh>
    <rPh sb="21" eb="22">
      <t>ガン</t>
    </rPh>
    <rPh sb="22" eb="23">
      <t>ネン</t>
    </rPh>
    <phoneticPr fontId="36"/>
  </si>
  <si>
    <r>
      <rPr>
        <sz val="10.5"/>
        <rFont val="ＭＳ 明朝"/>
        <family val="1"/>
        <charset val="128"/>
      </rPr>
      <t>令和元年</t>
    </r>
    <r>
      <rPr>
        <sz val="11"/>
        <rFont val="ＭＳ 明朝"/>
        <family val="1"/>
        <charset val="128"/>
      </rPr>
      <t xml:space="preserve">
</t>
    </r>
    <r>
      <rPr>
        <sz val="9"/>
        <rFont val="ＭＳ 明朝"/>
        <family val="1"/>
        <charset val="128"/>
      </rPr>
      <t>(平成31年)</t>
    </r>
    <r>
      <rPr>
        <sz val="11"/>
        <rFont val="ＭＳ 明朝"/>
        <family val="1"/>
        <charset val="128"/>
      </rPr>
      <t xml:space="preserve">
</t>
    </r>
    <r>
      <rPr>
        <sz val="10.5"/>
        <rFont val="ＭＳ 明朝"/>
        <family val="1"/>
        <charset val="128"/>
      </rPr>
      <t>平均</t>
    </r>
    <rPh sb="0" eb="2">
      <t>レイワ</t>
    </rPh>
    <rPh sb="2" eb="4">
      <t>ガンネン</t>
    </rPh>
    <rPh sb="6" eb="8">
      <t>ヘイセイ</t>
    </rPh>
    <rPh sb="10" eb="11">
      <t>ネン</t>
    </rPh>
    <rPh sb="12" eb="13">
      <t>ヘイネン</t>
    </rPh>
    <rPh sb="13" eb="14">
      <t>ヒラ</t>
    </rPh>
    <rPh sb="14" eb="15">
      <t>タモツ</t>
    </rPh>
    <phoneticPr fontId="5"/>
  </si>
  <si>
    <t>平成31年
1月</t>
    <rPh sb="7" eb="8">
      <t>ガツ</t>
    </rPh>
    <phoneticPr fontId="5"/>
  </si>
  <si>
    <t>平成31年
2月</t>
    <rPh sb="7" eb="8">
      <t>ガツ</t>
    </rPh>
    <phoneticPr fontId="5"/>
  </si>
  <si>
    <t>平成31年
3月</t>
    <rPh sb="7" eb="8">
      <t>ガツ</t>
    </rPh>
    <phoneticPr fontId="5"/>
  </si>
  <si>
    <t>平成31年
4月</t>
    <rPh sb="7" eb="8">
      <t>ガツ</t>
    </rPh>
    <phoneticPr fontId="5"/>
  </si>
  <si>
    <t>令和元年
5月</t>
    <rPh sb="0" eb="2">
      <t>レイワ</t>
    </rPh>
    <rPh sb="2" eb="3">
      <t>ガン</t>
    </rPh>
    <rPh sb="6" eb="7">
      <t>ガツ</t>
    </rPh>
    <phoneticPr fontId="5"/>
  </si>
  <si>
    <t>令和元年
6月</t>
    <rPh sb="0" eb="2">
      <t>レイワ</t>
    </rPh>
    <rPh sb="2" eb="3">
      <t>ガン</t>
    </rPh>
    <rPh sb="6" eb="7">
      <t>ガツ</t>
    </rPh>
    <phoneticPr fontId="5"/>
  </si>
  <si>
    <t>令和元年
7月</t>
    <rPh sb="0" eb="2">
      <t>レイワ</t>
    </rPh>
    <rPh sb="2" eb="3">
      <t>ガン</t>
    </rPh>
    <rPh sb="6" eb="7">
      <t>ガツ</t>
    </rPh>
    <phoneticPr fontId="5"/>
  </si>
  <si>
    <t>令和元年
8月</t>
    <rPh sb="0" eb="2">
      <t>レイワ</t>
    </rPh>
    <rPh sb="2" eb="3">
      <t>ガン</t>
    </rPh>
    <rPh sb="6" eb="7">
      <t>ガツ</t>
    </rPh>
    <phoneticPr fontId="5"/>
  </si>
  <si>
    <t>令和元年
9月</t>
    <rPh sb="0" eb="2">
      <t>レイワ</t>
    </rPh>
    <rPh sb="2" eb="3">
      <t>ガン</t>
    </rPh>
    <rPh sb="6" eb="7">
      <t>ガツ</t>
    </rPh>
    <phoneticPr fontId="5"/>
  </si>
  <si>
    <t>令和元年
10月</t>
    <rPh sb="0" eb="2">
      <t>レイワ</t>
    </rPh>
    <rPh sb="2" eb="3">
      <t>ガン</t>
    </rPh>
    <rPh sb="7" eb="8">
      <t>ガツ</t>
    </rPh>
    <phoneticPr fontId="5"/>
  </si>
  <si>
    <t>令和元年
11月</t>
    <rPh sb="0" eb="2">
      <t>レイワ</t>
    </rPh>
    <rPh sb="2" eb="3">
      <t>ガン</t>
    </rPh>
    <rPh sb="7" eb="8">
      <t>ガツ</t>
    </rPh>
    <phoneticPr fontId="5"/>
  </si>
  <si>
    <t>令和元年
12月</t>
    <rPh sb="0" eb="2">
      <t>レイワ</t>
    </rPh>
    <rPh sb="2" eb="3">
      <t>ガン</t>
    </rPh>
    <rPh sb="7" eb="8">
      <t>ガツ</t>
    </rPh>
    <phoneticPr fontId="5"/>
  </si>
  <si>
    <t xml:space="preserve"> 支出（二人以上の世帯のうち勤労者世帯）（平成29～令和元年）</t>
    <rPh sb="4" eb="6">
      <t>フタリ</t>
    </rPh>
    <rPh sb="6" eb="8">
      <t>イジョウ</t>
    </rPh>
    <rPh sb="9" eb="11">
      <t>セタイ</t>
    </rPh>
    <rPh sb="21" eb="23">
      <t>ヘイセイ</t>
    </rPh>
    <rPh sb="26" eb="28">
      <t>レイワ</t>
    </rPh>
    <rPh sb="28" eb="29">
      <t>ガン</t>
    </rPh>
    <rPh sb="29" eb="30">
      <t>ネン</t>
    </rPh>
    <phoneticPr fontId="36"/>
  </si>
  <si>
    <r>
      <rPr>
        <sz val="10"/>
        <rFont val="ＭＳ 明朝"/>
        <family val="1"/>
        <charset val="128"/>
      </rPr>
      <t>令和元年</t>
    </r>
    <r>
      <rPr>
        <sz val="11"/>
        <rFont val="ＭＳ 明朝"/>
        <family val="1"/>
        <charset val="128"/>
      </rPr>
      <t xml:space="preserve">
</t>
    </r>
    <r>
      <rPr>
        <sz val="9"/>
        <rFont val="ＭＳ 明朝"/>
        <family val="1"/>
        <charset val="128"/>
      </rPr>
      <t>(平成31年)</t>
    </r>
    <r>
      <rPr>
        <sz val="11"/>
        <rFont val="ＭＳ 明朝"/>
        <family val="1"/>
        <charset val="128"/>
      </rPr>
      <t xml:space="preserve">
</t>
    </r>
    <r>
      <rPr>
        <sz val="10"/>
        <rFont val="ＭＳ 明朝"/>
        <family val="1"/>
        <charset val="128"/>
      </rPr>
      <t>平　均</t>
    </r>
    <rPh sb="0" eb="2">
      <t>レイワ</t>
    </rPh>
    <rPh sb="2" eb="3">
      <t>ガン</t>
    </rPh>
    <rPh sb="6" eb="8">
      <t>ヘイセイ</t>
    </rPh>
    <rPh sb="10" eb="11">
      <t>ネン</t>
    </rPh>
    <rPh sb="13" eb="14">
      <t>タイラ</t>
    </rPh>
    <rPh sb="15" eb="16">
      <t>ヒトシ</t>
    </rPh>
    <phoneticPr fontId="6"/>
  </si>
  <si>
    <t>平成31年
1 月</t>
    <rPh sb="8" eb="9">
      <t>ガツ</t>
    </rPh>
    <phoneticPr fontId="6"/>
  </si>
  <si>
    <t>平成31年
2 月</t>
    <rPh sb="8" eb="9">
      <t>ガツ</t>
    </rPh>
    <phoneticPr fontId="6"/>
  </si>
  <si>
    <t>平成31年
3 月</t>
    <rPh sb="8" eb="9">
      <t>ガツ</t>
    </rPh>
    <phoneticPr fontId="6"/>
  </si>
  <si>
    <t>平成31年
4 月</t>
    <rPh sb="8" eb="9">
      <t>ガツ</t>
    </rPh>
    <phoneticPr fontId="6"/>
  </si>
  <si>
    <t>令和元年
5 月</t>
    <rPh sb="0" eb="2">
      <t>レイワ</t>
    </rPh>
    <rPh sb="2" eb="3">
      <t>ガン</t>
    </rPh>
    <rPh sb="7" eb="8">
      <t>ガツ</t>
    </rPh>
    <phoneticPr fontId="6"/>
  </si>
  <si>
    <t>令和元年
6 月</t>
    <rPh sb="0" eb="2">
      <t>レイワ</t>
    </rPh>
    <rPh sb="2" eb="3">
      <t>ガン</t>
    </rPh>
    <rPh sb="7" eb="8">
      <t>ガツ</t>
    </rPh>
    <phoneticPr fontId="6"/>
  </si>
  <si>
    <t>令和元年
7 月</t>
    <rPh sb="0" eb="2">
      <t>レイワ</t>
    </rPh>
    <rPh sb="2" eb="3">
      <t>ガン</t>
    </rPh>
    <rPh sb="7" eb="8">
      <t>ガツ</t>
    </rPh>
    <phoneticPr fontId="6"/>
  </si>
  <si>
    <t>令和元年
8 月</t>
    <rPh sb="0" eb="2">
      <t>レイワ</t>
    </rPh>
    <rPh sb="2" eb="3">
      <t>ガン</t>
    </rPh>
    <rPh sb="7" eb="8">
      <t>ガツ</t>
    </rPh>
    <phoneticPr fontId="6"/>
  </si>
  <si>
    <t>令和元年
9 月</t>
    <rPh sb="0" eb="2">
      <t>レイワ</t>
    </rPh>
    <rPh sb="2" eb="3">
      <t>ガン</t>
    </rPh>
    <rPh sb="7" eb="8">
      <t>ガツ</t>
    </rPh>
    <phoneticPr fontId="6"/>
  </si>
  <si>
    <t>令和元年
10 月</t>
    <rPh sb="0" eb="2">
      <t>レイワ</t>
    </rPh>
    <rPh sb="2" eb="3">
      <t>ガン</t>
    </rPh>
    <rPh sb="8" eb="9">
      <t>ガツ</t>
    </rPh>
    <phoneticPr fontId="6"/>
  </si>
  <si>
    <t>令和元年
11 月</t>
    <rPh sb="0" eb="2">
      <t>レイワ</t>
    </rPh>
    <rPh sb="2" eb="3">
      <t>ガン</t>
    </rPh>
    <rPh sb="8" eb="9">
      <t>ガツ</t>
    </rPh>
    <phoneticPr fontId="6"/>
  </si>
  <si>
    <t>令和元年
12 月</t>
    <rPh sb="0" eb="2">
      <t>レイワ</t>
    </rPh>
    <rPh sb="2" eb="3">
      <t>ガン</t>
    </rPh>
    <rPh sb="8" eb="9">
      <t>ガツ</t>
    </rPh>
    <phoneticPr fontId="6"/>
  </si>
  <si>
    <t>125. 市民相談利用件数（平成27～令和元年度）</t>
    <rPh sb="5" eb="7">
      <t>シミン</t>
    </rPh>
    <rPh sb="7" eb="9">
      <t>ソウダン</t>
    </rPh>
    <rPh sb="9" eb="11">
      <t>リヨウ</t>
    </rPh>
    <rPh sb="11" eb="13">
      <t>ケンスウ</t>
    </rPh>
    <rPh sb="14" eb="16">
      <t>ヘイセイ</t>
    </rPh>
    <rPh sb="19" eb="21">
      <t>レイワ</t>
    </rPh>
    <rPh sb="21" eb="22">
      <t>ガン</t>
    </rPh>
    <rPh sb="22" eb="24">
      <t>ネンド</t>
    </rPh>
    <phoneticPr fontId="39"/>
  </si>
  <si>
    <t>平成27年度</t>
    <rPh sb="0" eb="2">
      <t>ヘイセイ</t>
    </rPh>
    <rPh sb="4" eb="6">
      <t>ネンド</t>
    </rPh>
    <phoneticPr fontId="5"/>
  </si>
  <si>
    <t>令和元年度</t>
    <rPh sb="0" eb="2">
      <t>レイワ</t>
    </rPh>
    <rPh sb="2" eb="3">
      <t>ガン</t>
    </rPh>
    <rPh sb="3" eb="5">
      <t>ネンド</t>
    </rPh>
    <phoneticPr fontId="24"/>
  </si>
  <si>
    <t>平成31年 4月</t>
    <phoneticPr fontId="24"/>
  </si>
  <si>
    <t>令和元年 5月</t>
    <rPh sb="0" eb="2">
      <t>レイワ</t>
    </rPh>
    <rPh sb="2" eb="3">
      <t>ガン</t>
    </rPh>
    <phoneticPr fontId="24"/>
  </si>
  <si>
    <t>令和 2年 1月</t>
    <rPh sb="0" eb="2">
      <t>レイワ</t>
    </rPh>
    <phoneticPr fontId="24"/>
  </si>
  <si>
    <t>平成27～令和元年度</t>
    <rPh sb="0" eb="2">
      <t>ヘイセイ</t>
    </rPh>
    <rPh sb="5" eb="7">
      <t>レイワ</t>
    </rPh>
    <rPh sb="7" eb="8">
      <t>ガン</t>
    </rPh>
    <rPh sb="8" eb="10">
      <t>ネンド</t>
    </rPh>
    <phoneticPr fontId="36"/>
  </si>
  <si>
    <t>鶏卵(白色卵，サイズ混合)</t>
    <rPh sb="3" eb="5">
      <t>ハクショク</t>
    </rPh>
    <rPh sb="5" eb="6">
      <t>タマゴ</t>
    </rPh>
    <rPh sb="10" eb="12">
      <t>コンゴウ</t>
    </rPh>
    <phoneticPr fontId="2"/>
  </si>
  <si>
    <t>コーヒー（外食）</t>
    <rPh sb="5" eb="7">
      <t>ガイショク</t>
    </rPh>
    <phoneticPr fontId="2"/>
  </si>
  <si>
    <t>1000組･1000 double sheets・5箱入り</t>
  </si>
  <si>
    <t>(1051)カップ麺：2019年(令和元年)11月から基本銘柄改正</t>
    <phoneticPr fontId="2"/>
  </si>
  <si>
    <t>(1341)鶏卵(白色卵，サイズ混合)：平成30年1月から基本銘柄改正</t>
    <phoneticPr fontId="2"/>
  </si>
  <si>
    <t>(1436)トマト：平成30年1月から基本銘柄改正</t>
    <phoneticPr fontId="2"/>
  </si>
  <si>
    <t>(2133)カレーライス(外食)：2019年(令和元年)10月から基本銘柄改正</t>
    <phoneticPr fontId="2"/>
  </si>
  <si>
    <t>(2162)コーヒー(外食)：平成28年1月から品目名改正，平成28年1月から基本銘柄改正</t>
    <phoneticPr fontId="2"/>
  </si>
  <si>
    <t>(2162)コーヒー(外食)：2019年(令和元年)10月から基本銘柄改正</t>
    <phoneticPr fontId="2"/>
  </si>
  <si>
    <t>(4231)毛布(合わせ毛布)：2019年(令和元年)7月から基本銘柄改正</t>
    <phoneticPr fontId="2"/>
  </si>
  <si>
    <t>(4412)ティッシュペーパー：2019年(令和元年)11月から基本銘柄改正，2019年(令和元年)11月から単位変更</t>
    <phoneticPr fontId="2"/>
  </si>
  <si>
    <t>(4441)洗濯用洗剤（合成洗剤）：平成30年9月から基本銘柄改正</t>
    <phoneticPr fontId="2"/>
  </si>
  <si>
    <t>(9621)化粧石けん：2019年(令和元年)9月から基本銘柄改正</t>
    <phoneticPr fontId="2"/>
  </si>
  <si>
    <t>124. たばこの消費状況（平成27～令和元年度）</t>
    <rPh sb="9" eb="10">
      <t>ケ</t>
    </rPh>
    <rPh sb="10" eb="11">
      <t>ヒ</t>
    </rPh>
    <rPh sb="11" eb="12">
      <t>ジョウ</t>
    </rPh>
    <rPh sb="12" eb="13">
      <t>キョウ</t>
    </rPh>
    <rPh sb="14" eb="16">
      <t>ヘイセイ</t>
    </rPh>
    <rPh sb="19" eb="21">
      <t>レイワ</t>
    </rPh>
    <rPh sb="21" eb="22">
      <t>ガン</t>
    </rPh>
    <rPh sb="22" eb="24">
      <t>ネンド</t>
    </rPh>
    <phoneticPr fontId="2"/>
  </si>
  <si>
    <t>平成27年度</t>
    <rPh sb="0" eb="2">
      <t>ヘイセイ</t>
    </rPh>
    <rPh sb="4" eb="6">
      <t>ネンド</t>
    </rPh>
    <phoneticPr fontId="2"/>
  </si>
  <si>
    <t>28</t>
    <phoneticPr fontId="24"/>
  </si>
  <si>
    <t>29</t>
    <phoneticPr fontId="24"/>
  </si>
  <si>
    <t>30</t>
    <phoneticPr fontId="24"/>
  </si>
  <si>
    <t>令 和 ２ 年 版 佐 賀 市 統 計 デ ー タ</t>
    <rPh sb="0" eb="1">
      <t>レイ</t>
    </rPh>
    <rPh sb="2" eb="3">
      <t>ワ</t>
    </rPh>
    <rPh sb="6" eb="7">
      <t>ネン</t>
    </rPh>
    <rPh sb="8" eb="9">
      <t>ハン</t>
    </rPh>
    <rPh sb="10" eb="11">
      <t>タスク</t>
    </rPh>
    <rPh sb="12" eb="13">
      <t>ガ</t>
    </rPh>
    <rPh sb="14" eb="15">
      <t>シ</t>
    </rPh>
    <rPh sb="16" eb="17">
      <t>オサム</t>
    </rPh>
    <rPh sb="18" eb="19">
      <t>ケイ</t>
    </rPh>
    <phoneticPr fontId="36"/>
  </si>
  <si>
    <t>注）公証人による遺言等の公証相談は, 平成31年3月から令和2年3月までの実施。</t>
    <rPh sb="0" eb="1">
      <t>チュウ</t>
    </rPh>
    <rPh sb="2" eb="5">
      <t>コウショウニン</t>
    </rPh>
    <rPh sb="8" eb="10">
      <t>ユイゴン</t>
    </rPh>
    <rPh sb="10" eb="11">
      <t>トウ</t>
    </rPh>
    <rPh sb="12" eb="14">
      <t>コウショウ</t>
    </rPh>
    <rPh sb="19" eb="21">
      <t>ヘイセイ</t>
    </rPh>
    <rPh sb="23" eb="24">
      <t>ネン</t>
    </rPh>
    <rPh sb="25" eb="26">
      <t>ガツ</t>
    </rPh>
    <rPh sb="28" eb="30">
      <t>レイワ</t>
    </rPh>
    <rPh sb="31" eb="32">
      <t>ネン</t>
    </rPh>
    <rPh sb="33" eb="34">
      <t>ガツ</t>
    </rPh>
    <rPh sb="37" eb="39">
      <t>ジッシ</t>
    </rPh>
    <phoneticPr fontId="39"/>
  </si>
  <si>
    <t>令和2年</t>
    <rPh sb="0" eb="2">
      <t>レイワ</t>
    </rPh>
    <rPh sb="3" eb="4">
      <t>ネン</t>
    </rPh>
    <phoneticPr fontId="36"/>
  </si>
  <si>
    <t>令和2年7月1日現在</t>
    <rPh sb="0" eb="2">
      <t>レイワ</t>
    </rPh>
    <rPh sb="3" eb="4">
      <t>ネン</t>
    </rPh>
    <rPh sb="4" eb="5">
      <t>ヘイネン</t>
    </rPh>
    <rPh sb="5" eb="6">
      <t>ガツ</t>
    </rPh>
    <rPh sb="7" eb="8">
      <t>ニチ</t>
    </rPh>
    <rPh sb="8" eb="10">
      <t>ゲンザイ</t>
    </rPh>
    <phoneticPr fontId="36"/>
  </si>
  <si>
    <t>126. 校区別自治会数（令和2年）</t>
    <rPh sb="5" eb="6">
      <t>コウ</t>
    </rPh>
    <rPh sb="6" eb="8">
      <t>クベツ</t>
    </rPh>
    <rPh sb="8" eb="10">
      <t>ジチ</t>
    </rPh>
    <rPh sb="10" eb="11">
      <t>カイ</t>
    </rPh>
    <rPh sb="11" eb="12">
      <t>スウ</t>
    </rPh>
    <rPh sb="13" eb="15">
      <t>レイワ</t>
    </rPh>
    <rPh sb="16" eb="17">
      <t>ネン</t>
    </rPh>
    <rPh sb="17" eb="18">
      <t>ヘイネン</t>
    </rPh>
    <phoneticPr fontId="2"/>
  </si>
  <si>
    <t>117. 佐賀市消費者物価指数（平成28～令和2年）</t>
    <rPh sb="5" eb="8">
      <t>サガシ</t>
    </rPh>
    <rPh sb="8" eb="11">
      <t>ショウヒシャ</t>
    </rPh>
    <rPh sb="11" eb="13">
      <t>ブッカ</t>
    </rPh>
    <rPh sb="13" eb="15">
      <t>シスウ</t>
    </rPh>
    <rPh sb="16" eb="18">
      <t>ヘイセイ</t>
    </rPh>
    <rPh sb="21" eb="23">
      <t>レイワ</t>
    </rPh>
    <rPh sb="24" eb="25">
      <t>ネン</t>
    </rPh>
    <phoneticPr fontId="3"/>
  </si>
  <si>
    <t>令和2年平均</t>
    <rPh sb="0" eb="2">
      <t>レイワ</t>
    </rPh>
    <rPh sb="3" eb="4">
      <t>ネン</t>
    </rPh>
    <rPh sb="4" eb="6">
      <t>ヘイキン</t>
    </rPh>
    <phoneticPr fontId="3"/>
  </si>
  <si>
    <t>平成28～令和2年</t>
    <rPh sb="0" eb="2">
      <t>ヘイセイ</t>
    </rPh>
    <rPh sb="5" eb="7">
      <t>レイワ</t>
    </rPh>
    <rPh sb="8" eb="9">
      <t>ネン</t>
    </rPh>
    <phoneticPr fontId="36"/>
  </si>
  <si>
    <t>令和元年
平　　均</t>
    <rPh sb="0" eb="2">
      <t>レイワ</t>
    </rPh>
    <rPh sb="2" eb="3">
      <t>ガン</t>
    </rPh>
    <rPh sb="5" eb="9">
      <t>ヘイキン</t>
    </rPh>
    <phoneticPr fontId="4"/>
  </si>
  <si>
    <t>平成30年</t>
    <phoneticPr fontId="24"/>
  </si>
  <si>
    <t>令和元年</t>
    <rPh sb="0" eb="2">
      <t>レイワ</t>
    </rPh>
    <rPh sb="2" eb="4">
      <t>ガンネン</t>
    </rPh>
    <phoneticPr fontId="24"/>
  </si>
  <si>
    <t>令和2年</t>
    <rPh sb="0" eb="2">
      <t>レイワ</t>
    </rPh>
    <rPh sb="3" eb="4">
      <t>ネン</t>
    </rPh>
    <phoneticPr fontId="4"/>
  </si>
  <si>
    <t>令和2年
平　 均</t>
    <rPh sb="0" eb="2">
      <t>レイワ</t>
    </rPh>
    <rPh sb="3" eb="4">
      <t>ネン</t>
    </rPh>
    <rPh sb="5" eb="6">
      <t>タイラ</t>
    </rPh>
    <rPh sb="8" eb="9">
      <t>ヒトシ</t>
    </rPh>
    <phoneticPr fontId="4"/>
  </si>
  <si>
    <t>令和2年平均</t>
    <rPh sb="0" eb="2">
      <t>レイワ</t>
    </rPh>
    <rPh sb="3" eb="4">
      <t>ネン</t>
    </rPh>
    <rPh sb="4" eb="6">
      <t>ヘイキン</t>
    </rPh>
    <phoneticPr fontId="4"/>
  </si>
  <si>
    <t>中分類指数（平成30～令和2年）</t>
    <rPh sb="0" eb="1">
      <t>ナカ</t>
    </rPh>
    <rPh sb="1" eb="2">
      <t>ブン</t>
    </rPh>
    <rPh sb="2" eb="3">
      <t>タグイ</t>
    </rPh>
    <rPh sb="3" eb="4">
      <t>ユビ</t>
    </rPh>
    <rPh sb="4" eb="5">
      <t>カズ</t>
    </rPh>
    <rPh sb="6" eb="8">
      <t>ヘイセイ</t>
    </rPh>
    <rPh sb="11" eb="13">
      <t>レイワ</t>
    </rPh>
    <rPh sb="14" eb="15">
      <t>ネン</t>
    </rPh>
    <rPh sb="15" eb="16">
      <t>ガンネン</t>
    </rPh>
    <phoneticPr fontId="4"/>
  </si>
  <si>
    <t>　平成28年平均</t>
    <rPh sb="1" eb="3">
      <t>ヘイセイ</t>
    </rPh>
    <rPh sb="5" eb="6">
      <t>ネン</t>
    </rPh>
    <rPh sb="6" eb="8">
      <t>ヘイキン</t>
    </rPh>
    <phoneticPr fontId="4"/>
  </si>
  <si>
    <t>29</t>
    <phoneticPr fontId="24"/>
  </si>
  <si>
    <t>30</t>
    <phoneticPr fontId="24"/>
  </si>
  <si>
    <t>令和 2年　</t>
    <rPh sb="0" eb="2">
      <t>レイワ</t>
    </rPh>
    <rPh sb="4" eb="5">
      <t>ネン</t>
    </rPh>
    <phoneticPr fontId="2"/>
  </si>
  <si>
    <t>119. 全国・九州・九州県庁所在都市別総合指数（平成28～令和2年）</t>
    <rPh sb="25" eb="27">
      <t>ヘイセイ</t>
    </rPh>
    <rPh sb="30" eb="32">
      <t>レイワ</t>
    </rPh>
    <rPh sb="33" eb="34">
      <t>ネン</t>
    </rPh>
    <rPh sb="34" eb="35">
      <t>ガンネン</t>
    </rPh>
    <phoneticPr fontId="4"/>
  </si>
  <si>
    <t>平成30～令和2年</t>
    <rPh sb="0" eb="2">
      <t>ヘイセイ</t>
    </rPh>
    <rPh sb="5" eb="7">
      <t>レイワ</t>
    </rPh>
    <rPh sb="8" eb="9">
      <t>ネン</t>
    </rPh>
    <phoneticPr fontId="36"/>
  </si>
  <si>
    <t>平成27～令和元年</t>
    <rPh sb="0" eb="2">
      <t>ヘイセイ</t>
    </rPh>
    <rPh sb="5" eb="8">
      <t>レイワガン</t>
    </rPh>
    <rPh sb="8" eb="9">
      <t>ネン</t>
    </rPh>
    <phoneticPr fontId="36"/>
  </si>
  <si>
    <t>注）「総合」は持家の帰属家賃を除く総合。</t>
    <rPh sb="0" eb="1">
      <t>チュウ</t>
    </rPh>
    <phoneticPr fontId="2"/>
  </si>
  <si>
    <t>さいたま市</t>
    <rPh sb="4" eb="5">
      <t>シ</t>
    </rPh>
    <phoneticPr fontId="10"/>
  </si>
  <si>
    <t>平成27年平均</t>
    <phoneticPr fontId="24"/>
  </si>
  <si>
    <t>平成28年平均</t>
    <phoneticPr fontId="24"/>
  </si>
  <si>
    <t>平成29年平均</t>
    <phoneticPr fontId="24"/>
  </si>
  <si>
    <t>平成30年平均</t>
    <phoneticPr fontId="24"/>
  </si>
  <si>
    <t>令和元年平均</t>
    <rPh sb="0" eb="2">
      <t>レイワ</t>
    </rPh>
    <rPh sb="2" eb="3">
      <t>ガン</t>
    </rPh>
    <phoneticPr fontId="24"/>
  </si>
  <si>
    <t>120. 消費者物価地域差指数（総合）（平成27～令和元年）</t>
    <rPh sb="5" eb="8">
      <t>ショウヒシャ</t>
    </rPh>
    <rPh sb="8" eb="10">
      <t>ブッカ</t>
    </rPh>
    <rPh sb="10" eb="13">
      <t>チイキサ</t>
    </rPh>
    <rPh sb="13" eb="15">
      <t>シスウ</t>
    </rPh>
    <rPh sb="16" eb="18">
      <t>ソウゴウ</t>
    </rPh>
    <rPh sb="20" eb="22">
      <t>ヘイセイ</t>
    </rPh>
    <rPh sb="25" eb="27">
      <t>レイワ</t>
    </rPh>
    <rPh sb="27" eb="28">
      <t>ガン</t>
    </rPh>
    <rPh sb="28" eb="29">
      <t>ネン</t>
    </rPh>
    <phoneticPr fontId="4"/>
  </si>
  <si>
    <t xml:space="preserve">この表は，消費者の消費構造を把握することを目的に実施した標本調査の結果です。御利用に
あたっては，調査目的に添って消費支出の構成としてとらえ，単純比較はさけるなどの配慮を
お願いします。
</t>
    <rPh sb="38" eb="39">
      <t>ゴ</t>
    </rPh>
    <phoneticPr fontId="24"/>
  </si>
  <si>
    <t>r 223</t>
    <phoneticPr fontId="2"/>
  </si>
  <si>
    <t>r 104</t>
    <phoneticPr fontId="2"/>
  </si>
  <si>
    <t>r 3 456</t>
    <phoneticPr fontId="2"/>
  </si>
  <si>
    <t>r 8 553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</si>
</sst>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0.0\ "/>
    <numFmt numFmtId="177" formatCode="#,##0.0\ ;&quot;△&quot;#,##0.0\ ;0.0\ "/>
    <numFmt numFmtId="178" formatCode="0.0"/>
    <numFmt numFmtId="179" formatCode="#,##0;\-#,##0;&quot;-&quot;"/>
    <numFmt numFmtId="180" formatCode="#,##0.0\ ;&quot;△&quot;#,##0.0\ "/>
    <numFmt numFmtId="181" formatCode="###0.0\ "/>
    <numFmt numFmtId="182" formatCode="_ * #\ ##0_ ;_ * \-#,##0_ ;_ * &quot;-&quot;_ ;_ @_ "/>
    <numFmt numFmtId="183" formatCode="#,##0.0_ "/>
    <numFmt numFmtId="184" formatCode="0.0_);[Red]\(0.0\)"/>
    <numFmt numFmtId="185" formatCode="[&lt;=999]000;000\-00"/>
    <numFmt numFmtId="186" formatCode="#,##0.00_ "/>
    <numFmt numFmtId="187" formatCode="0.00_ "/>
    <numFmt numFmtId="188" formatCode="#,##0_ "/>
    <numFmt numFmtId="189" formatCode="_ * #\ ##0_ ;_ * \-#\ ##0_ ;_ * &quot;-&quot;_ ;_ @_ "/>
    <numFmt numFmtId="190" formatCode="###\ ###\ ##0\ ;&quot;△&quot;\-#,##0;\-\ "/>
    <numFmt numFmtId="191" formatCode="###\ ###\ ##0"/>
    <numFmt numFmtId="192" formatCode="_ \ * #\ ##0_ ;_ * \-#,##0_ ;_ * &quot;-&quot;_ ;_ @_ "/>
    <numFmt numFmtId="193" formatCode="##0.0\ "/>
    <numFmt numFmtId="194" formatCode="##0.0\ ;&quot;△&quot;##0.0\ ;\-"/>
    <numFmt numFmtId="195" formatCode="_ * #,##0.00_ ;_ * &quot;△&quot;\ #,##0.00_ ;_ * &quot;-&quot;_ ;_ @_ "/>
    <numFmt numFmtId="196" formatCode="##0.0\ ;&quot;△&quot;##0.0\ ;\-\ "/>
    <numFmt numFmtId="197" formatCode="_ * #,##0.00_ ;_ * &quot;△&quot;\ #,##0.00_ "/>
    <numFmt numFmtId="198" formatCode="0.00_);\(0.00\)"/>
    <numFmt numFmtId="199" formatCode="0.0_ "/>
    <numFmt numFmtId="200" formatCode="##0.0\ ;&quot;△&quot;##0.0\ ;\-\ \ "/>
    <numFmt numFmtId="201" formatCode="##0.0\ \ ;&quot;△&quot;##0.0\ ;\-\ "/>
    <numFmt numFmtId="202" formatCode="#\ ###\ ###\ ###\ \ ;"/>
    <numFmt numFmtId="203" formatCode="###\ ###\ ##0\ ;"/>
  </numFmts>
  <fonts count="60">
    <font>
      <sz val="11"/>
      <name val="明朝"/>
      <family val="1"/>
      <charset val="128"/>
    </font>
    <font>
      <sz val="11"/>
      <name val="ＭＳ 明朝"/>
      <family val="1"/>
      <charset val="128"/>
    </font>
    <font>
      <sz val="6"/>
      <name val="ＭＳ Ｐ明朝"/>
      <family val="1"/>
      <charset val="128"/>
    </font>
    <font>
      <sz val="10"/>
      <name val="ＭＳ 明朝"/>
      <family val="1"/>
      <charset val="128"/>
    </font>
    <font>
      <b/>
      <sz val="14"/>
      <name val="ＭＳ Ｐゴシック"/>
      <family val="3"/>
      <charset val="128"/>
    </font>
    <font>
      <b/>
      <sz val="20"/>
      <name val="ＭＳ 明朝"/>
      <family val="1"/>
      <charset val="128"/>
    </font>
    <font>
      <b/>
      <sz val="20"/>
      <name val="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1"/>
      <charset val="128"/>
    </font>
    <font>
      <sz val="9"/>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1"/>
      <name val="ＭＳ Ｐゴシック"/>
      <family val="3"/>
      <charset val="128"/>
    </font>
    <font>
      <sz val="8"/>
      <name val="ＭＳ 明朝"/>
      <family val="1"/>
      <charset val="128"/>
    </font>
    <font>
      <sz val="6"/>
      <name val="ＭＳ Ｐゴシック"/>
      <family val="3"/>
      <charset val="128"/>
    </font>
    <font>
      <sz val="10"/>
      <name val="ＭＳ Ｐゴシック"/>
      <family val="3"/>
      <charset val="128"/>
    </font>
    <font>
      <sz val="14"/>
      <name val="ＭＳ Ｐゴシック"/>
      <family val="3"/>
      <charset val="128"/>
    </font>
    <font>
      <sz val="6"/>
      <name val="明朝"/>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6"/>
      <name val="標準明朝"/>
      <family val="1"/>
      <charset val="128"/>
    </font>
    <font>
      <sz val="12"/>
      <name val="標準明朝"/>
      <family val="1"/>
      <charset val="128"/>
    </font>
    <font>
      <b/>
      <sz val="16"/>
      <name val="ＭＳ Ｐゴシック"/>
      <family val="3"/>
      <charset val="128"/>
    </font>
    <font>
      <b/>
      <sz val="17"/>
      <name val="ＭＳ Ｐゴシック"/>
      <family val="3"/>
      <charset val="128"/>
    </font>
    <font>
      <sz val="17"/>
      <name val="ＭＳ Ｐゴシック"/>
      <family val="3"/>
      <charset val="128"/>
    </font>
    <font>
      <b/>
      <sz val="20"/>
      <name val="ＭＳ Ｐゴシック"/>
      <family val="3"/>
      <charset val="128"/>
    </font>
    <font>
      <sz val="10.5"/>
      <name val="ＭＳ 明朝"/>
      <family val="1"/>
      <charset val="128"/>
    </font>
    <font>
      <sz val="10.5"/>
      <name val="明朝"/>
      <family val="1"/>
      <charset val="128"/>
    </font>
    <font>
      <sz val="12"/>
      <name val="ＭＳ 明朝"/>
      <family val="1"/>
      <charset val="128"/>
    </font>
    <font>
      <sz val="12"/>
      <name val="明朝"/>
      <family val="1"/>
      <charset val="128"/>
    </font>
    <font>
      <b/>
      <sz val="18"/>
      <name val="ＭＳ Ｐゴシック"/>
      <family val="3"/>
      <charset val="128"/>
    </font>
    <font>
      <b/>
      <sz val="12"/>
      <name val="ＭＳ ゴシック"/>
      <family val="3"/>
      <charset val="128"/>
    </font>
    <font>
      <b/>
      <sz val="15"/>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3300"/>
        <bgColor indexed="64"/>
      </patternFill>
    </fill>
    <fill>
      <patternFill patternType="solid">
        <fgColor rgb="FFCCFF99"/>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bottom/>
      <diagonal/>
    </border>
    <border>
      <left style="hair">
        <color indexed="64"/>
      </left>
      <right/>
      <top style="hair">
        <color indexed="64"/>
      </top>
      <bottom/>
      <diagonal/>
    </border>
  </borders>
  <cellStyleXfs count="6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179" fontId="26" fillId="0" borderId="0" applyFill="0" applyBorder="0" applyAlignment="0"/>
    <xf numFmtId="0" fontId="27" fillId="0" borderId="0">
      <alignment horizontal="left"/>
    </xf>
    <xf numFmtId="0" fontId="28" fillId="0" borderId="60" applyNumberFormat="0" applyAlignment="0" applyProtection="0">
      <alignment horizontal="left" vertical="center"/>
    </xf>
    <xf numFmtId="0" fontId="28" fillId="0" borderId="59">
      <alignment horizontal="left" vertical="center"/>
    </xf>
    <xf numFmtId="0" fontId="29" fillId="0" borderId="0"/>
    <xf numFmtId="4" fontId="27" fillId="0" borderId="0">
      <alignment horizontal="right"/>
    </xf>
    <xf numFmtId="4" fontId="30" fillId="0" borderId="0">
      <alignment horizontal="right"/>
    </xf>
    <xf numFmtId="0" fontId="31" fillId="0" borderId="0">
      <alignment horizontal="left"/>
    </xf>
    <xf numFmtId="0" fontId="32" fillId="0" borderId="0">
      <alignment horizontal="center"/>
    </xf>
    <xf numFmtId="0" fontId="33" fillId="0" borderId="0"/>
    <xf numFmtId="0" fontId="34" fillId="0" borderId="0"/>
    <xf numFmtId="0" fontId="34" fillId="0" borderId="0"/>
    <xf numFmtId="0" fontId="34" fillId="0" borderId="0"/>
    <xf numFmtId="38" fontId="34" fillId="0" borderId="0" applyFont="0" applyFill="0" applyBorder="0" applyAlignment="0" applyProtection="0"/>
    <xf numFmtId="0" fontId="44" fillId="0" borderId="0" applyNumberFormat="0" applyFill="0" applyBorder="0" applyAlignment="0" applyProtection="0">
      <alignment vertical="top"/>
      <protection locked="0"/>
    </xf>
    <xf numFmtId="0" fontId="1" fillId="0" borderId="0"/>
    <xf numFmtId="0" fontId="48" fillId="0" borderId="0"/>
    <xf numFmtId="0" fontId="33" fillId="22" borderId="2" applyNumberFormat="0" applyFont="0" applyAlignment="0" applyProtection="0">
      <alignment vertical="center"/>
    </xf>
    <xf numFmtId="0" fontId="1" fillId="22" borderId="2" applyNumberFormat="0" applyFont="0" applyAlignment="0" applyProtection="0">
      <alignment vertical="center"/>
    </xf>
  </cellStyleXfs>
  <cellXfs count="700">
    <xf numFmtId="0" fontId="0" fillId="0" borderId="0" xfId="0"/>
    <xf numFmtId="0" fontId="1" fillId="0" borderId="0" xfId="0" applyFont="1" applyAlignment="1">
      <alignment horizontal="centerContinuous" vertical="center"/>
    </xf>
    <xf numFmtId="0" fontId="1" fillId="0" borderId="0" xfId="0" applyFont="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 fillId="0" borderId="0" xfId="0" applyFont="1" applyFill="1" applyBorder="1" applyAlignment="1">
      <alignment vertical="center"/>
    </xf>
    <xf numFmtId="0" fontId="3" fillId="0" borderId="0" xfId="0" applyFont="1" applyBorder="1" applyAlignment="1">
      <alignment vertical="center"/>
    </xf>
    <xf numFmtId="0" fontId="34" fillId="0" borderId="0" xfId="0" applyFont="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35" fillId="0" borderId="0" xfId="0" applyFont="1" applyFill="1" applyBorder="1" applyAlignment="1">
      <alignment vertical="center"/>
    </xf>
    <xf numFmtId="0" fontId="1" fillId="0" borderId="0" xfId="0" applyFont="1" applyFill="1" applyAlignment="1">
      <alignment horizontal="right" vertical="center"/>
    </xf>
    <xf numFmtId="0" fontId="3" fillId="0" borderId="0" xfId="52" applyFont="1"/>
    <xf numFmtId="0" fontId="3" fillId="0" borderId="0" xfId="52" applyFont="1" applyBorder="1"/>
    <xf numFmtId="0" fontId="1" fillId="0" borderId="0" xfId="52" applyFont="1" applyAlignment="1">
      <alignment vertical="center"/>
    </xf>
    <xf numFmtId="0" fontId="1" fillId="0" borderId="0" xfId="52" applyFont="1" applyAlignment="1">
      <alignment horizontal="right" vertical="center"/>
    </xf>
    <xf numFmtId="0" fontId="1" fillId="0" borderId="0" xfId="52" applyFont="1" applyBorder="1" applyAlignment="1">
      <alignment vertical="center"/>
    </xf>
    <xf numFmtId="0" fontId="25" fillId="0" borderId="0" xfId="0" applyFont="1" applyAlignment="1">
      <alignment vertical="center"/>
    </xf>
    <xf numFmtId="0" fontId="37" fillId="0" borderId="0" xfId="0" applyFont="1" applyAlignment="1">
      <alignment vertical="center"/>
    </xf>
    <xf numFmtId="0" fontId="34" fillId="0" borderId="0" xfId="53" applyFont="1" applyAlignment="1">
      <alignment vertical="center"/>
    </xf>
    <xf numFmtId="0" fontId="41" fillId="0" borderId="0" xfId="53" applyFont="1" applyAlignment="1">
      <alignment vertical="center"/>
    </xf>
    <xf numFmtId="0" fontId="42" fillId="0" borderId="0" xfId="53" applyFont="1" applyAlignment="1">
      <alignment horizontal="center" vertical="center"/>
    </xf>
    <xf numFmtId="0" fontId="34" fillId="0" borderId="0" xfId="53" applyFont="1" applyBorder="1" applyAlignment="1">
      <alignment vertical="center"/>
    </xf>
    <xf numFmtId="0" fontId="43" fillId="24" borderId="65" xfId="53" applyFont="1" applyFill="1" applyBorder="1" applyAlignment="1">
      <alignment horizontal="center" vertical="center"/>
    </xf>
    <xf numFmtId="0" fontId="45" fillId="25" borderId="42" xfId="56" applyFont="1" applyFill="1" applyBorder="1" applyAlignment="1" applyProtection="1">
      <alignment horizontal="center" vertical="center"/>
    </xf>
    <xf numFmtId="0" fontId="41" fillId="25" borderId="48" xfId="53" applyFont="1" applyFill="1" applyBorder="1" applyAlignment="1">
      <alignment horizontal="center" vertical="center"/>
    </xf>
    <xf numFmtId="0" fontId="45" fillId="25" borderId="40" xfId="56" applyFont="1" applyFill="1" applyBorder="1" applyAlignment="1" applyProtection="1">
      <alignment horizontal="center" vertical="center"/>
    </xf>
    <xf numFmtId="0" fontId="46" fillId="25" borderId="53" xfId="56" applyFont="1" applyFill="1" applyBorder="1" applyAlignment="1" applyProtection="1">
      <alignment vertical="center"/>
    </xf>
    <xf numFmtId="0" fontId="41" fillId="25" borderId="39" xfId="53" applyFont="1" applyFill="1" applyBorder="1" applyAlignment="1">
      <alignment horizontal="center" vertical="center"/>
    </xf>
    <xf numFmtId="0" fontId="45" fillId="25" borderId="37" xfId="56" applyFont="1" applyFill="1" applyBorder="1" applyAlignment="1" applyProtection="1">
      <alignment horizontal="center" vertical="center"/>
    </xf>
    <xf numFmtId="0" fontId="46" fillId="25" borderId="52" xfId="56" applyFont="1" applyFill="1" applyBorder="1" applyAlignment="1" applyProtection="1">
      <alignment vertical="center"/>
    </xf>
    <xf numFmtId="0" fontId="41" fillId="25" borderId="36" xfId="53" applyFont="1" applyFill="1" applyBorder="1" applyAlignment="1">
      <alignment horizontal="center" vertical="center"/>
    </xf>
    <xf numFmtId="0" fontId="34" fillId="0" borderId="0" xfId="53" applyFont="1" applyAlignment="1">
      <alignment horizontal="center" vertical="center"/>
    </xf>
    <xf numFmtId="0" fontId="3" fillId="0" borderId="0" xfId="0" applyFont="1" applyBorder="1"/>
    <xf numFmtId="0" fontId="3" fillId="0" borderId="0" xfId="0" applyFont="1"/>
    <xf numFmtId="0" fontId="1" fillId="0" borderId="0" xfId="0" applyFont="1" applyAlignment="1">
      <alignment horizontal="right" vertical="center"/>
    </xf>
    <xf numFmtId="0" fontId="38" fillId="0" borderId="0" xfId="0" applyFont="1" applyFill="1" applyAlignment="1">
      <alignment vertical="center"/>
    </xf>
    <xf numFmtId="0" fontId="46" fillId="25" borderId="76" xfId="56" applyFont="1" applyFill="1" applyBorder="1" applyAlignment="1" applyProtection="1">
      <alignment vertical="center"/>
    </xf>
    <xf numFmtId="0" fontId="46" fillId="25" borderId="40" xfId="56" applyFont="1" applyFill="1" applyBorder="1" applyAlignment="1" applyProtection="1">
      <alignment horizontal="lef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Fill="1" applyBorder="1" applyAlignment="1">
      <alignment vertical="center"/>
    </xf>
    <xf numFmtId="0" fontId="4" fillId="0" borderId="0" xfId="53" applyFont="1" applyAlignment="1">
      <alignment horizontal="left" vertical="center"/>
    </xf>
    <xf numFmtId="0" fontId="4" fillId="0" borderId="0" xfId="53" applyFont="1" applyAlignment="1">
      <alignment horizontal="right" vertical="center"/>
    </xf>
    <xf numFmtId="0" fontId="38" fillId="0" borderId="0" xfId="53" applyFont="1" applyAlignment="1">
      <alignment vertical="center"/>
    </xf>
    <xf numFmtId="0" fontId="1" fillId="0" borderId="0" xfId="0" applyFont="1" applyAlignment="1">
      <alignment vertical="center"/>
    </xf>
    <xf numFmtId="0" fontId="35" fillId="0" borderId="0" xfId="0" applyFont="1" applyFill="1" applyAlignment="1">
      <alignment horizontal="left" vertical="center"/>
    </xf>
    <xf numFmtId="0" fontId="35" fillId="0" borderId="0" xfId="0" applyFont="1" applyFill="1" applyAlignment="1">
      <alignment horizontal="right" vertical="center"/>
    </xf>
    <xf numFmtId="0" fontId="25"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right" vertical="center"/>
    </xf>
    <xf numFmtId="182" fontId="25" fillId="0" borderId="0" xfId="0" applyNumberFormat="1" applyFont="1" applyFill="1" applyBorder="1" applyAlignment="1">
      <alignment vertical="center"/>
    </xf>
    <xf numFmtId="182" fontId="25" fillId="0" borderId="0" xfId="0" applyNumberFormat="1" applyFont="1" applyFill="1" applyBorder="1" applyAlignment="1">
      <alignment horizontal="right" vertical="center"/>
    </xf>
    <xf numFmtId="182" fontId="35" fillId="0" borderId="0" xfId="0" applyNumberFormat="1" applyFont="1" applyFill="1" applyBorder="1" applyAlignment="1">
      <alignment vertical="center"/>
    </xf>
    <xf numFmtId="0" fontId="35" fillId="0" borderId="0" xfId="0" applyFont="1" applyFill="1" applyBorder="1" applyAlignment="1">
      <alignment horizontal="distributed" vertical="center"/>
    </xf>
    <xf numFmtId="0" fontId="3" fillId="0" borderId="0" xfId="53" applyFont="1" applyAlignment="1">
      <alignment horizontal="right" vertical="center"/>
    </xf>
    <xf numFmtId="0" fontId="3" fillId="0" borderId="0" xfId="53" applyFont="1" applyAlignment="1">
      <alignment horizontal="left" vertical="center"/>
    </xf>
    <xf numFmtId="0" fontId="1" fillId="0" borderId="61" xfId="0" applyFont="1" applyBorder="1" applyAlignment="1">
      <alignment vertical="center"/>
    </xf>
    <xf numFmtId="0" fontId="1" fillId="0" borderId="0" xfId="0" applyFont="1" applyBorder="1" applyAlignment="1">
      <alignment vertical="center"/>
    </xf>
    <xf numFmtId="0" fontId="1" fillId="0" borderId="21" xfId="0" applyFont="1"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3" fillId="0" borderId="10" xfId="0" applyFont="1" applyBorder="1" applyAlignment="1">
      <alignment vertical="center"/>
    </xf>
    <xf numFmtId="178" fontId="1" fillId="0" borderId="0" xfId="0" applyNumberFormat="1" applyFont="1" applyFill="1" applyAlignment="1">
      <alignment vertical="center"/>
    </xf>
    <xf numFmtId="0" fontId="3" fillId="0" borderId="10" xfId="0" applyFont="1" applyFill="1" applyBorder="1" applyAlignment="1">
      <alignment horizontal="right" vertical="center"/>
    </xf>
    <xf numFmtId="0" fontId="3" fillId="0" borderId="0" xfId="0" applyFont="1" applyFill="1" applyBorder="1" applyAlignment="1">
      <alignment horizontal="distributed" vertical="center"/>
    </xf>
    <xf numFmtId="193" fontId="3" fillId="0" borderId="0" xfId="0" applyNumberFormat="1" applyFont="1" applyBorder="1" applyAlignment="1">
      <alignment vertical="center"/>
    </xf>
    <xf numFmtId="194" fontId="3" fillId="0" borderId="0" xfId="0" applyNumberFormat="1" applyFont="1" applyBorder="1" applyAlignment="1">
      <alignment vertical="center"/>
    </xf>
    <xf numFmtId="0" fontId="4" fillId="0" borderId="0" xfId="0" applyFont="1" applyAlignment="1">
      <alignment vertical="center"/>
    </xf>
    <xf numFmtId="0" fontId="0" fillId="0" borderId="0" xfId="0"/>
    <xf numFmtId="0" fontId="3" fillId="0" borderId="0" xfId="0" applyFont="1" applyBorder="1"/>
    <xf numFmtId="0" fontId="49" fillId="0" borderId="0" xfId="0" applyFont="1" applyAlignment="1">
      <alignment horizontal="center" vertical="center"/>
    </xf>
    <xf numFmtId="0" fontId="34" fillId="0" borderId="0" xfId="0" applyFont="1" applyFill="1" applyAlignment="1">
      <alignment vertical="center"/>
    </xf>
    <xf numFmtId="0" fontId="0" fillId="0" borderId="0" xfId="0"/>
    <xf numFmtId="0" fontId="3" fillId="0" borderId="0" xfId="0" applyFont="1" applyBorder="1" applyAlignment="1">
      <alignment horizontal="right"/>
    </xf>
    <xf numFmtId="0" fontId="3" fillId="0" borderId="10" xfId="0" applyFont="1" applyBorder="1"/>
    <xf numFmtId="0" fontId="3" fillId="0" borderId="10" xfId="0" applyFont="1" applyBorder="1" applyAlignment="1">
      <alignment horizontal="right"/>
    </xf>
    <xf numFmtId="0" fontId="3" fillId="0" borderId="32" xfId="0" applyFont="1" applyBorder="1" applyAlignment="1">
      <alignment horizontal="center" vertical="center"/>
    </xf>
    <xf numFmtId="0" fontId="3" fillId="0" borderId="32" xfId="0" applyFont="1" applyBorder="1" applyAlignment="1">
      <alignment horizontal="distributed" vertical="center"/>
    </xf>
    <xf numFmtId="0" fontId="3" fillId="0" borderId="30" xfId="0" applyFont="1" applyBorder="1" applyAlignment="1">
      <alignment horizontal="center" vertical="center"/>
    </xf>
    <xf numFmtId="0" fontId="3" fillId="0" borderId="61" xfId="0" applyFont="1" applyFill="1" applyBorder="1" applyAlignment="1">
      <alignment horizontal="center" vertical="center"/>
    </xf>
    <xf numFmtId="0" fontId="3" fillId="0" borderId="61" xfId="0" applyFont="1" applyFill="1" applyBorder="1" applyAlignment="1">
      <alignment horizontal="distributed" vertical="center"/>
    </xf>
    <xf numFmtId="0" fontId="3" fillId="0" borderId="6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2" xfId="0" applyFont="1" applyBorder="1" applyAlignment="1">
      <alignment horizontal="center" vertical="center"/>
    </xf>
    <xf numFmtId="0" fontId="3" fillId="0" borderId="44" xfId="0" applyFont="1" applyBorder="1" applyAlignment="1">
      <alignment horizontal="center" vertical="center"/>
    </xf>
    <xf numFmtId="189" fontId="3" fillId="0" borderId="49" xfId="55" applyNumberFormat="1" applyFont="1" applyFill="1" applyBorder="1" applyAlignment="1">
      <alignment horizontal="center" vertical="center"/>
    </xf>
    <xf numFmtId="0" fontId="3" fillId="0" borderId="21" xfId="0" applyFont="1" applyBorder="1" applyAlignment="1">
      <alignment horizontal="center" vertical="center"/>
    </xf>
    <xf numFmtId="189" fontId="3" fillId="0" borderId="73" xfId="55" applyNumberFormat="1" applyFont="1" applyFill="1" applyBorder="1" applyAlignment="1">
      <alignment horizontal="center" vertical="center"/>
    </xf>
    <xf numFmtId="189" fontId="3" fillId="0" borderId="11" xfId="55" applyNumberFormat="1" applyFont="1" applyFill="1" applyBorder="1" applyAlignment="1">
      <alignment horizontal="center" vertical="center"/>
    </xf>
    <xf numFmtId="189" fontId="3" fillId="0" borderId="12" xfId="55"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68" xfId="0" applyFont="1" applyBorder="1" applyAlignment="1">
      <alignment horizontal="center" vertical="center"/>
    </xf>
    <xf numFmtId="0" fontId="3" fillId="0" borderId="47" xfId="0" applyFont="1" applyBorder="1" applyAlignment="1">
      <alignment horizontal="center" vertical="center"/>
    </xf>
    <xf numFmtId="189" fontId="3" fillId="0" borderId="68" xfId="55" applyNumberFormat="1" applyFont="1" applyFill="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189" fontId="3" fillId="0" borderId="0" xfId="55" applyNumberFormat="1" applyFont="1" applyFill="1" applyBorder="1" applyAlignment="1">
      <alignment horizontal="center" vertical="center"/>
    </xf>
    <xf numFmtId="0" fontId="3" fillId="0" borderId="22" xfId="0" applyFont="1" applyBorder="1" applyAlignment="1">
      <alignment horizontal="center" vertical="center"/>
    </xf>
    <xf numFmtId="189" fontId="3" fillId="0" borderId="17" xfId="55" applyNumberFormat="1" applyFont="1" applyFill="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62" xfId="0" applyFont="1" applyBorder="1" applyAlignment="1">
      <alignment horizontal="center" vertical="center"/>
    </xf>
    <xf numFmtId="0" fontId="1" fillId="0" borderId="63" xfId="0" applyFont="1" applyBorder="1" applyAlignment="1">
      <alignment horizontal="distributed" vertical="center" justifyLastLine="1"/>
    </xf>
    <xf numFmtId="0" fontId="1" fillId="0" borderId="62" xfId="0" applyFont="1" applyBorder="1" applyAlignment="1">
      <alignment horizontal="distributed" vertical="center" justifyLastLine="1"/>
    </xf>
    <xf numFmtId="0" fontId="1" fillId="0" borderId="61" xfId="0" applyFont="1" applyBorder="1" applyAlignment="1">
      <alignment horizontal="distributed" vertical="center" justifyLastLine="1"/>
    </xf>
    <xf numFmtId="49" fontId="1" fillId="0" borderId="16" xfId="0" applyNumberFormat="1" applyFont="1" applyBorder="1" applyAlignment="1">
      <alignment horizontal="center" vertical="center"/>
    </xf>
    <xf numFmtId="180" fontId="1" fillId="0" borderId="16" xfId="0" applyNumberFormat="1" applyFont="1" applyBorder="1" applyAlignment="1">
      <alignment vertical="center"/>
    </xf>
    <xf numFmtId="180" fontId="1" fillId="0" borderId="20" xfId="0" applyNumberFormat="1" applyFont="1" applyBorder="1" applyAlignment="1">
      <alignment vertical="center"/>
    </xf>
    <xf numFmtId="180" fontId="1" fillId="0" borderId="12" xfId="0" applyNumberFormat="1" applyFont="1" applyBorder="1" applyAlignment="1">
      <alignment vertical="center"/>
    </xf>
    <xf numFmtId="49" fontId="1" fillId="0" borderId="19" xfId="0" applyNumberFormat="1" applyFont="1" applyBorder="1" applyAlignment="1">
      <alignment horizontal="center" vertical="center"/>
    </xf>
    <xf numFmtId="180" fontId="1" fillId="0" borderId="19" xfId="0" applyNumberFormat="1" applyFont="1" applyBorder="1" applyAlignment="1">
      <alignment vertical="center"/>
    </xf>
    <xf numFmtId="180" fontId="1" fillId="0" borderId="22" xfId="0" applyNumberFormat="1" applyFont="1" applyBorder="1" applyAlignment="1">
      <alignment vertical="center"/>
    </xf>
    <xf numFmtId="0" fontId="1" fillId="0" borderId="60" xfId="0" applyNumberFormat="1" applyFont="1" applyBorder="1" applyAlignment="1"/>
    <xf numFmtId="49" fontId="1" fillId="0" borderId="60" xfId="0" applyNumberFormat="1" applyFont="1" applyBorder="1" applyAlignment="1">
      <alignment vertical="center"/>
    </xf>
    <xf numFmtId="180" fontId="1" fillId="0" borderId="25" xfId="0" applyNumberFormat="1" applyFont="1" applyBorder="1" applyAlignment="1">
      <alignment vertical="center"/>
    </xf>
    <xf numFmtId="180" fontId="1" fillId="0" borderId="0" xfId="0" applyNumberFormat="1" applyFont="1" applyBorder="1" applyAlignment="1">
      <alignment vertical="center"/>
    </xf>
    <xf numFmtId="180" fontId="1" fillId="0" borderId="16" xfId="0" applyNumberFormat="1" applyFont="1" applyBorder="1" applyAlignment="1">
      <alignment horizontal="center" vertical="center"/>
    </xf>
    <xf numFmtId="0" fontId="1" fillId="0" borderId="10" xfId="0" applyFont="1" applyBorder="1" applyAlignment="1">
      <alignment horizontal="left" vertical="center"/>
    </xf>
    <xf numFmtId="0" fontId="1" fillId="0" borderId="61" xfId="0" applyFont="1" applyBorder="1" applyAlignment="1">
      <alignment horizontal="center" vertical="center"/>
    </xf>
    <xf numFmtId="0" fontId="53" fillId="0" borderId="10" xfId="0" applyFont="1" applyFill="1" applyBorder="1" applyAlignment="1">
      <alignment vertical="center"/>
    </xf>
    <xf numFmtId="0" fontId="53" fillId="0" borderId="28" xfId="0" applyFont="1" applyFill="1" applyBorder="1" applyAlignment="1">
      <alignment horizontal="center"/>
    </xf>
    <xf numFmtId="0" fontId="53" fillId="0" borderId="29" xfId="0" applyFont="1" applyFill="1" applyBorder="1" applyAlignment="1">
      <alignment horizontal="center" vertical="top"/>
    </xf>
    <xf numFmtId="0" fontId="53" fillId="0" borderId="58" xfId="0" applyFont="1" applyFill="1" applyBorder="1" applyAlignment="1">
      <alignment horizontal="center" vertical="center"/>
    </xf>
    <xf numFmtId="0" fontId="53" fillId="0" borderId="57" xfId="0" applyFont="1" applyFill="1" applyBorder="1" applyAlignment="1">
      <alignment horizontal="center" vertical="center"/>
    </xf>
    <xf numFmtId="0" fontId="53" fillId="0" borderId="71" xfId="0" applyFont="1" applyFill="1" applyBorder="1" applyAlignment="1">
      <alignment horizontal="center" vertical="center"/>
    </xf>
    <xf numFmtId="0" fontId="53" fillId="0" borderId="44" xfId="0" applyFont="1" applyFill="1" applyBorder="1" applyAlignment="1">
      <alignment horizontal="center" vertical="center"/>
    </xf>
    <xf numFmtId="0" fontId="53" fillId="0" borderId="44" xfId="0" applyFont="1" applyFill="1" applyBorder="1" applyAlignment="1">
      <alignment horizontal="left" vertical="center"/>
    </xf>
    <xf numFmtId="0" fontId="53" fillId="0" borderId="24" xfId="0" applyFont="1" applyFill="1" applyBorder="1" applyAlignment="1">
      <alignment horizontal="distributed" vertical="center"/>
    </xf>
    <xf numFmtId="0" fontId="53" fillId="0" borderId="73" xfId="0" applyFont="1" applyFill="1" applyBorder="1" applyAlignment="1">
      <alignment horizontal="right" vertical="center"/>
    </xf>
    <xf numFmtId="0" fontId="53" fillId="0" borderId="54" xfId="0" applyFont="1" applyFill="1" applyBorder="1" applyAlignment="1">
      <alignment horizontal="right" vertical="center"/>
    </xf>
    <xf numFmtId="182" fontId="53" fillId="0" borderId="69" xfId="0" applyNumberFormat="1" applyFont="1" applyFill="1" applyBorder="1" applyAlignment="1">
      <alignment vertical="center"/>
    </xf>
    <xf numFmtId="182" fontId="53" fillId="0" borderId="49" xfId="0" applyNumberFormat="1" applyFont="1" applyFill="1" applyBorder="1" applyAlignment="1">
      <alignment vertical="center"/>
    </xf>
    <xf numFmtId="182" fontId="53" fillId="0" borderId="14" xfId="0" applyNumberFormat="1" applyFont="1" applyFill="1" applyBorder="1" applyAlignment="1">
      <alignment vertical="center"/>
    </xf>
    <xf numFmtId="182" fontId="53" fillId="0" borderId="16" xfId="0" applyNumberFormat="1" applyFont="1" applyFill="1" applyBorder="1" applyAlignment="1">
      <alignment horizontal="right" vertical="center"/>
    </xf>
    <xf numFmtId="182" fontId="53" fillId="0" borderId="13" xfId="0" applyNumberFormat="1" applyFont="1" applyFill="1" applyBorder="1" applyAlignment="1">
      <alignment horizontal="right" vertical="center"/>
    </xf>
    <xf numFmtId="182" fontId="53" fillId="0" borderId="74" xfId="0" applyNumberFormat="1" applyFont="1" applyFill="1" applyBorder="1" applyAlignment="1">
      <alignment horizontal="right" vertical="center"/>
    </xf>
    <xf numFmtId="0" fontId="53" fillId="0" borderId="21" xfId="0" applyFont="1" applyFill="1" applyBorder="1" applyAlignment="1">
      <alignment horizontal="center" vertical="center"/>
    </xf>
    <xf numFmtId="0" fontId="53" fillId="0" borderId="21" xfId="0" applyFont="1" applyFill="1" applyBorder="1" applyAlignment="1">
      <alignment horizontal="left" vertical="center"/>
    </xf>
    <xf numFmtId="0" fontId="53" fillId="0" borderId="21" xfId="0" applyFont="1" applyFill="1" applyBorder="1" applyAlignment="1">
      <alignment horizontal="distributed" vertical="center"/>
    </xf>
    <xf numFmtId="0" fontId="53" fillId="0" borderId="12" xfId="0" applyFont="1" applyFill="1" applyBorder="1" applyAlignment="1">
      <alignment horizontal="right" vertical="center"/>
    </xf>
    <xf numFmtId="0" fontId="53" fillId="0" borderId="15" xfId="0" applyFont="1" applyFill="1" applyBorder="1" applyAlignment="1">
      <alignment horizontal="right" vertical="center"/>
    </xf>
    <xf numFmtId="182" fontId="53" fillId="0" borderId="13" xfId="0" applyNumberFormat="1" applyFont="1" applyFill="1" applyBorder="1" applyAlignment="1">
      <alignment vertical="center"/>
    </xf>
    <xf numFmtId="182" fontId="53" fillId="0" borderId="12" xfId="0" applyNumberFormat="1" applyFont="1" applyFill="1" applyBorder="1" applyAlignment="1">
      <alignment vertical="center"/>
    </xf>
    <xf numFmtId="182" fontId="53" fillId="0" borderId="15" xfId="0" applyNumberFormat="1" applyFont="1" applyFill="1" applyBorder="1" applyAlignment="1">
      <alignment horizontal="right" vertical="center"/>
    </xf>
    <xf numFmtId="182" fontId="53" fillId="0" borderId="11" xfId="0" applyNumberFormat="1" applyFont="1" applyFill="1" applyBorder="1" applyAlignment="1">
      <alignment horizontal="right" vertical="center"/>
    </xf>
    <xf numFmtId="182" fontId="53" fillId="0" borderId="12" xfId="0" applyNumberFormat="1" applyFont="1" applyFill="1" applyBorder="1" applyAlignment="1">
      <alignment horizontal="right" vertical="center"/>
    </xf>
    <xf numFmtId="182" fontId="53" fillId="0" borderId="11" xfId="0" applyNumberFormat="1" applyFont="1" applyFill="1" applyBorder="1" applyAlignment="1">
      <alignment vertical="center"/>
    </xf>
    <xf numFmtId="0" fontId="53" fillId="0" borderId="47" xfId="0" applyFont="1" applyFill="1" applyBorder="1" applyAlignment="1">
      <alignment horizontal="center" vertical="center"/>
    </xf>
    <xf numFmtId="0" fontId="53" fillId="0" borderId="47" xfId="0" applyFont="1" applyFill="1" applyBorder="1" applyAlignment="1">
      <alignment horizontal="left" vertical="center"/>
    </xf>
    <xf numFmtId="0" fontId="53" fillId="0" borderId="47" xfId="0" applyFont="1" applyFill="1" applyBorder="1" applyAlignment="1">
      <alignment horizontal="distributed" vertical="center"/>
    </xf>
    <xf numFmtId="0" fontId="53" fillId="0" borderId="68" xfId="0" applyFont="1" applyFill="1" applyBorder="1" applyAlignment="1">
      <alignment horizontal="right" vertical="center"/>
    </xf>
    <xf numFmtId="0" fontId="53" fillId="0" borderId="46" xfId="0" applyFont="1" applyFill="1" applyBorder="1" applyAlignment="1">
      <alignment horizontal="right" vertical="center"/>
    </xf>
    <xf numFmtId="182" fontId="53" fillId="0" borderId="68" xfId="0" applyNumberFormat="1" applyFont="1" applyFill="1" applyBorder="1" applyAlignment="1">
      <alignment vertical="center"/>
    </xf>
    <xf numFmtId="182" fontId="53" fillId="0" borderId="73" xfId="0" applyNumberFormat="1" applyFont="1" applyFill="1" applyBorder="1" applyAlignment="1">
      <alignment vertical="center"/>
    </xf>
    <xf numFmtId="182" fontId="53" fillId="0" borderId="43" xfId="0" applyNumberFormat="1" applyFont="1" applyFill="1" applyBorder="1" applyAlignment="1">
      <alignment horizontal="right" vertical="center"/>
    </xf>
    <xf numFmtId="182" fontId="53" fillId="0" borderId="41" xfId="0" applyNumberFormat="1" applyFont="1" applyFill="1" applyBorder="1" applyAlignment="1">
      <alignment horizontal="right" vertical="center"/>
    </xf>
    <xf numFmtId="182" fontId="53" fillId="0" borderId="73" xfId="0" applyNumberFormat="1" applyFont="1" applyFill="1" applyBorder="1" applyAlignment="1">
      <alignment horizontal="right" vertical="center"/>
    </xf>
    <xf numFmtId="0" fontId="53" fillId="0" borderId="24" xfId="0" applyFont="1" applyFill="1" applyBorder="1" applyAlignment="1">
      <alignment horizontal="center" vertical="center"/>
    </xf>
    <xf numFmtId="0" fontId="53" fillId="0" borderId="24" xfId="0" applyFont="1" applyFill="1" applyBorder="1" applyAlignment="1">
      <alignment horizontal="left" vertical="center"/>
    </xf>
    <xf numFmtId="0" fontId="53" fillId="0" borderId="43" xfId="0" applyFont="1" applyFill="1" applyBorder="1" applyAlignment="1">
      <alignment horizontal="right" vertical="center"/>
    </xf>
    <xf numFmtId="182" fontId="53" fillId="0" borderId="54" xfId="0" applyNumberFormat="1" applyFont="1" applyFill="1" applyBorder="1" applyAlignment="1">
      <alignment horizontal="right" vertical="center"/>
    </xf>
    <xf numFmtId="182" fontId="53" fillId="0" borderId="49" xfId="0" applyNumberFormat="1" applyFont="1" applyFill="1" applyBorder="1" applyAlignment="1">
      <alignment horizontal="right" vertical="center"/>
    </xf>
    <xf numFmtId="182" fontId="53" fillId="0" borderId="69" xfId="0" applyNumberFormat="1" applyFont="1" applyFill="1" applyBorder="1" applyAlignment="1">
      <alignment horizontal="right" vertical="center"/>
    </xf>
    <xf numFmtId="182" fontId="53" fillId="0" borderId="14" xfId="0" applyNumberFormat="1" applyFont="1" applyFill="1" applyBorder="1" applyAlignment="1">
      <alignment horizontal="right" vertical="center"/>
    </xf>
    <xf numFmtId="0" fontId="53" fillId="0" borderId="21" xfId="0" applyFont="1" applyFill="1" applyBorder="1" applyAlignment="1">
      <alignment horizontal="left" vertical="center" shrinkToFit="1"/>
    </xf>
    <xf numFmtId="0" fontId="53" fillId="0" borderId="21" xfId="0" applyFont="1" applyFill="1" applyBorder="1" applyAlignment="1">
      <alignment horizontal="distributed" vertical="center" shrinkToFit="1"/>
    </xf>
    <xf numFmtId="182" fontId="53" fillId="0" borderId="41" xfId="0" applyNumberFormat="1" applyFont="1" applyFill="1" applyBorder="1" applyAlignment="1">
      <alignment vertical="center"/>
    </xf>
    <xf numFmtId="182" fontId="53" fillId="0" borderId="46" xfId="0" applyNumberFormat="1" applyFont="1" applyFill="1" applyBorder="1" applyAlignment="1">
      <alignment horizontal="right" vertical="center"/>
    </xf>
    <xf numFmtId="182" fontId="53" fillId="0" borderId="45" xfId="0" applyNumberFormat="1" applyFont="1" applyFill="1" applyBorder="1" applyAlignment="1">
      <alignment horizontal="right" vertical="center"/>
    </xf>
    <xf numFmtId="182" fontId="53" fillId="0" borderId="68" xfId="0" applyNumberFormat="1" applyFont="1" applyFill="1" applyBorder="1" applyAlignment="1">
      <alignment horizontal="right" vertical="center"/>
    </xf>
    <xf numFmtId="0" fontId="53" fillId="0" borderId="47" xfId="0" applyFont="1" applyFill="1" applyBorder="1" applyAlignment="1">
      <alignment horizontal="left" vertical="center" shrinkToFit="1"/>
    </xf>
    <xf numFmtId="182" fontId="53" fillId="0" borderId="45" xfId="0" applyNumberFormat="1" applyFont="1" applyFill="1" applyBorder="1" applyAlignment="1">
      <alignment vertical="center"/>
    </xf>
    <xf numFmtId="182" fontId="53" fillId="0" borderId="27" xfId="0" applyNumberFormat="1" applyFont="1" applyFill="1" applyBorder="1" applyAlignment="1">
      <alignment vertical="center"/>
    </xf>
    <xf numFmtId="182" fontId="53" fillId="0" borderId="70" xfId="0" applyNumberFormat="1" applyFont="1" applyFill="1" applyBorder="1" applyAlignment="1">
      <alignment vertical="center"/>
    </xf>
    <xf numFmtId="182" fontId="53" fillId="0" borderId="25" xfId="0" applyNumberFormat="1" applyFont="1" applyFill="1" applyBorder="1" applyAlignment="1">
      <alignment horizontal="right" vertical="center"/>
    </xf>
    <xf numFmtId="182" fontId="53" fillId="0" borderId="27" xfId="0" applyNumberFormat="1" applyFont="1" applyFill="1" applyBorder="1" applyAlignment="1">
      <alignment horizontal="right" vertical="center"/>
    </xf>
    <xf numFmtId="182" fontId="53" fillId="0" borderId="70" xfId="0" applyNumberFormat="1" applyFont="1" applyFill="1" applyBorder="1" applyAlignment="1">
      <alignment horizontal="right" vertical="center"/>
    </xf>
    <xf numFmtId="182" fontId="53" fillId="0" borderId="74" xfId="0" applyNumberFormat="1" applyFont="1" applyFill="1" applyBorder="1" applyAlignment="1">
      <alignment vertical="center"/>
    </xf>
    <xf numFmtId="182" fontId="53" fillId="0" borderId="56" xfId="0" applyNumberFormat="1" applyFont="1" applyFill="1" applyBorder="1" applyAlignment="1">
      <alignment horizontal="right" vertical="center"/>
    </xf>
    <xf numFmtId="182" fontId="53" fillId="0" borderId="51" xfId="0" applyNumberFormat="1" applyFont="1" applyFill="1" applyBorder="1" applyAlignment="1">
      <alignment horizontal="right" vertical="center"/>
    </xf>
    <xf numFmtId="0" fontId="53" fillId="0" borderId="22" xfId="0" applyFont="1" applyFill="1" applyBorder="1" applyAlignment="1">
      <alignment horizontal="center" vertical="center"/>
    </xf>
    <xf numFmtId="0" fontId="53" fillId="0" borderId="22" xfId="0" applyFont="1" applyFill="1" applyBorder="1" applyAlignment="1">
      <alignment horizontal="left" vertical="center"/>
    </xf>
    <xf numFmtId="0" fontId="53" fillId="0" borderId="22" xfId="0" applyFont="1" applyFill="1" applyBorder="1" applyAlignment="1">
      <alignment horizontal="distributed" vertical="center"/>
    </xf>
    <xf numFmtId="0" fontId="53" fillId="0" borderId="18" xfId="0" applyFont="1" applyFill="1" applyBorder="1" applyAlignment="1">
      <alignment horizontal="right" vertical="center"/>
    </xf>
    <xf numFmtId="0" fontId="53" fillId="0" borderId="19" xfId="0" applyFont="1" applyFill="1" applyBorder="1" applyAlignment="1">
      <alignment horizontal="right" vertical="center"/>
    </xf>
    <xf numFmtId="182" fontId="53" fillId="0" borderId="17" xfId="0" applyNumberFormat="1" applyFont="1" applyFill="1" applyBorder="1" applyAlignment="1">
      <alignment vertical="center"/>
    </xf>
    <xf numFmtId="182" fontId="53" fillId="0" borderId="18" xfId="0" applyNumberFormat="1" applyFont="1" applyFill="1" applyBorder="1" applyAlignment="1">
      <alignment vertical="center"/>
    </xf>
    <xf numFmtId="182" fontId="53" fillId="0" borderId="19" xfId="0" applyNumberFormat="1" applyFont="1" applyFill="1" applyBorder="1" applyAlignment="1">
      <alignment horizontal="right" vertical="center"/>
    </xf>
    <xf numFmtId="182" fontId="53" fillId="0" borderId="17" xfId="0" applyNumberFormat="1" applyFont="1" applyFill="1" applyBorder="1" applyAlignment="1">
      <alignment horizontal="right" vertical="center"/>
    </xf>
    <xf numFmtId="182" fontId="53" fillId="0" borderId="18" xfId="0" applyNumberFormat="1" applyFont="1" applyFill="1" applyBorder="1" applyAlignment="1">
      <alignment horizontal="right" vertical="center"/>
    </xf>
    <xf numFmtId="182" fontId="53" fillId="0" borderId="43" xfId="0" applyNumberFormat="1" applyFont="1" applyFill="1" applyBorder="1" applyAlignment="1">
      <alignment vertical="center"/>
    </xf>
    <xf numFmtId="182" fontId="53" fillId="0" borderId="15" xfId="0" applyNumberFormat="1" applyFont="1" applyFill="1" applyBorder="1" applyAlignment="1">
      <alignment vertical="center"/>
    </xf>
    <xf numFmtId="0" fontId="53" fillId="0" borderId="0" xfId="0" applyFont="1" applyFill="1" applyBorder="1" applyAlignment="1">
      <alignment horizontal="center" vertical="center"/>
    </xf>
    <xf numFmtId="0" fontId="53" fillId="0" borderId="44" xfId="0" applyFont="1" applyFill="1" applyBorder="1" applyAlignment="1">
      <alignment horizontal="distributed" vertical="center"/>
    </xf>
    <xf numFmtId="0" fontId="53" fillId="0" borderId="69" xfId="0" applyFont="1" applyFill="1" applyBorder="1" applyAlignment="1">
      <alignment horizontal="right" vertical="center"/>
    </xf>
    <xf numFmtId="0" fontId="53" fillId="0" borderId="34" xfId="0" applyFont="1" applyFill="1" applyBorder="1" applyAlignment="1">
      <alignment horizontal="left" vertical="center"/>
    </xf>
    <xf numFmtId="0" fontId="53" fillId="0" borderId="34" xfId="0" applyFont="1" applyFill="1" applyBorder="1" applyAlignment="1">
      <alignment horizontal="distributed" vertical="center"/>
    </xf>
    <xf numFmtId="0" fontId="53" fillId="0" borderId="29" xfId="0" applyFont="1" applyFill="1" applyBorder="1" applyAlignment="1">
      <alignment horizontal="right" vertical="center"/>
    </xf>
    <xf numFmtId="0" fontId="53" fillId="0" borderId="35" xfId="0" applyFont="1" applyFill="1" applyBorder="1" applyAlignment="1">
      <alignment horizontal="right" vertical="center"/>
    </xf>
    <xf numFmtId="182" fontId="53" fillId="0" borderId="16" xfId="0" applyNumberFormat="1" applyFont="1" applyFill="1" applyBorder="1" applyAlignment="1">
      <alignment vertical="center"/>
    </xf>
    <xf numFmtId="182" fontId="53" fillId="0" borderId="54" xfId="0" applyNumberFormat="1" applyFont="1" applyFill="1" applyBorder="1" applyAlignment="1">
      <alignment vertical="center"/>
    </xf>
    <xf numFmtId="182" fontId="53" fillId="0" borderId="12" xfId="0" applyNumberFormat="1" applyFont="1" applyFill="1" applyBorder="1" applyAlignment="1">
      <alignment horizontal="right" vertical="center" shrinkToFit="1"/>
    </xf>
    <xf numFmtId="182" fontId="53" fillId="0" borderId="46" xfId="0" applyNumberFormat="1" applyFont="1" applyFill="1" applyBorder="1" applyAlignment="1">
      <alignment vertical="center"/>
    </xf>
    <xf numFmtId="0" fontId="53" fillId="0" borderId="0" xfId="0" applyFont="1" applyFill="1" applyBorder="1" applyAlignment="1">
      <alignment horizontal="left" vertical="center" shrinkToFit="1"/>
    </xf>
    <xf numFmtId="0" fontId="53" fillId="0" borderId="0" xfId="0" applyFont="1" applyFill="1" applyBorder="1" applyAlignment="1">
      <alignment horizontal="distributed" vertical="center" shrinkToFit="1"/>
    </xf>
    <xf numFmtId="0" fontId="53" fillId="0" borderId="70" xfId="0" applyFont="1" applyFill="1" applyBorder="1" applyAlignment="1">
      <alignment horizontal="right" vertical="center"/>
    </xf>
    <xf numFmtId="0" fontId="53" fillId="0" borderId="25" xfId="0" applyFont="1" applyFill="1" applyBorder="1" applyAlignment="1">
      <alignment horizontal="right" vertical="center"/>
    </xf>
    <xf numFmtId="182" fontId="53" fillId="0" borderId="71" xfId="0" applyNumberFormat="1" applyFont="1" applyFill="1" applyBorder="1" applyAlignment="1">
      <alignment vertical="center"/>
    </xf>
    <xf numFmtId="182" fontId="53" fillId="0" borderId="56" xfId="0" applyNumberFormat="1" applyFont="1" applyFill="1" applyBorder="1" applyAlignment="1">
      <alignment vertical="center"/>
    </xf>
    <xf numFmtId="182" fontId="53" fillId="0" borderId="51" xfId="0" applyNumberFormat="1" applyFont="1" applyFill="1" applyBorder="1" applyAlignment="1">
      <alignment vertical="center"/>
    </xf>
    <xf numFmtId="0" fontId="53" fillId="0" borderId="47" xfId="0" applyFont="1" applyFill="1" applyBorder="1" applyAlignment="1">
      <alignment horizontal="left" vertical="center" wrapText="1"/>
    </xf>
    <xf numFmtId="0" fontId="53" fillId="0" borderId="47" xfId="0" applyFont="1" applyFill="1" applyBorder="1" applyAlignment="1">
      <alignment horizontal="distributed" vertical="center" wrapText="1"/>
    </xf>
    <xf numFmtId="0" fontId="53" fillId="0" borderId="0" xfId="0" applyFont="1" applyFill="1" applyBorder="1" applyAlignment="1">
      <alignment horizontal="left" vertical="center"/>
    </xf>
    <xf numFmtId="0" fontId="53" fillId="0" borderId="0" xfId="0" applyFont="1" applyFill="1" applyBorder="1" applyAlignment="1">
      <alignment horizontal="distributed" vertical="center"/>
    </xf>
    <xf numFmtId="182" fontId="53" fillId="0" borderId="69" xfId="0" applyNumberFormat="1" applyFont="1" applyFill="1" applyBorder="1" applyAlignment="1">
      <alignment horizontal="right" vertical="center" shrinkToFit="1"/>
    </xf>
    <xf numFmtId="0" fontId="53" fillId="0" borderId="59" xfId="0" applyFont="1" applyFill="1" applyBorder="1" applyAlignment="1">
      <alignment horizontal="center" vertical="center"/>
    </xf>
    <xf numFmtId="0" fontId="53" fillId="0" borderId="59" xfId="0" applyFont="1" applyFill="1" applyBorder="1" applyAlignment="1">
      <alignment horizontal="left" vertical="center"/>
    </xf>
    <xf numFmtId="0" fontId="53" fillId="0" borderId="59" xfId="0" applyFont="1" applyFill="1" applyBorder="1" applyAlignment="1">
      <alignment horizontal="distributed" vertical="center"/>
    </xf>
    <xf numFmtId="0" fontId="53" fillId="0" borderId="71" xfId="0" applyFont="1" applyFill="1" applyBorder="1" applyAlignment="1">
      <alignment horizontal="right" vertical="center"/>
    </xf>
    <xf numFmtId="0" fontId="53" fillId="0" borderId="58" xfId="0" applyFont="1" applyFill="1" applyBorder="1" applyAlignment="1">
      <alignment horizontal="right" vertical="center"/>
    </xf>
    <xf numFmtId="182" fontId="53" fillId="0" borderId="58" xfId="0" applyNumberFormat="1" applyFont="1" applyFill="1" applyBorder="1" applyAlignment="1">
      <alignment vertical="center"/>
    </xf>
    <xf numFmtId="182" fontId="53" fillId="0" borderId="57" xfId="0" applyNumberFormat="1" applyFont="1" applyFill="1" applyBorder="1" applyAlignment="1">
      <alignment vertical="center"/>
    </xf>
    <xf numFmtId="0" fontId="53" fillId="0" borderId="69" xfId="0" applyFont="1" applyFill="1" applyBorder="1" applyAlignment="1">
      <alignment horizontal="right" vertical="center" wrapText="1"/>
    </xf>
    <xf numFmtId="0" fontId="53" fillId="0" borderId="34" xfId="0" applyFont="1" applyFill="1" applyBorder="1" applyAlignment="1">
      <alignment horizontal="center" vertical="center"/>
    </xf>
    <xf numFmtId="0" fontId="53" fillId="0" borderId="29" xfId="0" applyFont="1" applyFill="1" applyBorder="1" applyAlignment="1">
      <alignment horizontal="right" vertical="center" wrapText="1"/>
    </xf>
    <xf numFmtId="0" fontId="53" fillId="0" borderId="35" xfId="0" applyFont="1" applyFill="1" applyBorder="1" applyAlignment="1">
      <alignment horizontal="right" vertical="center" wrapText="1"/>
    </xf>
    <xf numFmtId="182" fontId="53" fillId="0" borderId="29" xfId="0" applyNumberFormat="1" applyFont="1" applyFill="1" applyBorder="1" applyAlignment="1">
      <alignment vertical="center"/>
    </xf>
    <xf numFmtId="182" fontId="53" fillId="0" borderId="31" xfId="0" applyNumberFormat="1" applyFont="1" applyFill="1" applyBorder="1" applyAlignment="1">
      <alignment horizontal="right" vertical="center"/>
    </xf>
    <xf numFmtId="182" fontId="53" fillId="0" borderId="29" xfId="0" applyNumberFormat="1" applyFont="1" applyFill="1" applyBorder="1" applyAlignment="1">
      <alignment horizontal="right" vertical="center"/>
    </xf>
    <xf numFmtId="182" fontId="53" fillId="0" borderId="35" xfId="0" applyNumberFormat="1" applyFont="1" applyFill="1" applyBorder="1" applyAlignment="1">
      <alignment horizontal="right" vertical="center"/>
    </xf>
    <xf numFmtId="182" fontId="53" fillId="0" borderId="35" xfId="0" applyNumberFormat="1" applyFont="1" applyFill="1" applyBorder="1" applyAlignment="1">
      <alignment vertical="center"/>
    </xf>
    <xf numFmtId="182" fontId="53" fillId="0" borderId="31" xfId="0" applyNumberFormat="1" applyFont="1" applyFill="1" applyBorder="1" applyAlignment="1">
      <alignment vertical="center"/>
    </xf>
    <xf numFmtId="0" fontId="53" fillId="0" borderId="20" xfId="0" applyFont="1" applyFill="1" applyBorder="1" applyAlignment="1">
      <alignment horizontal="center" vertical="center"/>
    </xf>
    <xf numFmtId="0" fontId="53" fillId="0" borderId="20" xfId="0" applyFont="1" applyFill="1" applyBorder="1" applyAlignment="1">
      <alignment horizontal="left" vertical="center"/>
    </xf>
    <xf numFmtId="0" fontId="53" fillId="0" borderId="20" xfId="0" applyFont="1" applyFill="1" applyBorder="1" applyAlignment="1">
      <alignment horizontal="distributed" vertical="center"/>
    </xf>
    <xf numFmtId="0" fontId="53" fillId="0" borderId="14" xfId="0" applyFont="1" applyFill="1" applyBorder="1" applyAlignment="1">
      <alignment horizontal="right" vertical="center"/>
    </xf>
    <xf numFmtId="0" fontId="53" fillId="0" borderId="16" xfId="0" applyFont="1" applyFill="1" applyBorder="1" applyAlignment="1">
      <alignment horizontal="right" vertical="center"/>
    </xf>
    <xf numFmtId="0" fontId="53" fillId="0" borderId="14" xfId="0" applyFont="1" applyFill="1" applyBorder="1" applyAlignment="1" applyProtection="1">
      <alignment horizontal="right" vertical="center"/>
      <protection locked="0"/>
    </xf>
    <xf numFmtId="0" fontId="53" fillId="0" borderId="16" xfId="0" applyFont="1" applyFill="1" applyBorder="1" applyAlignment="1" applyProtection="1">
      <alignment horizontal="right" vertical="center"/>
      <protection locked="0"/>
    </xf>
    <xf numFmtId="0" fontId="53" fillId="0" borderId="104" xfId="0" applyFont="1" applyFill="1" applyBorder="1" applyAlignment="1">
      <alignment horizontal="center" vertical="center"/>
    </xf>
    <xf numFmtId="0" fontId="53" fillId="0" borderId="104" xfId="0" applyFont="1" applyFill="1" applyBorder="1" applyAlignment="1">
      <alignment horizontal="left" vertical="center"/>
    </xf>
    <xf numFmtId="0" fontId="53" fillId="0" borderId="104" xfId="0" applyFont="1" applyFill="1" applyBorder="1" applyAlignment="1">
      <alignment horizontal="distributed" vertical="center"/>
    </xf>
    <xf numFmtId="0" fontId="53" fillId="0" borderId="105" xfId="0" applyFont="1" applyFill="1" applyBorder="1" applyAlignment="1">
      <alignment horizontal="right" vertical="center"/>
    </xf>
    <xf numFmtId="0" fontId="53" fillId="0" borderId="106" xfId="0" applyFont="1" applyFill="1" applyBorder="1" applyAlignment="1">
      <alignment horizontal="right" vertical="center"/>
    </xf>
    <xf numFmtId="182" fontId="53" fillId="0" borderId="105" xfId="0" applyNumberFormat="1" applyFont="1" applyFill="1" applyBorder="1" applyAlignment="1">
      <alignment vertical="center"/>
    </xf>
    <xf numFmtId="0" fontId="53" fillId="0" borderId="59" xfId="0" applyFont="1" applyFill="1" applyBorder="1" applyAlignment="1">
      <alignment horizontal="left" vertical="center" shrinkToFit="1"/>
    </xf>
    <xf numFmtId="0" fontId="53" fillId="0" borderId="59" xfId="0" applyFont="1" applyFill="1" applyBorder="1" applyAlignment="1">
      <alignment horizontal="distributed" vertical="center" shrinkToFit="1"/>
    </xf>
    <xf numFmtId="182" fontId="53" fillId="0" borderId="58" xfId="0" applyNumberFormat="1" applyFont="1" applyFill="1" applyBorder="1" applyAlignment="1">
      <alignment horizontal="right" vertical="center"/>
    </xf>
    <xf numFmtId="182" fontId="53" fillId="0" borderId="57" xfId="0" applyNumberFormat="1" applyFont="1" applyFill="1" applyBorder="1" applyAlignment="1">
      <alignment horizontal="right" vertical="center"/>
    </xf>
    <xf numFmtId="182" fontId="53" fillId="0" borderId="71" xfId="0" applyNumberFormat="1" applyFont="1" applyFill="1" applyBorder="1" applyAlignment="1">
      <alignment horizontal="right" vertical="center"/>
    </xf>
    <xf numFmtId="182" fontId="53" fillId="0" borderId="0" xfId="0" applyNumberFormat="1" applyFont="1" applyFill="1" applyBorder="1" applyAlignment="1">
      <alignment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left" vertical="center"/>
    </xf>
    <xf numFmtId="0" fontId="53" fillId="0" borderId="10" xfId="0" applyFont="1" applyFill="1" applyBorder="1" applyAlignment="1">
      <alignment horizontal="distributed" vertical="center"/>
    </xf>
    <xf numFmtId="0" fontId="53" fillId="0" borderId="66" xfId="0" applyFont="1" applyFill="1" applyBorder="1" applyAlignment="1">
      <alignment horizontal="right" vertical="center"/>
    </xf>
    <xf numFmtId="0" fontId="53" fillId="0" borderId="38" xfId="0" applyFont="1" applyFill="1" applyBorder="1" applyAlignment="1">
      <alignment horizontal="right" vertical="center"/>
    </xf>
    <xf numFmtId="182" fontId="53" fillId="0" borderId="66" xfId="0" applyNumberFormat="1" applyFont="1" applyFill="1" applyBorder="1" applyAlignment="1">
      <alignment vertical="center"/>
    </xf>
    <xf numFmtId="182" fontId="53" fillId="0" borderId="38" xfId="0" applyNumberFormat="1" applyFont="1" applyFill="1" applyBorder="1" applyAlignment="1">
      <alignment horizontal="right" vertical="center"/>
    </xf>
    <xf numFmtId="182" fontId="53" fillId="0" borderId="67" xfId="0" applyNumberFormat="1" applyFont="1" applyFill="1" applyBorder="1" applyAlignment="1">
      <alignment horizontal="right" vertical="center"/>
    </xf>
    <xf numFmtId="182" fontId="53" fillId="0" borderId="66" xfId="0" applyNumberFormat="1" applyFont="1" applyFill="1" applyBorder="1" applyAlignment="1">
      <alignment horizontal="right" vertical="center"/>
    </xf>
    <xf numFmtId="182" fontId="53" fillId="0" borderId="67" xfId="0" applyNumberFormat="1" applyFont="1" applyFill="1" applyBorder="1" applyAlignment="1">
      <alignment vertical="center"/>
    </xf>
    <xf numFmtId="0" fontId="53" fillId="0" borderId="32" xfId="0" applyFont="1" applyFill="1" applyBorder="1" applyAlignment="1">
      <alignment horizontal="left" vertical="center"/>
    </xf>
    <xf numFmtId="0" fontId="53" fillId="0" borderId="0" xfId="0" applyFont="1" applyFill="1" applyBorder="1" applyAlignment="1">
      <alignment horizontal="right" vertical="center"/>
    </xf>
    <xf numFmtId="0" fontId="1" fillId="0" borderId="10" xfId="0" applyFont="1" applyBorder="1" applyAlignment="1">
      <alignment horizontal="centerContinuous" vertical="center"/>
    </xf>
    <xf numFmtId="49" fontId="1" fillId="0" borderId="23" xfId="0" applyNumberFormat="1" applyFont="1" applyBorder="1" applyAlignment="1">
      <alignment horizontal="center" vertical="center"/>
    </xf>
    <xf numFmtId="176" fontId="1" fillId="0" borderId="13" xfId="0" applyNumberFormat="1" applyFont="1" applyBorder="1" applyAlignment="1">
      <alignment horizontal="right" vertical="center"/>
    </xf>
    <xf numFmtId="176" fontId="1" fillId="0" borderId="14" xfId="0" applyNumberFormat="1" applyFont="1" applyBorder="1" applyAlignment="1">
      <alignment horizontal="right" vertical="center"/>
    </xf>
    <xf numFmtId="49" fontId="1" fillId="0" borderId="21" xfId="0" applyNumberFormat="1" applyFont="1" applyBorder="1" applyAlignment="1">
      <alignment vertical="center"/>
    </xf>
    <xf numFmtId="49" fontId="1" fillId="0" borderId="16" xfId="0" applyNumberFormat="1" applyFont="1" applyBorder="1" applyAlignment="1">
      <alignment vertical="center"/>
    </xf>
    <xf numFmtId="49" fontId="1" fillId="0" borderId="15" xfId="0" applyNumberFormat="1" applyFont="1" applyBorder="1" applyAlignment="1">
      <alignment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49" fontId="1" fillId="0" borderId="20" xfId="0" applyNumberFormat="1" applyFont="1" applyBorder="1" applyAlignment="1">
      <alignment horizontal="center" vertical="center"/>
    </xf>
    <xf numFmtId="177" fontId="1" fillId="0" borderId="13" xfId="0" applyNumberFormat="1" applyFont="1" applyBorder="1" applyAlignment="1">
      <alignment horizontal="right" vertical="center"/>
    </xf>
    <xf numFmtId="177" fontId="1" fillId="0" borderId="14" xfId="0" applyNumberFormat="1" applyFont="1" applyBorder="1" applyAlignment="1">
      <alignment horizontal="right" vertical="center"/>
    </xf>
    <xf numFmtId="49" fontId="1" fillId="0" borderId="20" xfId="0" applyNumberFormat="1" applyFont="1" applyBorder="1" applyAlignment="1">
      <alignment vertical="center"/>
    </xf>
    <xf numFmtId="49" fontId="1" fillId="0" borderId="22" xfId="0" applyNumberFormat="1" applyFont="1" applyBorder="1" applyAlignment="1">
      <alignment vertical="center"/>
    </xf>
    <xf numFmtId="49" fontId="1" fillId="0" borderId="19" xfId="0" applyNumberFormat="1" applyFont="1" applyBorder="1" applyAlignment="1">
      <alignment vertical="center"/>
    </xf>
    <xf numFmtId="177" fontId="1" fillId="0" borderId="17" xfId="0" applyNumberFormat="1" applyFont="1" applyBorder="1" applyAlignment="1">
      <alignment horizontal="right" vertical="center"/>
    </xf>
    <xf numFmtId="176" fontId="1" fillId="0" borderId="17" xfId="0" applyNumberFormat="1" applyFont="1" applyBorder="1" applyAlignment="1">
      <alignment horizontal="right" vertical="center"/>
    </xf>
    <xf numFmtId="177" fontId="1" fillId="0" borderId="18" xfId="0" applyNumberFormat="1" applyFont="1" applyBorder="1" applyAlignment="1">
      <alignment horizontal="right" vertical="center"/>
    </xf>
    <xf numFmtId="0" fontId="0" fillId="0" borderId="0" xfId="0" applyFont="1"/>
    <xf numFmtId="0" fontId="1" fillId="0" borderId="10" xfId="0" applyFont="1" applyFill="1" applyBorder="1" applyAlignment="1">
      <alignment horizontal="left" vertical="center"/>
    </xf>
    <xf numFmtId="49" fontId="1" fillId="0" borderId="26" xfId="0" applyNumberFormat="1" applyFont="1" applyBorder="1" applyAlignment="1">
      <alignment horizontal="center" vertical="center"/>
    </xf>
    <xf numFmtId="49" fontId="1" fillId="0" borderId="25" xfId="0" applyNumberFormat="1" applyFont="1" applyBorder="1" applyAlignment="1">
      <alignment horizontal="center" vertical="center"/>
    </xf>
    <xf numFmtId="194" fontId="1" fillId="0" borderId="27" xfId="0" applyNumberFormat="1" applyFont="1" applyBorder="1" applyAlignment="1">
      <alignment horizontal="right" vertical="center"/>
    </xf>
    <xf numFmtId="194" fontId="1" fillId="0" borderId="28" xfId="0" applyNumberFormat="1" applyFont="1" applyBorder="1" applyAlignment="1">
      <alignment horizontal="right" vertical="center"/>
    </xf>
    <xf numFmtId="194" fontId="1" fillId="0" borderId="77" xfId="0" applyNumberFormat="1" applyFont="1" applyBorder="1" applyAlignment="1">
      <alignment horizontal="right" vertical="center"/>
    </xf>
    <xf numFmtId="194" fontId="1" fillId="0" borderId="77" xfId="0" applyNumberFormat="1" applyFont="1" applyFill="1" applyBorder="1" applyAlignment="1">
      <alignment horizontal="right" vertical="center"/>
    </xf>
    <xf numFmtId="194" fontId="1" fillId="0" borderId="13" xfId="0" applyNumberFormat="1" applyFont="1" applyBorder="1" applyAlignment="1">
      <alignment horizontal="right" vertical="center"/>
    </xf>
    <xf numFmtId="194" fontId="1" fillId="0" borderId="14" xfId="0" applyNumberFormat="1" applyFont="1" applyBorder="1" applyAlignment="1">
      <alignment horizontal="right" vertical="center"/>
    </xf>
    <xf numFmtId="194" fontId="1" fillId="0" borderId="12" xfId="0" applyNumberFormat="1" applyFont="1" applyBorder="1" applyAlignment="1">
      <alignment horizontal="right" vertical="center"/>
    </xf>
    <xf numFmtId="194" fontId="1" fillId="0" borderId="12" xfId="0" applyNumberFormat="1" applyFont="1" applyFill="1" applyBorder="1" applyAlignment="1">
      <alignment horizontal="right" vertical="center"/>
    </xf>
    <xf numFmtId="199" fontId="1" fillId="0" borderId="13" xfId="0" applyNumberFormat="1" applyFont="1" applyBorder="1" applyAlignment="1">
      <alignment horizontal="right" vertical="center"/>
    </xf>
    <xf numFmtId="194" fontId="1" fillId="0" borderId="17" xfId="0" applyNumberFormat="1" applyFont="1" applyBorder="1" applyAlignment="1">
      <alignment horizontal="right" vertical="center"/>
    </xf>
    <xf numFmtId="194" fontId="1" fillId="0" borderId="18" xfId="0" applyNumberFormat="1" applyFont="1" applyBorder="1" applyAlignment="1">
      <alignment horizontal="right" vertical="center"/>
    </xf>
    <xf numFmtId="194" fontId="1" fillId="0" borderId="18" xfId="0" applyNumberFormat="1" applyFont="1" applyFill="1" applyBorder="1" applyAlignment="1">
      <alignment horizontal="right" vertical="center"/>
    </xf>
    <xf numFmtId="0" fontId="55" fillId="0" borderId="10" xfId="0" applyFont="1" applyBorder="1" applyAlignment="1">
      <alignment vertical="center"/>
    </xf>
    <xf numFmtId="0" fontId="55" fillId="0" borderId="10" xfId="0" applyFont="1" applyBorder="1" applyAlignment="1">
      <alignment horizontal="right" vertical="center"/>
    </xf>
    <xf numFmtId="0" fontId="55" fillId="0" borderId="0" xfId="0" applyFont="1" applyAlignment="1">
      <alignment vertical="center"/>
    </xf>
    <xf numFmtId="49" fontId="1" fillId="0" borderId="21" xfId="0" applyNumberFormat="1" applyFont="1" applyBorder="1" applyAlignment="1">
      <alignment horizontal="left" vertical="center"/>
    </xf>
    <xf numFmtId="49" fontId="1" fillId="0" borderId="20" xfId="0" applyNumberFormat="1" applyFont="1" applyBorder="1" applyAlignment="1">
      <alignment horizontal="left" vertical="center"/>
    </xf>
    <xf numFmtId="49" fontId="1" fillId="0" borderId="22" xfId="0" applyNumberFormat="1" applyFont="1" applyBorder="1" applyAlignment="1">
      <alignment horizontal="left" vertical="center" wrapText="1"/>
    </xf>
    <xf numFmtId="49" fontId="1" fillId="0" borderId="24" xfId="0" applyNumberFormat="1" applyFont="1" applyBorder="1" applyAlignment="1">
      <alignment horizontal="left" vertical="center"/>
    </xf>
    <xf numFmtId="0" fontId="55" fillId="0" borderId="79" xfId="0" applyFont="1" applyFill="1" applyBorder="1" applyAlignment="1">
      <alignment horizontal="center" vertical="center"/>
    </xf>
    <xf numFmtId="0" fontId="55" fillId="0" borderId="80" xfId="0" applyFont="1" applyFill="1" applyBorder="1" applyAlignment="1">
      <alignment horizontal="center" vertical="center" shrinkToFit="1"/>
    </xf>
    <xf numFmtId="2" fontId="55" fillId="0" borderId="81" xfId="0" applyNumberFormat="1" applyFont="1" applyFill="1" applyBorder="1" applyAlignment="1">
      <alignment horizontal="center" vertical="center"/>
    </xf>
    <xf numFmtId="0" fontId="55" fillId="0" borderId="58" xfId="0" applyFont="1" applyFill="1" applyBorder="1" applyAlignment="1">
      <alignment vertical="center"/>
    </xf>
    <xf numFmtId="196" fontId="55" fillId="0" borderId="57" xfId="0" applyNumberFormat="1" applyFont="1" applyBorder="1" applyAlignment="1">
      <alignment vertical="center"/>
    </xf>
    <xf numFmtId="196" fontId="55" fillId="0" borderId="82" xfId="0" applyNumberFormat="1" applyFont="1" applyBorder="1" applyAlignment="1">
      <alignment vertical="center"/>
    </xf>
    <xf numFmtId="196" fontId="55" fillId="0" borderId="56" xfId="0" applyNumberFormat="1" applyFont="1" applyBorder="1" applyAlignment="1">
      <alignment vertical="center"/>
    </xf>
    <xf numFmtId="195" fontId="55" fillId="0" borderId="83" xfId="0" applyNumberFormat="1" applyFont="1" applyBorder="1" applyAlignment="1">
      <alignment vertical="center"/>
    </xf>
    <xf numFmtId="0" fontId="55" fillId="0" borderId="54" xfId="0" applyFont="1" applyFill="1" applyBorder="1" applyAlignment="1">
      <alignment vertical="center"/>
    </xf>
    <xf numFmtId="196" fontId="55" fillId="0" borderId="49" xfId="0" applyNumberFormat="1" applyFont="1" applyBorder="1" applyAlignment="1">
      <alignment vertical="center"/>
    </xf>
    <xf numFmtId="196" fontId="55" fillId="0" borderId="55" xfId="0" applyNumberFormat="1" applyFont="1" applyBorder="1" applyAlignment="1">
      <alignment vertical="center"/>
    </xf>
    <xf numFmtId="196" fontId="55" fillId="0" borderId="54" xfId="0" applyNumberFormat="1" applyFont="1" applyBorder="1" applyAlignment="1">
      <alignment vertical="center"/>
    </xf>
    <xf numFmtId="195" fontId="55" fillId="0" borderId="42" xfId="0" applyNumberFormat="1" applyFont="1" applyBorder="1" applyAlignment="1">
      <alignment vertical="center"/>
    </xf>
    <xf numFmtId="0" fontId="55" fillId="0" borderId="21" xfId="0" applyFont="1" applyFill="1" applyBorder="1" applyAlignment="1">
      <alignment horizontal="left" vertical="center"/>
    </xf>
    <xf numFmtId="0" fontId="55" fillId="0" borderId="15" xfId="0" applyFont="1" applyFill="1" applyBorder="1" applyAlignment="1">
      <alignment vertical="center"/>
    </xf>
    <xf numFmtId="196" fontId="55" fillId="0" borderId="11" xfId="0" applyNumberFormat="1" applyFont="1" applyBorder="1" applyAlignment="1">
      <alignment vertical="center"/>
    </xf>
    <xf numFmtId="196" fontId="55" fillId="0" borderId="53" xfId="0" applyNumberFormat="1" applyFont="1" applyBorder="1" applyAlignment="1">
      <alignment vertical="center"/>
    </xf>
    <xf numFmtId="196" fontId="55" fillId="0" borderId="15" xfId="0" applyNumberFormat="1" applyFont="1" applyBorder="1" applyAlignment="1">
      <alignment vertical="center"/>
    </xf>
    <xf numFmtId="195" fontId="55" fillId="0" borderId="40" xfId="0" applyNumberFormat="1" applyFont="1" applyBorder="1" applyAlignment="1">
      <alignment vertical="center"/>
    </xf>
    <xf numFmtId="195" fontId="55" fillId="0" borderId="85" xfId="0" applyNumberFormat="1" applyFont="1" applyBorder="1" applyAlignment="1">
      <alignment vertical="center"/>
    </xf>
    <xf numFmtId="196" fontId="55" fillId="0" borderId="40" xfId="0" applyNumberFormat="1" applyFont="1" applyBorder="1" applyAlignment="1">
      <alignment vertical="center"/>
    </xf>
    <xf numFmtId="195" fontId="55" fillId="0" borderId="86" xfId="0" applyNumberFormat="1" applyFont="1" applyBorder="1" applyAlignment="1">
      <alignment vertical="center"/>
    </xf>
    <xf numFmtId="196" fontId="55" fillId="0" borderId="86" xfId="0" applyNumberFormat="1" applyFont="1" applyBorder="1" applyAlignment="1">
      <alignment vertical="center"/>
    </xf>
    <xf numFmtId="196" fontId="55" fillId="0" borderId="85" xfId="0" applyNumberFormat="1" applyFont="1" applyBorder="1" applyAlignment="1">
      <alignment vertical="center"/>
    </xf>
    <xf numFmtId="0" fontId="55" fillId="0" borderId="47" xfId="0" applyFont="1" applyFill="1" applyBorder="1" applyAlignment="1">
      <alignment horizontal="left" vertical="center"/>
    </xf>
    <xf numFmtId="0" fontId="55" fillId="0" borderId="46" xfId="0" applyFont="1" applyFill="1" applyBorder="1" applyAlignment="1">
      <alignment vertical="center"/>
    </xf>
    <xf numFmtId="196" fontId="55" fillId="0" borderId="45" xfId="0" applyNumberFormat="1" applyFont="1" applyBorder="1" applyAlignment="1">
      <alignment vertical="center"/>
    </xf>
    <xf numFmtId="196" fontId="55" fillId="0" borderId="79" xfId="0" applyNumberFormat="1" applyFont="1" applyBorder="1" applyAlignment="1">
      <alignment vertical="center"/>
    </xf>
    <xf numFmtId="196" fontId="55" fillId="0" borderId="80" xfId="0" applyNumberFormat="1" applyFont="1" applyBorder="1" applyAlignment="1">
      <alignment vertical="center"/>
    </xf>
    <xf numFmtId="195" fontId="55" fillId="0" borderId="87" xfId="0" applyNumberFormat="1" applyFont="1" applyBorder="1" applyAlignment="1">
      <alignment vertical="center"/>
    </xf>
    <xf numFmtId="0" fontId="55" fillId="0" borderId="43" xfId="0" applyFont="1" applyFill="1" applyBorder="1" applyAlignment="1">
      <alignment vertical="center"/>
    </xf>
    <xf numFmtId="196" fontId="55" fillId="0" borderId="89" xfId="0" applyNumberFormat="1" applyFont="1" applyBorder="1" applyAlignment="1">
      <alignment vertical="center"/>
    </xf>
    <xf numFmtId="196" fontId="55" fillId="0" borderId="90" xfId="0" applyNumberFormat="1" applyFont="1" applyBorder="1" applyAlignment="1">
      <alignment vertical="center"/>
    </xf>
    <xf numFmtId="196" fontId="55" fillId="0" borderId="55" xfId="0" applyNumberFormat="1" applyFont="1" applyFill="1" applyBorder="1" applyAlignment="1">
      <alignment vertical="center"/>
    </xf>
    <xf numFmtId="196" fontId="55" fillId="0" borderId="79" xfId="0" applyNumberFormat="1" applyFont="1" applyFill="1" applyBorder="1" applyAlignment="1">
      <alignment vertical="center"/>
    </xf>
    <xf numFmtId="196" fontId="55" fillId="0" borderId="46" xfId="0" applyNumberFormat="1" applyFont="1" applyFill="1" applyBorder="1" applyAlignment="1">
      <alignment vertical="center"/>
    </xf>
    <xf numFmtId="196" fontId="55" fillId="0" borderId="42" xfId="0" applyNumberFormat="1" applyFont="1" applyBorder="1" applyAlignment="1">
      <alignment vertical="center"/>
    </xf>
    <xf numFmtId="195" fontId="55" fillId="0" borderId="91" xfId="0" applyNumberFormat="1" applyFont="1" applyBorder="1" applyAlignment="1">
      <alignment vertical="center"/>
    </xf>
    <xf numFmtId="195" fontId="55" fillId="0" borderId="80" xfId="0" applyNumberFormat="1" applyFont="1" applyBorder="1" applyAlignment="1">
      <alignment vertical="center"/>
    </xf>
    <xf numFmtId="196" fontId="55" fillId="0" borderId="92" xfId="0" applyNumberFormat="1" applyFont="1" applyBorder="1" applyAlignment="1">
      <alignment vertical="center"/>
    </xf>
    <xf numFmtId="196" fontId="55" fillId="0" borderId="53" xfId="0" applyNumberFormat="1" applyFont="1" applyFill="1" applyBorder="1" applyAlignment="1">
      <alignment vertical="center"/>
    </xf>
    <xf numFmtId="196" fontId="55" fillId="0" borderId="20" xfId="0" applyNumberFormat="1" applyFont="1" applyFill="1" applyBorder="1" applyAlignment="1">
      <alignment vertical="center"/>
    </xf>
    <xf numFmtId="0" fontId="55" fillId="0" borderId="21" xfId="0" applyFont="1" applyFill="1" applyBorder="1" applyAlignment="1">
      <alignment horizontal="left" vertical="center" shrinkToFit="1"/>
    </xf>
    <xf numFmtId="196" fontId="55" fillId="0" borderId="16" xfId="0" applyNumberFormat="1" applyFont="1" applyFill="1" applyBorder="1" applyAlignment="1">
      <alignment vertical="center"/>
    </xf>
    <xf numFmtId="0" fontId="55" fillId="0" borderId="20" xfId="0" applyFont="1" applyFill="1" applyBorder="1" applyAlignment="1">
      <alignment horizontal="left" vertical="center"/>
    </xf>
    <xf numFmtId="0" fontId="55" fillId="0" borderId="16" xfId="0" applyFont="1" applyFill="1" applyBorder="1" applyAlignment="1">
      <alignment vertical="center"/>
    </xf>
    <xf numFmtId="196" fontId="55" fillId="0" borderId="93" xfId="0" applyNumberFormat="1" applyFont="1" applyBorder="1" applyAlignment="1">
      <alignment vertical="center"/>
    </xf>
    <xf numFmtId="196" fontId="55" fillId="0" borderId="20" xfId="0" applyNumberFormat="1" applyFont="1" applyBorder="1" applyAlignment="1">
      <alignment vertical="center"/>
    </xf>
    <xf numFmtId="193" fontId="55" fillId="0" borderId="49" xfId="0" applyNumberFormat="1" applyFont="1" applyBorder="1" applyAlignment="1">
      <alignment vertical="center"/>
    </xf>
    <xf numFmtId="194" fontId="55" fillId="0" borderId="55" xfId="0" applyNumberFormat="1" applyFont="1" applyBorder="1" applyAlignment="1">
      <alignment vertical="center"/>
    </xf>
    <xf numFmtId="194" fontId="55" fillId="0" borderId="54" xfId="0" applyNumberFormat="1" applyFont="1" applyBorder="1" applyAlignment="1">
      <alignment vertical="center"/>
    </xf>
    <xf numFmtId="195" fontId="55" fillId="0" borderId="94" xfId="0" applyNumberFormat="1" applyFont="1" applyBorder="1" applyAlignment="1">
      <alignment vertical="center"/>
    </xf>
    <xf numFmtId="193" fontId="55" fillId="0" borderId="11" xfId="0" applyNumberFormat="1" applyFont="1" applyBorder="1" applyAlignment="1">
      <alignment vertical="center"/>
    </xf>
    <xf numFmtId="0" fontId="55" fillId="0" borderId="22" xfId="0" applyFont="1" applyFill="1" applyBorder="1" applyAlignment="1">
      <alignment horizontal="left" vertical="center"/>
    </xf>
    <xf numFmtId="0" fontId="55" fillId="0" borderId="19" xfId="0" applyFont="1" applyFill="1" applyBorder="1" applyAlignment="1">
      <alignment vertical="center"/>
    </xf>
    <xf numFmtId="193" fontId="55" fillId="0" borderId="17" xfId="0" applyNumberFormat="1" applyFont="1" applyBorder="1" applyAlignment="1">
      <alignment vertical="center"/>
    </xf>
    <xf numFmtId="194" fontId="55" fillId="0" borderId="52" xfId="0" applyNumberFormat="1" applyFont="1" applyBorder="1" applyAlignment="1">
      <alignment vertical="center"/>
    </xf>
    <xf numFmtId="194" fontId="55" fillId="0" borderId="19" xfId="0" applyNumberFormat="1" applyFont="1" applyBorder="1" applyAlignment="1">
      <alignment vertical="center"/>
    </xf>
    <xf numFmtId="0" fontId="55" fillId="0" borderId="10" xfId="0" applyFont="1" applyFill="1" applyBorder="1" applyAlignment="1">
      <alignment vertical="center"/>
    </xf>
    <xf numFmtId="0" fontId="55" fillId="0" borderId="10" xfId="0" applyFont="1" applyFill="1" applyBorder="1" applyAlignment="1">
      <alignment horizontal="right" vertical="center"/>
    </xf>
    <xf numFmtId="0" fontId="55" fillId="0" borderId="34" xfId="0" applyFont="1" applyFill="1" applyBorder="1" applyAlignment="1">
      <alignment horizontal="left" vertical="center"/>
    </xf>
    <xf numFmtId="0" fontId="55" fillId="0" borderId="35" xfId="0" applyFont="1" applyFill="1" applyBorder="1" applyAlignment="1">
      <alignment vertical="center"/>
    </xf>
    <xf numFmtId="194" fontId="55" fillId="0" borderId="91" xfId="0" applyNumberFormat="1" applyFont="1" applyBorder="1" applyAlignment="1">
      <alignment vertical="center"/>
    </xf>
    <xf numFmtId="194" fontId="55" fillId="0" borderId="94" xfId="0" applyNumberFormat="1" applyFont="1" applyBorder="1" applyAlignment="1">
      <alignment vertical="center"/>
    </xf>
    <xf numFmtId="195" fontId="55" fillId="0" borderId="95" xfId="0" applyNumberFormat="1" applyFont="1" applyBorder="1" applyAlignment="1">
      <alignment vertical="center"/>
    </xf>
    <xf numFmtId="194" fontId="55" fillId="0" borderId="86" xfId="0" applyNumberFormat="1" applyFont="1" applyBorder="1" applyAlignment="1">
      <alignment vertical="center"/>
    </xf>
    <xf numFmtId="194" fontId="55" fillId="0" borderId="40" xfId="0" applyNumberFormat="1" applyFont="1" applyBorder="1" applyAlignment="1">
      <alignment vertical="center"/>
    </xf>
    <xf numFmtId="193" fontId="55" fillId="0" borderId="45" xfId="0" applyNumberFormat="1" applyFont="1" applyBorder="1" applyAlignment="1">
      <alignment vertical="center"/>
    </xf>
    <xf numFmtId="194" fontId="55" fillId="0" borderId="87" xfId="0" applyNumberFormat="1" applyFont="1" applyBorder="1" applyAlignment="1">
      <alignment vertical="center"/>
    </xf>
    <xf numFmtId="194" fontId="55" fillId="0" borderId="80" xfId="0" applyNumberFormat="1" applyFont="1" applyBorder="1" applyAlignment="1">
      <alignment vertical="center"/>
    </xf>
    <xf numFmtId="195" fontId="55" fillId="0" borderId="81" xfId="0" applyNumberFormat="1" applyFont="1" applyBorder="1" applyAlignment="1">
      <alignment vertical="center"/>
    </xf>
    <xf numFmtId="193" fontId="55" fillId="0" borderId="41" xfId="0" applyNumberFormat="1" applyFont="1" applyBorder="1" applyAlignment="1">
      <alignment vertical="center"/>
    </xf>
    <xf numFmtId="194" fontId="55" fillId="0" borderId="95" xfId="0" applyNumberFormat="1" applyFont="1" applyBorder="1" applyAlignment="1">
      <alignment vertical="center"/>
    </xf>
    <xf numFmtId="194" fontId="55" fillId="0" borderId="42" xfId="0" applyNumberFormat="1" applyFont="1" applyBorder="1" applyAlignment="1">
      <alignment vertical="center"/>
    </xf>
    <xf numFmtId="197" fontId="55" fillId="0" borderId="86" xfId="0" applyNumberFormat="1" applyFont="1" applyBorder="1" applyAlignment="1">
      <alignment vertical="center"/>
    </xf>
    <xf numFmtId="193" fontId="55" fillId="0" borderId="13" xfId="0" applyNumberFormat="1" applyFont="1" applyBorder="1" applyAlignment="1">
      <alignment vertical="center"/>
    </xf>
    <xf numFmtId="193" fontId="55" fillId="0" borderId="86" xfId="0" applyNumberFormat="1" applyFont="1" applyFill="1" applyBorder="1" applyAlignment="1">
      <alignment vertical="center"/>
    </xf>
    <xf numFmtId="193" fontId="55" fillId="0" borderId="40" xfId="0" applyNumberFormat="1" applyFont="1" applyFill="1" applyBorder="1" applyAlignment="1">
      <alignment vertical="center"/>
    </xf>
    <xf numFmtId="195" fontId="55" fillId="0" borderId="97" xfId="0" applyNumberFormat="1" applyFont="1" applyBorder="1" applyAlignment="1">
      <alignment vertical="center"/>
    </xf>
    <xf numFmtId="198" fontId="55" fillId="0" borderId="86" xfId="0" applyNumberFormat="1" applyFont="1" applyBorder="1" applyAlignment="1">
      <alignment vertical="center"/>
    </xf>
    <xf numFmtId="193" fontId="55" fillId="0" borderId="98" xfId="0" applyNumberFormat="1" applyFont="1" applyFill="1" applyBorder="1" applyAlignment="1">
      <alignment vertical="center"/>
    </xf>
    <xf numFmtId="193" fontId="55" fillId="0" borderId="52" xfId="0" applyNumberFormat="1" applyFont="1" applyFill="1" applyBorder="1" applyAlignment="1">
      <alignment vertical="center"/>
    </xf>
    <xf numFmtId="195" fontId="55" fillId="0" borderId="99" xfId="0" applyNumberFormat="1" applyFont="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distributed" vertical="center"/>
    </xf>
    <xf numFmtId="193" fontId="55" fillId="0" borderId="0" xfId="0" applyNumberFormat="1" applyFont="1" applyBorder="1" applyAlignment="1">
      <alignment vertical="center"/>
    </xf>
    <xf numFmtId="193" fontId="55" fillId="0" borderId="0" xfId="0" applyNumberFormat="1" applyFont="1" applyFill="1" applyBorder="1" applyAlignment="1">
      <alignment vertical="center"/>
    </xf>
    <xf numFmtId="194" fontId="55" fillId="0" borderId="0" xfId="0" applyNumberFormat="1" applyFont="1" applyBorder="1" applyAlignment="1">
      <alignment vertical="center"/>
    </xf>
    <xf numFmtId="195" fontId="55" fillId="0" borderId="0" xfId="0" applyNumberFormat="1" applyFont="1" applyBorder="1" applyAlignment="1">
      <alignment vertical="center"/>
    </xf>
    <xf numFmtId="0" fontId="56" fillId="0" borderId="0" xfId="0" applyFont="1" applyBorder="1" applyAlignment="1">
      <alignment vertical="center"/>
    </xf>
    <xf numFmtId="193" fontId="55" fillId="0" borderId="10" xfId="0" applyNumberFormat="1" applyFont="1" applyFill="1" applyBorder="1" applyAlignment="1">
      <alignment vertical="center"/>
    </xf>
    <xf numFmtId="196" fontId="55" fillId="0" borderId="0" xfId="0" applyNumberFormat="1" applyFont="1" applyFill="1" applyBorder="1" applyAlignment="1">
      <alignment vertical="center"/>
    </xf>
    <xf numFmtId="193" fontId="55" fillId="0" borderId="100" xfId="0" applyNumberFormat="1" applyFont="1" applyBorder="1" applyAlignment="1">
      <alignment vertical="center"/>
    </xf>
    <xf numFmtId="193" fontId="55" fillId="0" borderId="100" xfId="0" applyNumberFormat="1" applyFont="1" applyFill="1" applyBorder="1" applyAlignment="1">
      <alignment vertical="center"/>
    </xf>
    <xf numFmtId="194" fontId="55" fillId="0" borderId="101" xfId="0" applyNumberFormat="1" applyFont="1" applyBorder="1" applyAlignment="1">
      <alignment vertical="center"/>
    </xf>
    <xf numFmtId="194" fontId="55" fillId="0" borderId="102" xfId="0" applyNumberFormat="1" applyFont="1" applyBorder="1" applyAlignment="1">
      <alignment vertical="center"/>
    </xf>
    <xf numFmtId="200" fontId="55" fillId="0" borderId="101" xfId="0" applyNumberFormat="1" applyFont="1" applyFill="1" applyBorder="1" applyAlignment="1">
      <alignment horizontal="right" vertical="center"/>
    </xf>
    <xf numFmtId="0" fontId="55" fillId="0" borderId="24" xfId="0" applyFont="1" applyFill="1" applyBorder="1" applyAlignment="1">
      <alignment horizontal="left" vertical="center"/>
    </xf>
    <xf numFmtId="196" fontId="55" fillId="0" borderId="86" xfId="0" applyNumberFormat="1" applyFont="1" applyFill="1" applyBorder="1" applyAlignment="1">
      <alignment horizontal="right" vertical="center"/>
    </xf>
    <xf numFmtId="0" fontId="55" fillId="0" borderId="38" xfId="0" applyFont="1" applyFill="1" applyBorder="1" applyAlignment="1">
      <alignment vertical="center"/>
    </xf>
    <xf numFmtId="194" fontId="55" fillId="0" borderId="98" xfId="0" applyNumberFormat="1" applyFont="1" applyBorder="1" applyAlignment="1">
      <alignment vertical="center"/>
    </xf>
    <xf numFmtId="194" fontId="55" fillId="0" borderId="37" xfId="0" applyNumberFormat="1" applyFont="1" applyBorder="1" applyAlignment="1">
      <alignment vertical="center"/>
    </xf>
    <xf numFmtId="196" fontId="55" fillId="0" borderId="98" xfId="0" applyNumberFormat="1" applyFont="1" applyFill="1" applyBorder="1" applyAlignment="1">
      <alignment horizontal="right" vertical="center"/>
    </xf>
    <xf numFmtId="0" fontId="55" fillId="0" borderId="0" xfId="0" applyFont="1" applyFill="1" applyAlignment="1">
      <alignment vertical="center"/>
    </xf>
    <xf numFmtId="178" fontId="55" fillId="0" borderId="32" xfId="0" applyNumberFormat="1" applyFont="1" applyFill="1" applyBorder="1" applyAlignment="1">
      <alignment vertical="center"/>
    </xf>
    <xf numFmtId="178" fontId="55" fillId="0" borderId="0" xfId="0" applyNumberFormat="1" applyFont="1" applyFill="1" applyAlignment="1">
      <alignment vertical="center"/>
    </xf>
    <xf numFmtId="178" fontId="55" fillId="0" borderId="64" xfId="0" applyNumberFormat="1" applyFont="1" applyBorder="1" applyAlignment="1">
      <alignment horizontal="center" vertical="center" wrapText="1"/>
    </xf>
    <xf numFmtId="178" fontId="55" fillId="0" borderId="65" xfId="0" applyNumberFormat="1" applyFont="1" applyBorder="1" applyAlignment="1">
      <alignment horizontal="center" vertical="center" wrapText="1"/>
    </xf>
    <xf numFmtId="178" fontId="55" fillId="0" borderId="61" xfId="0" applyNumberFormat="1" applyFont="1" applyBorder="1" applyAlignment="1">
      <alignment horizontal="center" vertical="center" wrapText="1"/>
    </xf>
    <xf numFmtId="0" fontId="55" fillId="0" borderId="44" xfId="0" applyFont="1" applyBorder="1" applyAlignment="1">
      <alignment horizontal="center" vertical="center"/>
    </xf>
    <xf numFmtId="0" fontId="55" fillId="0" borderId="54" xfId="0" applyFont="1" applyBorder="1" applyAlignment="1">
      <alignment horizontal="distributed" vertical="center"/>
    </xf>
    <xf numFmtId="181" fontId="55" fillId="0" borderId="50" xfId="0" applyNumberFormat="1" applyFont="1" applyBorder="1" applyAlignment="1">
      <alignment vertical="center"/>
    </xf>
    <xf numFmtId="181" fontId="55" fillId="0" borderId="55" xfId="0" applyNumberFormat="1" applyFont="1" applyBorder="1" applyAlignment="1">
      <alignment vertical="center"/>
    </xf>
    <xf numFmtId="181" fontId="55" fillId="0" borderId="44" xfId="0" applyNumberFormat="1" applyFont="1" applyBorder="1" applyAlignment="1">
      <alignment vertical="center"/>
    </xf>
    <xf numFmtId="0" fontId="55" fillId="0" borderId="21" xfId="0" applyFont="1" applyBorder="1" applyAlignment="1">
      <alignment horizontal="center" vertical="center"/>
    </xf>
    <xf numFmtId="0" fontId="55" fillId="0" borderId="15" xfId="0" applyFont="1" applyBorder="1" applyAlignment="1">
      <alignment horizontal="distributed" vertical="center"/>
    </xf>
    <xf numFmtId="181" fontId="55" fillId="0" borderId="39" xfId="0" applyNumberFormat="1" applyFont="1" applyBorder="1" applyAlignment="1">
      <alignment vertical="center"/>
    </xf>
    <xf numFmtId="181" fontId="55" fillId="0" borderId="53" xfId="0" applyNumberFormat="1" applyFont="1" applyBorder="1" applyAlignment="1">
      <alignment vertical="center"/>
    </xf>
    <xf numFmtId="181" fontId="55" fillId="0" borderId="21" xfId="0" applyNumberFormat="1" applyFont="1" applyBorder="1" applyAlignment="1">
      <alignment vertical="center"/>
    </xf>
    <xf numFmtId="181" fontId="55" fillId="0" borderId="39" xfId="0" applyNumberFormat="1" applyFont="1" applyFill="1" applyBorder="1" applyAlignment="1">
      <alignment vertical="center"/>
    </xf>
    <xf numFmtId="181" fontId="55" fillId="0" borderId="53" xfId="0" applyNumberFormat="1" applyFont="1" applyFill="1" applyBorder="1" applyAlignment="1">
      <alignment vertical="center"/>
    </xf>
    <xf numFmtId="0" fontId="55" fillId="0" borderId="15" xfId="0" applyFont="1" applyBorder="1" applyAlignment="1">
      <alignment vertical="center" shrinkToFit="1"/>
    </xf>
    <xf numFmtId="0" fontId="58" fillId="0" borderId="21" xfId="0" applyFont="1" applyBorder="1" applyAlignment="1">
      <alignment horizontal="center" vertical="center"/>
    </xf>
    <xf numFmtId="0" fontId="58" fillId="0" borderId="15" xfId="0" applyFont="1" applyBorder="1" applyAlignment="1">
      <alignment horizontal="distributed" vertical="center"/>
    </xf>
    <xf numFmtId="181" fontId="58" fillId="0" borderId="39" xfId="0" applyNumberFormat="1" applyFont="1" applyBorder="1" applyAlignment="1">
      <alignment vertical="center"/>
    </xf>
    <xf numFmtId="181" fontId="58" fillId="0" borderId="53" xfId="0" applyNumberFormat="1" applyFont="1" applyBorder="1" applyAlignment="1">
      <alignment vertical="center"/>
    </xf>
    <xf numFmtId="181" fontId="58" fillId="0" borderId="21" xfId="0" applyNumberFormat="1" applyFont="1" applyBorder="1" applyAlignment="1">
      <alignment vertical="center"/>
    </xf>
    <xf numFmtId="0" fontId="55" fillId="0" borderId="22" xfId="0" applyFont="1" applyBorder="1" applyAlignment="1">
      <alignment horizontal="center" vertical="center"/>
    </xf>
    <xf numFmtId="0" fontId="55" fillId="0" borderId="19" xfId="0" applyFont="1" applyBorder="1" applyAlignment="1">
      <alignment horizontal="distributed" vertical="center"/>
    </xf>
    <xf numFmtId="181" fontId="55" fillId="0" borderId="36" xfId="0" applyNumberFormat="1" applyFont="1" applyBorder="1" applyAlignment="1">
      <alignment vertical="center"/>
    </xf>
    <xf numFmtId="181" fontId="55" fillId="0" borderId="52" xfId="0" applyNumberFormat="1" applyFont="1" applyBorder="1" applyAlignment="1">
      <alignment vertical="center"/>
    </xf>
    <xf numFmtId="181" fontId="55" fillId="0" borderId="22" xfId="0" applyNumberFormat="1" applyFont="1" applyBorder="1" applyAlignment="1">
      <alignment vertical="center"/>
    </xf>
    <xf numFmtId="0" fontId="1" fillId="0" borderId="0" xfId="53" applyFont="1" applyAlignment="1">
      <alignment horizontal="justify" vertical="justify"/>
    </xf>
    <xf numFmtId="0" fontId="34" fillId="0" borderId="0" xfId="53" applyFont="1" applyAlignment="1">
      <alignment horizontal="justify"/>
    </xf>
    <xf numFmtId="0" fontId="34" fillId="0" borderId="0" xfId="53" applyFont="1" applyAlignment="1"/>
    <xf numFmtId="0" fontId="34" fillId="0" borderId="0" xfId="53" applyFont="1"/>
    <xf numFmtId="0" fontId="1" fillId="0" borderId="0" xfId="53" applyFont="1" applyAlignment="1">
      <alignment horizontal="left" vertical="center"/>
    </xf>
    <xf numFmtId="0" fontId="1" fillId="0" borderId="0" xfId="53" applyFont="1" applyAlignment="1">
      <alignment vertical="center"/>
    </xf>
    <xf numFmtId="49" fontId="1" fillId="0" borderId="0" xfId="53" applyNumberFormat="1" applyFont="1" applyFill="1" applyAlignment="1">
      <alignment vertical="center"/>
    </xf>
    <xf numFmtId="49" fontId="1" fillId="0" borderId="0" xfId="53" applyNumberFormat="1" applyFont="1" applyFill="1" applyAlignment="1">
      <alignment horizontal="center" vertical="center"/>
    </xf>
    <xf numFmtId="0" fontId="1" fillId="0" borderId="0" xfId="53" applyFont="1" applyFill="1" applyAlignment="1">
      <alignment vertical="center"/>
    </xf>
    <xf numFmtId="0" fontId="1" fillId="0" borderId="0" xfId="53" applyFont="1" applyFill="1" applyAlignment="1">
      <alignment horizontal="center" vertical="center"/>
    </xf>
    <xf numFmtId="0" fontId="1" fillId="0" borderId="0" xfId="54" applyFont="1" applyFill="1" applyAlignment="1">
      <alignment vertical="center"/>
    </xf>
    <xf numFmtId="0" fontId="1" fillId="0" borderId="72" xfId="54" applyFont="1" applyFill="1" applyBorder="1" applyAlignment="1">
      <alignment horizontal="center" vertical="center" wrapText="1"/>
    </xf>
    <xf numFmtId="0" fontId="1" fillId="0" borderId="62" xfId="54" applyFont="1" applyFill="1" applyBorder="1" applyAlignment="1">
      <alignment horizontal="center" vertical="center" wrapText="1"/>
    </xf>
    <xf numFmtId="0" fontId="1" fillId="0" borderId="44" xfId="53" applyFont="1" applyFill="1" applyBorder="1" applyAlignment="1">
      <alignment vertical="center"/>
    </xf>
    <xf numFmtId="185" fontId="1" fillId="0" borderId="44" xfId="53" applyNumberFormat="1" applyFont="1" applyFill="1" applyBorder="1" applyAlignment="1">
      <alignment horizontal="distributed" vertical="center"/>
    </xf>
    <xf numFmtId="182" fontId="1" fillId="0" borderId="73" xfId="52" applyNumberFormat="1" applyFont="1" applyFill="1" applyBorder="1" applyAlignment="1">
      <alignment vertical="center"/>
    </xf>
    <xf numFmtId="182" fontId="1" fillId="0" borderId="69" xfId="52" applyNumberFormat="1" applyFont="1" applyFill="1" applyBorder="1" applyAlignment="1">
      <alignment vertical="center"/>
    </xf>
    <xf numFmtId="182" fontId="1" fillId="0" borderId="54" xfId="52" applyNumberFormat="1" applyFont="1" applyFill="1" applyBorder="1" applyAlignment="1">
      <alignment vertical="center"/>
    </xf>
    <xf numFmtId="187" fontId="1" fillId="0" borderId="21" xfId="53" applyNumberFormat="1" applyFont="1" applyFill="1" applyBorder="1" applyAlignment="1">
      <alignment vertical="center"/>
    </xf>
    <xf numFmtId="185" fontId="1" fillId="0" borderId="21" xfId="53" applyNumberFormat="1" applyFont="1" applyFill="1" applyBorder="1" applyAlignment="1">
      <alignment horizontal="distributed" vertical="center"/>
    </xf>
    <xf numFmtId="186" fontId="1" fillId="0" borderId="12" xfId="52" applyNumberFormat="1" applyFont="1" applyFill="1" applyBorder="1" applyAlignment="1">
      <alignment vertical="center"/>
    </xf>
    <xf numFmtId="186" fontId="1" fillId="0" borderId="15" xfId="52" applyNumberFormat="1" applyFont="1" applyFill="1" applyBorder="1" applyAlignment="1">
      <alignment vertical="center"/>
    </xf>
    <xf numFmtId="184" fontId="1" fillId="0" borderId="21" xfId="53" applyNumberFormat="1" applyFont="1" applyFill="1" applyBorder="1" applyAlignment="1">
      <alignment vertical="center"/>
    </xf>
    <xf numFmtId="183" fontId="1" fillId="0" borderId="12" xfId="52" applyNumberFormat="1" applyFont="1" applyFill="1" applyBorder="1" applyAlignment="1">
      <alignment vertical="center"/>
    </xf>
    <xf numFmtId="183" fontId="1" fillId="0" borderId="15" xfId="52" applyNumberFormat="1" applyFont="1" applyFill="1" applyBorder="1" applyAlignment="1">
      <alignment vertical="center"/>
    </xf>
    <xf numFmtId="0" fontId="1" fillId="0" borderId="21" xfId="53" applyFont="1" applyFill="1" applyBorder="1" applyAlignment="1">
      <alignment vertical="center"/>
    </xf>
    <xf numFmtId="182" fontId="1" fillId="0" borderId="12" xfId="52" applyNumberFormat="1" applyFont="1" applyFill="1" applyBorder="1" applyAlignment="1">
      <alignment vertical="center"/>
    </xf>
    <xf numFmtId="182" fontId="1" fillId="0" borderId="15" xfId="52" applyNumberFormat="1" applyFont="1" applyFill="1" applyBorder="1" applyAlignment="1">
      <alignment vertical="center"/>
    </xf>
    <xf numFmtId="0" fontId="1" fillId="0" borderId="21" xfId="53" applyFont="1" applyFill="1" applyBorder="1" applyAlignment="1">
      <alignment horizontal="left" vertical="center"/>
    </xf>
    <xf numFmtId="185" fontId="1" fillId="0" borderId="21" xfId="53" applyNumberFormat="1" applyFont="1" applyFill="1" applyBorder="1" applyAlignment="1">
      <alignment horizontal="left" vertical="center"/>
    </xf>
    <xf numFmtId="184" fontId="1" fillId="0" borderId="10" xfId="53" applyNumberFormat="1" applyFont="1" applyFill="1" applyBorder="1" applyAlignment="1">
      <alignment vertical="center"/>
    </xf>
    <xf numFmtId="184" fontId="1" fillId="0" borderId="10" xfId="53" applyNumberFormat="1" applyFont="1" applyFill="1" applyBorder="1" applyAlignment="1">
      <alignment horizontal="distributed" vertical="center"/>
    </xf>
    <xf numFmtId="183" fontId="1" fillId="0" borderId="18" xfId="52" applyNumberFormat="1" applyFont="1" applyFill="1" applyBorder="1" applyAlignment="1">
      <alignment vertical="center"/>
    </xf>
    <xf numFmtId="183" fontId="1" fillId="0" borderId="19" xfId="52" applyNumberFormat="1" applyFont="1" applyFill="1" applyBorder="1" applyAlignment="1">
      <alignment vertical="center"/>
    </xf>
    <xf numFmtId="49" fontId="1" fillId="0" borderId="0" xfId="53" applyNumberFormat="1" applyFont="1" applyFill="1" applyBorder="1" applyAlignment="1">
      <alignment vertical="center"/>
    </xf>
    <xf numFmtId="0" fontId="1" fillId="0" borderId="0" xfId="54" applyFont="1" applyFill="1" applyBorder="1" applyAlignment="1">
      <alignment vertical="center"/>
    </xf>
    <xf numFmtId="0" fontId="1" fillId="0" borderId="0" xfId="54" applyFont="1" applyFill="1" applyAlignment="1">
      <alignment horizontal="right" vertical="center"/>
    </xf>
    <xf numFmtId="0" fontId="1" fillId="0" borderId="61" xfId="54" applyFont="1" applyFill="1" applyBorder="1" applyAlignment="1">
      <alignment vertical="center"/>
    </xf>
    <xf numFmtId="0" fontId="1" fillId="0" borderId="32" xfId="54" applyFont="1" applyFill="1" applyBorder="1" applyAlignment="1">
      <alignment vertical="center"/>
    </xf>
    <xf numFmtId="0" fontId="1" fillId="0" borderId="63" xfId="54" applyFont="1" applyFill="1" applyBorder="1" applyAlignment="1">
      <alignment horizontal="center" vertical="center" wrapText="1"/>
    </xf>
    <xf numFmtId="0" fontId="1" fillId="0" borderId="44" xfId="53" applyFont="1" applyBorder="1" applyAlignment="1">
      <alignment vertical="center"/>
    </xf>
    <xf numFmtId="0" fontId="1" fillId="0" borderId="54" xfId="54" applyFont="1" applyFill="1" applyBorder="1" applyAlignment="1">
      <alignment vertical="center"/>
    </xf>
    <xf numFmtId="189" fontId="1" fillId="0" borderId="49" xfId="54" applyNumberFormat="1" applyFont="1" applyFill="1" applyBorder="1" applyAlignment="1">
      <alignment vertical="center"/>
    </xf>
    <xf numFmtId="189" fontId="1" fillId="0" borderId="69" xfId="54" applyNumberFormat="1" applyFont="1" applyFill="1" applyBorder="1" applyAlignment="1">
      <alignment vertical="center"/>
    </xf>
    <xf numFmtId="189" fontId="1" fillId="0" borderId="54" xfId="54" applyNumberFormat="1" applyFont="1" applyFill="1" applyBorder="1" applyAlignment="1">
      <alignment vertical="center"/>
    </xf>
    <xf numFmtId="0" fontId="1" fillId="0" borderId="21" xfId="53" applyFont="1" applyBorder="1" applyAlignment="1">
      <alignment vertical="center"/>
    </xf>
    <xf numFmtId="0" fontId="1" fillId="0" borderId="15" xfId="54" applyFont="1" applyFill="1" applyBorder="1" applyAlignment="1">
      <alignment vertical="center"/>
    </xf>
    <xf numFmtId="186" fontId="1" fillId="0" borderId="11" xfId="52" applyNumberFormat="1" applyFont="1" applyFill="1" applyBorder="1" applyAlignment="1">
      <alignment vertical="center"/>
    </xf>
    <xf numFmtId="183" fontId="1" fillId="0" borderId="11" xfId="52" applyNumberFormat="1" applyFont="1" applyFill="1" applyBorder="1" applyAlignment="1">
      <alignment vertical="center"/>
    </xf>
    <xf numFmtId="183" fontId="1" fillId="0" borderId="14" xfId="52" applyNumberFormat="1" applyFont="1" applyFill="1" applyBorder="1" applyAlignment="1">
      <alignment vertical="center"/>
    </xf>
    <xf numFmtId="0" fontId="1" fillId="0" borderId="21" xfId="54" applyFont="1" applyFill="1" applyBorder="1" applyAlignment="1">
      <alignment vertical="center"/>
    </xf>
    <xf numFmtId="189" fontId="1" fillId="0" borderId="11" xfId="54" applyNumberFormat="1" applyFont="1" applyFill="1" applyBorder="1" applyAlignment="1">
      <alignment vertical="center"/>
    </xf>
    <xf numFmtId="190" fontId="1" fillId="0" borderId="41" xfId="53" applyNumberFormat="1" applyFont="1" applyBorder="1" applyAlignment="1">
      <alignment horizontal="right" vertical="center"/>
    </xf>
    <xf numFmtId="189" fontId="1" fillId="0" borderId="12" xfId="54" applyNumberFormat="1" applyFont="1" applyFill="1" applyBorder="1" applyAlignment="1">
      <alignment vertical="center"/>
    </xf>
    <xf numFmtId="189" fontId="1" fillId="0" borderId="15" xfId="54" applyNumberFormat="1" applyFont="1" applyFill="1" applyBorder="1" applyAlignment="1">
      <alignment vertical="center"/>
    </xf>
    <xf numFmtId="190" fontId="1" fillId="0" borderId="14" xfId="53" applyNumberFormat="1" applyFont="1" applyBorder="1" applyAlignment="1">
      <alignment horizontal="right" vertical="center"/>
    </xf>
    <xf numFmtId="0" fontId="1" fillId="0" borderId="21" xfId="54" applyFont="1" applyFill="1" applyBorder="1" applyAlignment="1">
      <alignment horizontal="left" vertical="center"/>
    </xf>
    <xf numFmtId="49" fontId="1" fillId="0" borderId="15" xfId="54" applyNumberFormat="1" applyFont="1" applyFill="1" applyBorder="1" applyAlignment="1">
      <alignment horizontal="left" vertical="center"/>
    </xf>
    <xf numFmtId="49" fontId="1" fillId="0" borderId="21" xfId="54" applyNumberFormat="1" applyFont="1" applyFill="1" applyBorder="1" applyAlignment="1">
      <alignment horizontal="left" vertical="center"/>
    </xf>
    <xf numFmtId="190" fontId="1" fillId="0" borderId="12" xfId="53" applyNumberFormat="1" applyFont="1" applyBorder="1" applyAlignment="1">
      <alignment horizontal="right" vertical="center"/>
    </xf>
    <xf numFmtId="189" fontId="1" fillId="0" borderId="13" xfId="54" applyNumberFormat="1" applyFont="1" applyFill="1" applyBorder="1" applyAlignment="1">
      <alignment vertical="center"/>
    </xf>
    <xf numFmtId="189" fontId="1" fillId="0" borderId="14" xfId="54" applyNumberFormat="1" applyFont="1" applyFill="1" applyBorder="1" applyAlignment="1">
      <alignment vertical="center"/>
    </xf>
    <xf numFmtId="190" fontId="1" fillId="0" borderId="11" xfId="53" applyNumberFormat="1" applyFont="1" applyBorder="1" applyAlignment="1">
      <alignment horizontal="right" vertical="center"/>
    </xf>
    <xf numFmtId="182" fontId="1" fillId="0" borderId="11" xfId="54" applyNumberFormat="1" applyFont="1" applyFill="1" applyBorder="1" applyAlignment="1">
      <alignment vertical="center"/>
    </xf>
    <xf numFmtId="0" fontId="1" fillId="0" borderId="22" xfId="54" applyFont="1" applyFill="1" applyBorder="1" applyAlignment="1">
      <alignment vertical="center"/>
    </xf>
    <xf numFmtId="0" fontId="1" fillId="0" borderId="22" xfId="54" applyFont="1" applyFill="1" applyBorder="1" applyAlignment="1">
      <alignment horizontal="left" vertical="center"/>
    </xf>
    <xf numFmtId="0" fontId="1" fillId="0" borderId="19" xfId="54" applyFont="1" applyFill="1" applyBorder="1" applyAlignment="1">
      <alignment vertical="center"/>
    </xf>
    <xf numFmtId="189" fontId="1" fillId="0" borderId="17" xfId="54" applyNumberFormat="1" applyFont="1" applyFill="1" applyBorder="1" applyAlignment="1">
      <alignment vertical="center"/>
    </xf>
    <xf numFmtId="189" fontId="1" fillId="0" borderId="18" xfId="54" applyNumberFormat="1" applyFont="1" applyFill="1" applyBorder="1" applyAlignment="1">
      <alignment vertical="center"/>
    </xf>
    <xf numFmtId="189" fontId="1" fillId="0" borderId="19" xfId="54" applyNumberFormat="1" applyFont="1" applyFill="1" applyBorder="1" applyAlignment="1">
      <alignment vertical="center"/>
    </xf>
    <xf numFmtId="188" fontId="1" fillId="0" borderId="0" xfId="53" applyNumberFormat="1" applyFont="1" applyFill="1" applyAlignment="1">
      <alignment vertical="center"/>
    </xf>
    <xf numFmtId="0" fontId="1" fillId="0" borderId="0" xfId="0" applyFont="1" applyBorder="1" applyAlignment="1">
      <alignment horizontal="center" vertical="center"/>
    </xf>
    <xf numFmtId="0" fontId="1" fillId="0" borderId="72" xfId="0" applyFont="1" applyBorder="1" applyAlignment="1">
      <alignment horizontal="center" vertical="center"/>
    </xf>
    <xf numFmtId="49" fontId="1" fillId="0" borderId="43" xfId="0" applyNumberFormat="1" applyFont="1" applyBorder="1" applyAlignment="1">
      <alignment horizontal="center" vertical="center" wrapText="1"/>
    </xf>
    <xf numFmtId="203" fontId="1" fillId="0" borderId="14" xfId="0" applyNumberFormat="1" applyFont="1" applyBorder="1" applyAlignment="1">
      <alignment horizontal="right" vertical="center"/>
    </xf>
    <xf numFmtId="191" fontId="1" fillId="0" borderId="20" xfId="0" applyNumberFormat="1" applyFont="1" applyBorder="1" applyAlignment="1">
      <alignment horizontal="right" vertical="center" wrapText="1"/>
    </xf>
    <xf numFmtId="201" fontId="1" fillId="0" borderId="12" xfId="0" applyNumberFormat="1" applyFont="1" applyBorder="1" applyAlignment="1">
      <alignment vertical="center"/>
    </xf>
    <xf numFmtId="202" fontId="1" fillId="0" borderId="12" xfId="0" applyNumberFormat="1" applyFont="1" applyFill="1" applyBorder="1" applyAlignment="1">
      <alignment horizontal="right" vertical="center"/>
    </xf>
    <xf numFmtId="49" fontId="1" fillId="0" borderId="15" xfId="0" applyNumberFormat="1" applyFont="1" applyBorder="1" applyAlignment="1">
      <alignment horizontal="center" vertical="center" wrapText="1"/>
    </xf>
    <xf numFmtId="201" fontId="1" fillId="0" borderId="70" xfId="0" applyNumberFormat="1" applyFont="1" applyBorder="1" applyAlignment="1">
      <alignment vertical="center"/>
    </xf>
    <xf numFmtId="202" fontId="1" fillId="0" borderId="70" xfId="0" applyNumberFormat="1" applyFont="1" applyFill="1" applyBorder="1" applyAlignment="1">
      <alignment horizontal="right" vertical="center"/>
    </xf>
    <xf numFmtId="203" fontId="1" fillId="0" borderId="12" xfId="0" applyNumberFormat="1" applyFont="1" applyBorder="1" applyAlignment="1">
      <alignment horizontal="right" vertical="center"/>
    </xf>
    <xf numFmtId="191" fontId="1" fillId="0" borderId="21" xfId="0" applyNumberFormat="1" applyFont="1" applyBorder="1" applyAlignment="1">
      <alignment horizontal="right" vertical="center" wrapText="1"/>
    </xf>
    <xf numFmtId="49" fontId="1" fillId="0" borderId="38" xfId="0" applyNumberFormat="1" applyFont="1" applyBorder="1" applyAlignment="1">
      <alignment horizontal="center" vertical="center" wrapText="1"/>
    </xf>
    <xf numFmtId="203" fontId="1" fillId="0" borderId="66" xfId="0" applyNumberFormat="1" applyFont="1" applyBorder="1" applyAlignment="1">
      <alignment horizontal="right" vertical="center"/>
    </xf>
    <xf numFmtId="191" fontId="1" fillId="0" borderId="10" xfId="0" applyNumberFormat="1" applyFont="1" applyBorder="1" applyAlignment="1">
      <alignment horizontal="right" vertical="center" wrapText="1"/>
    </xf>
    <xf numFmtId="201" fontId="1" fillId="0" borderId="66" xfId="0" applyNumberFormat="1" applyFont="1" applyBorder="1" applyAlignment="1">
      <alignment vertical="center"/>
    </xf>
    <xf numFmtId="202" fontId="1" fillId="0" borderId="66" xfId="0" applyNumberFormat="1" applyFont="1" applyFill="1" applyBorder="1" applyAlignment="1">
      <alignment horizontal="right" vertical="center"/>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3" xfId="0" quotePrefix="1" applyFont="1" applyBorder="1" applyAlignment="1">
      <alignment horizontal="center" vertical="center" wrapText="1"/>
    </xf>
    <xf numFmtId="0" fontId="1" fillId="0" borderId="62" xfId="0" quotePrefix="1" applyFont="1" applyBorder="1" applyAlignment="1">
      <alignment horizontal="center" vertical="center" wrapText="1"/>
    </xf>
    <xf numFmtId="0" fontId="1" fillId="0" borderId="63" xfId="0" quotePrefix="1" applyFont="1" applyFill="1" applyBorder="1" applyAlignment="1">
      <alignment horizontal="center" vertical="center" wrapText="1"/>
    </xf>
    <xf numFmtId="0" fontId="1" fillId="0" borderId="61" xfId="0" quotePrefix="1" applyFont="1" applyBorder="1" applyAlignment="1">
      <alignment horizontal="center" vertical="center" wrapText="1"/>
    </xf>
    <xf numFmtId="0" fontId="1" fillId="0" borderId="15" xfId="0" applyFont="1" applyBorder="1" applyAlignment="1">
      <alignment horizontal="center" vertical="center"/>
    </xf>
    <xf numFmtId="182" fontId="1" fillId="0" borderId="21" xfId="0" applyNumberFormat="1" applyFont="1" applyBorder="1" applyAlignment="1">
      <alignment horizontal="right" vertical="center"/>
    </xf>
    <xf numFmtId="182" fontId="1" fillId="0" borderId="11" xfId="0" applyNumberFormat="1" applyFont="1" applyBorder="1" applyAlignment="1">
      <alignment vertical="center"/>
    </xf>
    <xf numFmtId="182" fontId="1" fillId="0" borderId="54" xfId="0" applyNumberFormat="1" applyFont="1" applyBorder="1" applyAlignment="1">
      <alignment vertical="center"/>
    </xf>
    <xf numFmtId="182" fontId="1" fillId="0" borderId="49" xfId="0" applyNumberFormat="1" applyFont="1" applyBorder="1" applyAlignment="1">
      <alignment vertical="center"/>
    </xf>
    <xf numFmtId="182" fontId="1" fillId="0" borderId="15" xfId="0" applyNumberFormat="1" applyFont="1" applyBorder="1" applyAlignment="1">
      <alignment vertical="center"/>
    </xf>
    <xf numFmtId="182" fontId="1" fillId="0" borderId="15" xfId="0" applyNumberFormat="1" applyFont="1" applyBorder="1" applyAlignment="1">
      <alignment horizontal="right" vertical="center"/>
    </xf>
    <xf numFmtId="182" fontId="1" fillId="0" borderId="15" xfId="0" applyNumberFormat="1" applyFont="1" applyFill="1" applyBorder="1" applyAlignment="1">
      <alignment horizontal="right" vertical="center"/>
    </xf>
    <xf numFmtId="192" fontId="1" fillId="0" borderId="21" xfId="0" applyNumberFormat="1" applyFont="1" applyBorder="1" applyAlignment="1">
      <alignment horizontal="right" vertical="center"/>
    </xf>
    <xf numFmtId="182" fontId="1" fillId="0" borderId="13" xfId="0" applyNumberFormat="1" applyFont="1" applyBorder="1" applyAlignment="1">
      <alignment vertical="center"/>
    </xf>
    <xf numFmtId="182" fontId="1" fillId="0" borderId="14" xfId="0" applyNumberFormat="1" applyFont="1" applyBorder="1" applyAlignment="1">
      <alignment vertical="center"/>
    </xf>
    <xf numFmtId="182" fontId="1" fillId="0" borderId="27" xfId="0" applyNumberFormat="1" applyFont="1" applyBorder="1" applyAlignment="1">
      <alignment vertical="center"/>
    </xf>
    <xf numFmtId="0" fontId="1" fillId="0" borderId="46" xfId="0" applyFont="1" applyBorder="1" applyAlignment="1">
      <alignment horizontal="center" vertical="center"/>
    </xf>
    <xf numFmtId="182" fontId="1" fillId="0" borderId="45" xfId="0" applyNumberFormat="1" applyFont="1" applyBorder="1" applyAlignment="1">
      <alignment vertical="center"/>
    </xf>
    <xf numFmtId="182" fontId="1" fillId="0" borderId="45" xfId="0" applyNumberFormat="1" applyFont="1" applyFill="1" applyBorder="1" applyAlignment="1">
      <alignment vertical="center"/>
    </xf>
    <xf numFmtId="182" fontId="1" fillId="0" borderId="46" xfId="0" applyNumberFormat="1" applyFont="1" applyFill="1" applyBorder="1" applyAlignment="1">
      <alignment vertical="center"/>
    </xf>
    <xf numFmtId="182" fontId="1" fillId="0" borderId="68" xfId="0" applyNumberFormat="1" applyFont="1" applyBorder="1" applyAlignment="1">
      <alignment horizontal="right" vertical="center"/>
    </xf>
    <xf numFmtId="49" fontId="1" fillId="0" borderId="43" xfId="0" applyNumberFormat="1" applyFont="1" applyBorder="1" applyAlignment="1">
      <alignment horizontal="center" vertical="center"/>
    </xf>
    <xf numFmtId="182" fontId="1" fillId="0" borderId="41" xfId="0" applyNumberFormat="1" applyFont="1" applyBorder="1" applyAlignment="1">
      <alignment vertical="center"/>
    </xf>
    <xf numFmtId="182" fontId="1" fillId="0" borderId="41" xfId="0" applyNumberFormat="1" applyFont="1" applyFill="1" applyBorder="1" applyAlignment="1">
      <alignment vertical="center"/>
    </xf>
    <xf numFmtId="182" fontId="1" fillId="0" borderId="43" xfId="0" applyNumberFormat="1" applyFont="1" applyFill="1" applyBorder="1" applyAlignment="1">
      <alignment horizontal="right" vertical="center"/>
    </xf>
    <xf numFmtId="182" fontId="1" fillId="0" borderId="41" xfId="0" applyNumberFormat="1" applyFont="1" applyFill="1" applyBorder="1" applyAlignment="1">
      <alignment horizontal="right" vertical="center"/>
    </xf>
    <xf numFmtId="182" fontId="1" fillId="0" borderId="73" xfId="0" applyNumberFormat="1" applyFont="1" applyBorder="1" applyAlignment="1">
      <alignment vertical="center"/>
    </xf>
    <xf numFmtId="49" fontId="1" fillId="0" borderId="15" xfId="0" applyNumberFormat="1" applyFont="1" applyBorder="1" applyAlignment="1">
      <alignment horizontal="center" vertical="center"/>
    </xf>
    <xf numFmtId="182" fontId="1" fillId="0" borderId="11" xfId="0" applyNumberFormat="1" applyFont="1" applyFill="1" applyBorder="1" applyAlignment="1">
      <alignment vertical="center"/>
    </xf>
    <xf numFmtId="182" fontId="1" fillId="0" borderId="11" xfId="0" applyNumberFormat="1" applyFont="1" applyFill="1" applyBorder="1" applyAlignment="1">
      <alignment horizontal="right" vertical="center"/>
    </xf>
    <xf numFmtId="182" fontId="1" fillId="0" borderId="12" xfId="0" applyNumberFormat="1" applyFont="1" applyBorder="1" applyAlignment="1">
      <alignment vertical="center"/>
    </xf>
    <xf numFmtId="182" fontId="1" fillId="0" borderId="15" xfId="0" applyNumberFormat="1" applyFont="1" applyFill="1" applyBorder="1" applyAlignment="1">
      <alignment vertical="center"/>
    </xf>
    <xf numFmtId="182" fontId="1" fillId="0" borderId="17" xfId="0" applyNumberFormat="1" applyFont="1" applyBorder="1" applyAlignment="1">
      <alignment vertical="center"/>
    </xf>
    <xf numFmtId="182" fontId="1" fillId="0" borderId="17" xfId="0" applyNumberFormat="1" applyFont="1" applyFill="1" applyBorder="1" applyAlignment="1">
      <alignment vertical="center"/>
    </xf>
    <xf numFmtId="182" fontId="1" fillId="0" borderId="19" xfId="0" applyNumberFormat="1" applyFont="1" applyFill="1" applyBorder="1" applyAlignment="1">
      <alignment horizontal="right" vertical="center"/>
    </xf>
    <xf numFmtId="182" fontId="1" fillId="0" borderId="17" xfId="0" applyNumberFormat="1" applyFont="1" applyFill="1" applyBorder="1" applyAlignment="1">
      <alignment horizontal="right" vertical="center"/>
    </xf>
    <xf numFmtId="182" fontId="1" fillId="0" borderId="18" xfId="0" applyNumberFormat="1" applyFont="1" applyBorder="1" applyAlignment="1">
      <alignmen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182" fontId="1" fillId="0" borderId="0" xfId="0" applyNumberFormat="1" applyFont="1" applyAlignment="1">
      <alignment vertical="center"/>
    </xf>
    <xf numFmtId="0" fontId="55" fillId="0" borderId="21" xfId="0" applyFont="1" applyFill="1" applyBorder="1" applyAlignment="1">
      <alignment horizontal="left" vertical="center"/>
    </xf>
    <xf numFmtId="0" fontId="55" fillId="0" borderId="22" xfId="0" applyFont="1" applyFill="1" applyBorder="1" applyAlignment="1">
      <alignment horizontal="left" vertical="center"/>
    </xf>
    <xf numFmtId="0" fontId="53" fillId="0" borderId="34" xfId="0" applyFont="1" applyFill="1" applyBorder="1" applyAlignment="1">
      <alignment horizontal="center" vertical="center"/>
    </xf>
    <xf numFmtId="2" fontId="55" fillId="0" borderId="87" xfId="0" applyNumberFormat="1" applyFont="1" applyFill="1" applyBorder="1" applyAlignment="1">
      <alignment horizontal="center" vertical="center"/>
    </xf>
    <xf numFmtId="194" fontId="55" fillId="0" borderId="89" xfId="0" applyNumberFormat="1" applyFont="1" applyBorder="1" applyAlignment="1">
      <alignment vertical="center"/>
    </xf>
    <xf numFmtId="194" fontId="3" fillId="0" borderId="32" xfId="0" applyNumberFormat="1" applyFont="1" applyBorder="1" applyAlignment="1">
      <alignment vertical="center"/>
    </xf>
    <xf numFmtId="194" fontId="55" fillId="0" borderId="16" xfId="0" applyNumberFormat="1" applyFont="1" applyBorder="1" applyAlignment="1">
      <alignment vertical="center"/>
    </xf>
    <xf numFmtId="195" fontId="3" fillId="0" borderId="32" xfId="0" applyNumberFormat="1" applyFont="1" applyBorder="1" applyAlignment="1">
      <alignment vertical="center"/>
    </xf>
    <xf numFmtId="193" fontId="55" fillId="0" borderId="27" xfId="0" applyNumberFormat="1" applyFont="1" applyBorder="1" applyAlignment="1">
      <alignment vertical="center"/>
    </xf>
    <xf numFmtId="194" fontId="55" fillId="0" borderId="97" xfId="0" applyNumberFormat="1" applyFont="1" applyBorder="1" applyAlignment="1">
      <alignment vertical="center"/>
    </xf>
    <xf numFmtId="194" fontId="55" fillId="0" borderId="108" xfId="0" applyNumberFormat="1" applyFont="1" applyBorder="1" applyAlignment="1">
      <alignment vertical="center"/>
    </xf>
    <xf numFmtId="194" fontId="55" fillId="0" borderId="92" xfId="0" applyNumberFormat="1" applyFont="1" applyBorder="1" applyAlignment="1">
      <alignment vertical="center"/>
    </xf>
    <xf numFmtId="0" fontId="55" fillId="0" borderId="26" xfId="0" applyFont="1" applyFill="1" applyBorder="1" applyAlignment="1">
      <alignment vertical="center"/>
    </xf>
    <xf numFmtId="182" fontId="53" fillId="0" borderId="106" xfId="0" applyNumberFormat="1" applyFont="1" applyFill="1" applyBorder="1" applyAlignment="1">
      <alignment vertical="center"/>
    </xf>
    <xf numFmtId="182" fontId="53" fillId="0" borderId="107" xfId="0" applyNumberFormat="1" applyFont="1" applyFill="1" applyBorder="1" applyAlignment="1">
      <alignment vertical="center"/>
    </xf>
    <xf numFmtId="0" fontId="53" fillId="0" borderId="10" xfId="0" applyFont="1" applyFill="1" applyBorder="1" applyAlignment="1"/>
    <xf numFmtId="0" fontId="53" fillId="0" borderId="57" xfId="0" applyFont="1" applyFill="1" applyBorder="1" applyAlignment="1">
      <alignment horizontal="center" vertical="center" wrapText="1"/>
    </xf>
    <xf numFmtId="0" fontId="53" fillId="0" borderId="58" xfId="0" applyFont="1" applyFill="1" applyBorder="1" applyAlignment="1">
      <alignment horizontal="center" vertical="center" wrapText="1"/>
    </xf>
    <xf numFmtId="182" fontId="1" fillId="0" borderId="27" xfId="0" applyNumberFormat="1" applyFont="1" applyBorder="1" applyAlignment="1">
      <alignment horizontal="right" vertical="center"/>
    </xf>
    <xf numFmtId="0" fontId="53" fillId="0" borderId="73" xfId="0" applyFont="1" applyFill="1" applyBorder="1" applyAlignment="1">
      <alignment horizontal="right" vertical="center" wrapText="1"/>
    </xf>
    <xf numFmtId="0" fontId="25" fillId="0" borderId="0" xfId="0" applyFont="1" applyFill="1" applyAlignment="1">
      <alignment horizontal="left" vertical="center"/>
    </xf>
    <xf numFmtId="189" fontId="3" fillId="0" borderId="41" xfId="55" applyNumberFormat="1" applyFont="1" applyFill="1" applyBorder="1" applyAlignment="1">
      <alignment horizontal="center" vertical="center"/>
    </xf>
    <xf numFmtId="0" fontId="3" fillId="0" borderId="63" xfId="0" applyFont="1" applyBorder="1" applyAlignment="1">
      <alignment horizontal="center" vertical="center"/>
    </xf>
    <xf numFmtId="0" fontId="3" fillId="0" borderId="66"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center" vertical="center"/>
    </xf>
    <xf numFmtId="189" fontId="3" fillId="0" borderId="66" xfId="55" applyNumberFormat="1" applyFont="1" applyFill="1" applyBorder="1" applyAlignment="1">
      <alignment horizontal="center" vertical="center"/>
    </xf>
    <xf numFmtId="178" fontId="55" fillId="0" borderId="20" xfId="0" applyNumberFormat="1" applyFont="1" applyFill="1" applyBorder="1" applyAlignment="1">
      <alignment horizontal="center" vertical="center" wrapText="1"/>
    </xf>
    <xf numFmtId="196" fontId="55" fillId="0" borderId="84" xfId="0" applyNumberFormat="1" applyFont="1" applyFill="1" applyBorder="1" applyAlignment="1">
      <alignment vertical="center"/>
    </xf>
    <xf numFmtId="196" fontId="55" fillId="0" borderId="48" xfId="0" applyNumberFormat="1" applyFont="1" applyFill="1" applyBorder="1" applyAlignment="1">
      <alignment horizontal="right" vertical="center"/>
    </xf>
    <xf numFmtId="195" fontId="55" fillId="0" borderId="39" xfId="0" applyNumberFormat="1" applyFont="1" applyFill="1" applyBorder="1" applyAlignment="1">
      <alignment horizontal="right" vertical="center"/>
    </xf>
    <xf numFmtId="196" fontId="55" fillId="0" borderId="50" xfId="0" applyNumberFormat="1" applyFont="1" applyFill="1" applyBorder="1" applyAlignment="1">
      <alignment horizontal="right" vertical="center"/>
    </xf>
    <xf numFmtId="195" fontId="55" fillId="0" borderId="88" xfId="0" applyNumberFormat="1" applyFont="1" applyFill="1" applyBorder="1" applyAlignment="1">
      <alignment horizontal="right" vertical="center"/>
    </xf>
    <xf numFmtId="196" fontId="55" fillId="0" borderId="48" xfId="0" applyNumberFormat="1" applyFont="1" applyFill="1" applyBorder="1" applyAlignment="1">
      <alignment vertical="center"/>
    </xf>
    <xf numFmtId="196" fontId="55" fillId="0" borderId="50" xfId="0" applyNumberFormat="1" applyFont="1" applyFill="1" applyBorder="1" applyAlignment="1">
      <alignment vertical="center"/>
    </xf>
    <xf numFmtId="195" fontId="55" fillId="0" borderId="36" xfId="0" applyNumberFormat="1" applyFont="1" applyFill="1" applyBorder="1" applyAlignment="1">
      <alignment horizontal="right" vertical="center"/>
    </xf>
    <xf numFmtId="195" fontId="3" fillId="0" borderId="0" xfId="0" applyNumberFormat="1" applyFont="1" applyFill="1" applyBorder="1" applyAlignment="1">
      <alignment horizontal="right" vertical="center"/>
    </xf>
    <xf numFmtId="178" fontId="55" fillId="0" borderId="47" xfId="0" applyNumberFormat="1" applyFont="1" applyFill="1" applyBorder="1" applyAlignment="1">
      <alignment horizontal="center" vertical="center" wrapText="1"/>
    </xf>
    <xf numFmtId="196" fontId="55" fillId="0" borderId="109" xfId="0" applyNumberFormat="1" applyFont="1" applyFill="1" applyBorder="1" applyAlignment="1">
      <alignment horizontal="right" vertical="center"/>
    </xf>
    <xf numFmtId="196" fontId="55" fillId="0" borderId="88" xfId="0" applyNumberFormat="1" applyFont="1" applyFill="1" applyBorder="1" applyAlignment="1">
      <alignment horizontal="right" vertical="center"/>
    </xf>
    <xf numFmtId="196" fontId="55" fillId="0" borderId="39" xfId="0" applyNumberFormat="1" applyFont="1" applyFill="1" applyBorder="1" applyAlignment="1">
      <alignment horizontal="right" vertical="center"/>
    </xf>
    <xf numFmtId="196" fontId="55" fillId="0" borderId="96" xfId="0" applyNumberFormat="1" applyFont="1" applyFill="1" applyBorder="1" applyAlignment="1">
      <alignment horizontal="right" vertical="center"/>
    </xf>
    <xf numFmtId="196" fontId="55" fillId="0" borderId="36" xfId="0" applyNumberFormat="1" applyFont="1" applyFill="1" applyBorder="1" applyAlignment="1">
      <alignment horizontal="right" vertical="center"/>
    </xf>
    <xf numFmtId="196" fontId="55" fillId="0" borderId="0" xfId="0" applyNumberFormat="1" applyFont="1" applyFill="1" applyBorder="1" applyAlignment="1">
      <alignment horizontal="right" vertical="center"/>
    </xf>
    <xf numFmtId="196" fontId="55" fillId="0" borderId="103" xfId="0" applyNumberFormat="1" applyFont="1" applyFill="1" applyBorder="1" applyAlignment="1">
      <alignment horizontal="right" vertical="center"/>
    </xf>
    <xf numFmtId="0" fontId="1" fillId="0" borderId="10" xfId="0" applyFont="1" applyBorder="1" applyAlignment="1">
      <alignment horizontal="right"/>
    </xf>
    <xf numFmtId="0" fontId="1" fillId="0" borderId="0" xfId="53" applyFont="1" applyFill="1" applyAlignment="1">
      <alignment horizontal="left"/>
    </xf>
    <xf numFmtId="0" fontId="40" fillId="0" borderId="0" xfId="53" applyFont="1" applyAlignment="1">
      <alignment horizontal="center" vertical="center"/>
    </xf>
    <xf numFmtId="0" fontId="43" fillId="24" borderId="75" xfId="53" applyFont="1" applyFill="1" applyBorder="1" applyAlignment="1">
      <alignment horizontal="center" vertical="center"/>
    </xf>
    <xf numFmtId="0" fontId="43" fillId="24" borderId="64" xfId="53" applyFont="1" applyFill="1" applyBorder="1" applyAlignment="1">
      <alignment horizontal="center" vertical="center"/>
    </xf>
    <xf numFmtId="0" fontId="49" fillId="0" borderId="0" xfId="0" applyFont="1" applyAlignment="1">
      <alignment horizontal="center"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right" vertical="distributed" wrapText="1"/>
    </xf>
    <xf numFmtId="0" fontId="1" fillId="0" borderId="33" xfId="0" applyFont="1" applyBorder="1" applyAlignment="1">
      <alignment horizontal="right" vertical="distributed"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57" fillId="0" borderId="0" xfId="0" applyFont="1" applyFill="1" applyAlignment="1">
      <alignment horizontal="right" vertical="center"/>
    </xf>
    <xf numFmtId="0" fontId="55" fillId="0" borderId="32"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30"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77"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78" xfId="0" applyFont="1" applyFill="1" applyBorder="1" applyAlignment="1">
      <alignment horizontal="center" vertical="center"/>
    </xf>
    <xf numFmtId="2" fontId="55" fillId="0" borderId="28" xfId="0" applyNumberFormat="1" applyFont="1" applyFill="1" applyBorder="1" applyAlignment="1">
      <alignment horizontal="center" vertical="center"/>
    </xf>
    <xf numFmtId="2" fontId="55" fillId="0" borderId="32" xfId="0" applyNumberFormat="1" applyFont="1" applyFill="1" applyBorder="1" applyAlignment="1">
      <alignment horizontal="center" vertical="center"/>
    </xf>
    <xf numFmtId="0" fontId="55" fillId="0" borderId="21" xfId="0" applyFont="1" applyFill="1" applyBorder="1" applyAlignment="1">
      <alignment horizontal="left" vertical="center"/>
    </xf>
    <xf numFmtId="0" fontId="55" fillId="0" borderId="59" xfId="0" applyFont="1" applyFill="1" applyBorder="1" applyAlignment="1">
      <alignment horizontal="left" vertical="center"/>
    </xf>
    <xf numFmtId="0" fontId="55" fillId="0" borderId="44" xfId="0" applyFont="1" applyFill="1" applyBorder="1" applyAlignment="1">
      <alignment horizontal="left" vertical="center"/>
    </xf>
    <xf numFmtId="0" fontId="55" fillId="0" borderId="47" xfId="0" applyFont="1" applyFill="1" applyBorder="1" applyAlignment="1">
      <alignment horizontal="left" vertical="center"/>
    </xf>
    <xf numFmtId="0" fontId="56" fillId="0" borderId="21" xfId="0" applyFont="1" applyBorder="1" applyAlignment="1">
      <alignment horizontal="left" vertical="center"/>
    </xf>
    <xf numFmtId="0" fontId="55" fillId="0" borderId="21" xfId="0" applyFont="1" applyFill="1" applyBorder="1" applyAlignment="1">
      <alignment horizontal="left" vertical="center" shrinkToFit="1"/>
    </xf>
    <xf numFmtId="0" fontId="55" fillId="0" borderId="20" xfId="0" applyFont="1" applyFill="1" applyBorder="1" applyAlignment="1">
      <alignment horizontal="left" vertical="center"/>
    </xf>
    <xf numFmtId="0" fontId="56" fillId="0" borderId="20" xfId="0" applyFont="1" applyBorder="1" applyAlignment="1">
      <alignment horizontal="left" vertical="center"/>
    </xf>
    <xf numFmtId="0" fontId="55" fillId="0" borderId="22" xfId="0" applyFont="1" applyFill="1" applyBorder="1" applyAlignment="1">
      <alignment horizontal="left" vertical="center"/>
    </xf>
    <xf numFmtId="0" fontId="57" fillId="0" borderId="0" xfId="0" applyFont="1" applyFill="1" applyAlignment="1">
      <alignment horizontal="left" vertical="center"/>
    </xf>
    <xf numFmtId="0" fontId="55" fillId="0" borderId="34" xfId="0" applyFont="1" applyFill="1" applyBorder="1" applyAlignment="1">
      <alignment horizontal="left" vertical="center"/>
    </xf>
    <xf numFmtId="0" fontId="55" fillId="0" borderId="21" xfId="0" applyFont="1" applyFill="1" applyBorder="1" applyAlignment="1">
      <alignment horizontal="left" vertical="center" wrapText="1"/>
    </xf>
    <xf numFmtId="0" fontId="55" fillId="0" borderId="26" xfId="0" applyFont="1" applyFill="1" applyBorder="1" applyAlignment="1">
      <alignment horizontal="left" vertical="center"/>
    </xf>
    <xf numFmtId="0" fontId="56" fillId="0" borderId="26" xfId="0" applyFont="1" applyBorder="1" applyAlignment="1">
      <alignment horizontal="left" vertical="center"/>
    </xf>
    <xf numFmtId="0" fontId="56" fillId="0" borderId="22" xfId="0" applyFont="1" applyBorder="1" applyAlignment="1">
      <alignment horizontal="left" vertical="center"/>
    </xf>
    <xf numFmtId="0" fontId="4" fillId="0" borderId="0" xfId="0" applyFont="1" applyAlignment="1">
      <alignment horizontal="center" vertical="center"/>
    </xf>
    <xf numFmtId="0" fontId="55" fillId="0" borderId="61" xfId="0" applyFont="1" applyBorder="1" applyAlignment="1">
      <alignment horizontal="center" vertical="center"/>
    </xf>
    <xf numFmtId="0" fontId="55" fillId="0" borderId="62" xfId="0" applyFont="1" applyBorder="1" applyAlignment="1">
      <alignment horizontal="center" vertical="center"/>
    </xf>
    <xf numFmtId="0" fontId="50" fillId="0" borderId="0" xfId="0" applyFont="1" applyAlignment="1">
      <alignment horizontal="center" vertical="center"/>
    </xf>
    <xf numFmtId="0" fontId="53" fillId="0" borderId="0" xfId="0" applyFont="1" applyBorder="1" applyAlignment="1">
      <alignment horizontal="left" vertical="center"/>
    </xf>
    <xf numFmtId="0" fontId="53" fillId="0" borderId="0" xfId="0" applyFont="1" applyFill="1" applyAlignment="1">
      <alignment horizontal="left" vertical="center"/>
    </xf>
    <xf numFmtId="0" fontId="50" fillId="0" borderId="0" xfId="0" applyFont="1" applyFill="1" applyAlignment="1">
      <alignment horizontal="left" vertical="center"/>
    </xf>
    <xf numFmtId="0" fontId="53" fillId="0" borderId="61" xfId="0" applyFont="1" applyFill="1" applyBorder="1" applyAlignment="1">
      <alignment horizontal="center" vertical="center"/>
    </xf>
    <xf numFmtId="0" fontId="53" fillId="0" borderId="62" xfId="0" applyFont="1" applyFill="1" applyBorder="1" applyAlignment="1">
      <alignment horizontal="center" vertical="center"/>
    </xf>
    <xf numFmtId="0" fontId="53" fillId="0" borderId="72" xfId="0" applyFont="1" applyFill="1" applyBorder="1" applyAlignment="1">
      <alignment horizontal="center" vertical="center" justifyLastLine="1"/>
    </xf>
    <xf numFmtId="0" fontId="53" fillId="0" borderId="61" xfId="0" applyFont="1" applyFill="1" applyBorder="1" applyAlignment="1">
      <alignment horizontal="center" vertical="center" justifyLastLine="1"/>
    </xf>
    <xf numFmtId="0" fontId="53" fillId="0" borderId="62" xfId="0" applyFont="1" applyFill="1" applyBorder="1" applyAlignment="1">
      <alignment horizontal="center" vertical="center" justifyLastLine="1"/>
    </xf>
    <xf numFmtId="0" fontId="53" fillId="0" borderId="0" xfId="0" applyFont="1" applyFill="1" applyBorder="1" applyAlignment="1">
      <alignment horizontal="left" vertical="center"/>
    </xf>
    <xf numFmtId="0" fontId="53" fillId="0" borderId="32" xfId="0" applyFont="1" applyFill="1" applyBorder="1" applyAlignment="1">
      <alignment horizontal="center" vertical="center"/>
    </xf>
    <xf numFmtId="0" fontId="54" fillId="0" borderId="33" xfId="0" applyFont="1" applyBorder="1" applyAlignment="1">
      <alignment horizontal="center" vertical="center"/>
    </xf>
    <xf numFmtId="0" fontId="53" fillId="0" borderId="34" xfId="0" applyFont="1" applyFill="1" applyBorder="1" applyAlignment="1">
      <alignment horizontal="center" vertical="center"/>
    </xf>
    <xf numFmtId="0" fontId="54" fillId="0" borderId="35" xfId="0" applyFont="1" applyBorder="1" applyAlignment="1">
      <alignment horizontal="center" vertical="center"/>
    </xf>
    <xf numFmtId="0" fontId="53" fillId="0" borderId="28" xfId="0" applyFont="1" applyFill="1" applyBorder="1" applyAlignment="1">
      <alignment horizontal="center" vertical="center"/>
    </xf>
    <xf numFmtId="0" fontId="53" fillId="0" borderId="29" xfId="0" applyFont="1" applyFill="1" applyBorder="1" applyAlignment="1">
      <alignment horizontal="center" vertical="center"/>
    </xf>
    <xf numFmtId="0" fontId="50" fillId="0" borderId="0" xfId="0" applyFont="1" applyFill="1" applyAlignment="1">
      <alignment horizontal="right" vertical="center"/>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185" fontId="1" fillId="0" borderId="21" xfId="53" applyNumberFormat="1" applyFont="1" applyFill="1" applyBorder="1" applyAlignment="1">
      <alignment horizontal="left" vertical="center"/>
    </xf>
    <xf numFmtId="184" fontId="1" fillId="0" borderId="10" xfId="53" applyNumberFormat="1" applyFont="1" applyFill="1" applyBorder="1" applyAlignment="1">
      <alignment horizontal="left" vertical="center"/>
    </xf>
    <xf numFmtId="185" fontId="1" fillId="0" borderId="44" xfId="53" applyNumberFormat="1" applyFont="1" applyFill="1" applyBorder="1" applyAlignment="1">
      <alignment horizontal="center" vertical="center"/>
    </xf>
    <xf numFmtId="185" fontId="1" fillId="0" borderId="21" xfId="53" applyNumberFormat="1" applyFont="1" applyFill="1" applyBorder="1" applyAlignment="1">
      <alignment horizontal="center" vertical="center"/>
    </xf>
    <xf numFmtId="0" fontId="50" fillId="0" borderId="0" xfId="53" applyFont="1" applyAlignment="1">
      <alignment vertical="center"/>
    </xf>
    <xf numFmtId="0" fontId="50" fillId="0" borderId="0" xfId="53" applyFont="1" applyAlignment="1">
      <alignment horizontal="right" vertical="center"/>
    </xf>
    <xf numFmtId="0" fontId="51" fillId="0" borderId="0" xfId="53" applyFont="1" applyAlignment="1">
      <alignment horizontal="right" vertical="center"/>
    </xf>
    <xf numFmtId="0" fontId="1" fillId="0" borderId="61" xfId="53" applyFont="1" applyFill="1" applyBorder="1" applyAlignment="1">
      <alignment horizontal="center" vertical="center"/>
    </xf>
    <xf numFmtId="0" fontId="1" fillId="0" borderId="0" xfId="53" applyFont="1" applyAlignment="1">
      <alignment horizontal="left" vertical="justify" wrapText="1"/>
    </xf>
    <xf numFmtId="0" fontId="1" fillId="0" borderId="0" xfId="53" applyFont="1" applyAlignment="1">
      <alignment vertical="center"/>
    </xf>
    <xf numFmtId="0" fontId="34" fillId="0" borderId="0" xfId="53" applyFont="1" applyAlignment="1">
      <alignment vertical="center"/>
    </xf>
    <xf numFmtId="0" fontId="1" fillId="0" borderId="21" xfId="54" applyFont="1" applyFill="1" applyBorder="1" applyAlignment="1">
      <alignment horizontal="left" vertical="center"/>
    </xf>
    <xf numFmtId="49" fontId="1" fillId="0" borderId="21" xfId="54" applyNumberFormat="1" applyFont="1" applyFill="1" applyBorder="1" applyAlignment="1">
      <alignment horizontal="left" vertical="center"/>
    </xf>
    <xf numFmtId="0" fontId="34" fillId="0" borderId="21" xfId="53" applyFont="1" applyBorder="1" applyAlignment="1">
      <alignment horizontal="left" vertical="center"/>
    </xf>
    <xf numFmtId="49" fontId="1" fillId="0" borderId="22" xfId="54" applyNumberFormat="1" applyFont="1" applyFill="1" applyBorder="1" applyAlignment="1">
      <alignment horizontal="left" vertical="center"/>
    </xf>
    <xf numFmtId="0" fontId="34" fillId="0" borderId="22" xfId="53" applyFont="1" applyBorder="1" applyAlignment="1">
      <alignment horizontal="left" vertical="center"/>
    </xf>
    <xf numFmtId="0" fontId="1" fillId="0" borderId="21" xfId="54" applyFont="1" applyFill="1" applyBorder="1" applyAlignment="1">
      <alignment horizontal="center" vertical="center"/>
    </xf>
    <xf numFmtId="0" fontId="50" fillId="0" borderId="0" xfId="53" applyFont="1" applyAlignment="1">
      <alignment horizontal="left" vertical="center"/>
    </xf>
    <xf numFmtId="0" fontId="1" fillId="0" borderId="44" xfId="54" applyFont="1" applyFill="1" applyBorder="1" applyAlignment="1">
      <alignment horizontal="center" vertical="center"/>
    </xf>
    <xf numFmtId="0" fontId="59" fillId="0" borderId="0" xfId="0" applyFont="1" applyAlignment="1">
      <alignment horizontal="center" vertical="center"/>
    </xf>
    <xf numFmtId="0" fontId="1" fillId="0" borderId="10" xfId="0" applyFont="1" applyBorder="1" applyAlignment="1">
      <alignment horizontal="right" vertical="center"/>
    </xf>
    <xf numFmtId="0" fontId="52" fillId="0" borderId="0" xfId="0" applyFont="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42"/>
    <cellStyle name="entry" xfId="43"/>
    <cellStyle name="Header1" xfId="44"/>
    <cellStyle name="Header2" xfId="45"/>
    <cellStyle name="Normal_#18-Internet" xfId="46"/>
    <cellStyle name="price" xfId="47"/>
    <cellStyle name="revised" xfId="48"/>
    <cellStyle name="section" xfId="49"/>
    <cellStyle name="title" xfId="5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6" builtinId="8"/>
    <cellStyle name="メモ" xfId="28" builtinId="10" customBuiltin="1"/>
    <cellStyle name="メモ 2" xfId="60"/>
    <cellStyle name="メモ 3" xfId="59"/>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53"/>
    <cellStyle name="標準 3" xfId="57"/>
    <cellStyle name="標準 4" xfId="58"/>
    <cellStyle name="標準_a101" xfId="54"/>
    <cellStyle name="標準_a101_084.1世帯１か月の消費支出_086.1世帯１か月の消費支出" xfId="52"/>
    <cellStyle name="未定義" xfId="51"/>
    <cellStyle name="良い" xfId="4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600076</xdr:colOff>
      <xdr:row>0</xdr:row>
      <xdr:rowOff>257175</xdr:rowOff>
    </xdr:to>
    <xdr:sp macro="" textlink="">
      <xdr:nvSpPr>
        <xdr:cNvPr id="6" name="額縁 5">
          <a:hlinkClick xmlns:r="http://schemas.openxmlformats.org/officeDocument/2006/relationships" r:id="rId1"/>
        </xdr:cNvPr>
        <xdr:cNvSpPr/>
      </xdr:nvSpPr>
      <xdr:spPr>
        <a:xfrm>
          <a:off x="1"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0</xdr:col>
      <xdr:colOff>0</xdr:colOff>
      <xdr:row>3</xdr:row>
      <xdr:rowOff>0</xdr:rowOff>
    </xdr:from>
    <xdr:to>
      <xdr:col>3</xdr:col>
      <xdr:colOff>0</xdr:colOff>
      <xdr:row>5</xdr:row>
      <xdr:rowOff>0</xdr:rowOff>
    </xdr:to>
    <xdr:cxnSp macro="">
      <xdr:nvCxnSpPr>
        <xdr:cNvPr id="7" name="直線コネクタ 6"/>
        <xdr:cNvCxnSpPr/>
      </xdr:nvCxnSpPr>
      <xdr:spPr>
        <a:xfrm>
          <a:off x="0" y="1171575"/>
          <a:ext cx="1409700" cy="4953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542925</xdr:colOff>
      <xdr:row>0</xdr:row>
      <xdr:rowOff>304801</xdr:rowOff>
    </xdr:to>
    <xdr:sp macro="" textlink="">
      <xdr:nvSpPr>
        <xdr:cNvPr id="2" name="額縁 1">
          <a:hlinkClick xmlns:r="http://schemas.openxmlformats.org/officeDocument/2006/relationships" r:id="rId1"/>
        </xdr:cNvPr>
        <xdr:cNvSpPr/>
      </xdr:nvSpPr>
      <xdr:spPr>
        <a:xfrm>
          <a:off x="0" y="1"/>
          <a:ext cx="657225"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266700</xdr:colOff>
      <xdr:row>0</xdr:row>
      <xdr:rowOff>314325</xdr:rowOff>
    </xdr:to>
    <xdr:sp macro="" textlink="">
      <xdr:nvSpPr>
        <xdr:cNvPr id="847" name="額縁 846">
          <a:hlinkClick xmlns:r="http://schemas.openxmlformats.org/officeDocument/2006/relationships" r:id="rId1"/>
        </xdr:cNvPr>
        <xdr:cNvSpPr/>
      </xdr:nvSpPr>
      <xdr:spPr>
        <a:xfrm>
          <a:off x="0" y="0"/>
          <a:ext cx="723900"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666750</xdr:colOff>
      <xdr:row>0</xdr:row>
      <xdr:rowOff>304801</xdr:rowOff>
    </xdr:to>
    <xdr:sp macro="" textlink="">
      <xdr:nvSpPr>
        <xdr:cNvPr id="2" name="額縁 1">
          <a:hlinkClick xmlns:r="http://schemas.openxmlformats.org/officeDocument/2006/relationships" r:id="rId1"/>
        </xdr:cNvPr>
        <xdr:cNvSpPr/>
      </xdr:nvSpPr>
      <xdr:spPr>
        <a:xfrm>
          <a:off x="0" y="1"/>
          <a:ext cx="666750"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666750</xdr:colOff>
      <xdr:row>0</xdr:row>
      <xdr:rowOff>333375</xdr:rowOff>
    </xdr:to>
    <xdr:sp macro="" textlink="">
      <xdr:nvSpPr>
        <xdr:cNvPr id="3" name="額縁 2">
          <a:hlinkClick xmlns:r="http://schemas.openxmlformats.org/officeDocument/2006/relationships" r:id="rId1"/>
        </xdr:cNvPr>
        <xdr:cNvSpPr/>
      </xdr:nvSpPr>
      <xdr:spPr>
        <a:xfrm>
          <a:off x="0" y="0"/>
          <a:ext cx="666750" cy="3333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238125</xdr:colOff>
      <xdr:row>0</xdr:row>
      <xdr:rowOff>323850</xdr:rowOff>
    </xdr:to>
    <xdr:sp macro="" textlink="">
      <xdr:nvSpPr>
        <xdr:cNvPr id="1214" name="額縁 1213">
          <a:hlinkClick xmlns:r="http://schemas.openxmlformats.org/officeDocument/2006/relationships" r:id="rId1"/>
        </xdr:cNvPr>
        <xdr:cNvSpPr/>
      </xdr:nvSpPr>
      <xdr:spPr>
        <a:xfrm>
          <a:off x="0" y="0"/>
          <a:ext cx="666750" cy="3238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228600</xdr:colOff>
      <xdr:row>0</xdr:row>
      <xdr:rowOff>342899</xdr:rowOff>
    </xdr:to>
    <xdr:sp macro="" textlink="">
      <xdr:nvSpPr>
        <xdr:cNvPr id="2" name="額縁 1">
          <a:hlinkClick xmlns:r="http://schemas.openxmlformats.org/officeDocument/2006/relationships" r:id="rId1"/>
        </xdr:cNvPr>
        <xdr:cNvSpPr/>
      </xdr:nvSpPr>
      <xdr:spPr>
        <a:xfrm>
          <a:off x="0" y="0"/>
          <a:ext cx="617220" cy="34289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28575</xdr:colOff>
      <xdr:row>0</xdr:row>
      <xdr:rowOff>297181</xdr:rowOff>
    </xdr:to>
    <xdr:sp macro="" textlink="">
      <xdr:nvSpPr>
        <xdr:cNvPr id="2" name="額縁 1">
          <a:hlinkClick xmlns:r="http://schemas.openxmlformats.org/officeDocument/2006/relationships" r:id="rId1"/>
        </xdr:cNvPr>
        <xdr:cNvSpPr/>
      </xdr:nvSpPr>
      <xdr:spPr>
        <a:xfrm>
          <a:off x="0" y="1"/>
          <a:ext cx="607695" cy="29718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666750</xdr:colOff>
      <xdr:row>0</xdr:row>
      <xdr:rowOff>236221</xdr:rowOff>
    </xdr:to>
    <xdr:sp macro="" textlink="">
      <xdr:nvSpPr>
        <xdr:cNvPr id="2" name="額縁 1">
          <a:hlinkClick xmlns:r="http://schemas.openxmlformats.org/officeDocument/2006/relationships" r:id="rId1"/>
        </xdr:cNvPr>
        <xdr:cNvSpPr/>
      </xdr:nvSpPr>
      <xdr:spPr>
        <a:xfrm>
          <a:off x="0" y="1"/>
          <a:ext cx="666750" cy="23622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666750</xdr:colOff>
      <xdr:row>0</xdr:row>
      <xdr:rowOff>304799</xdr:rowOff>
    </xdr:to>
    <xdr:sp macro="" textlink="">
      <xdr:nvSpPr>
        <xdr:cNvPr id="2" name="額縁 1">
          <a:hlinkClick xmlns:r="http://schemas.openxmlformats.org/officeDocument/2006/relationships" r:id="rId1"/>
        </xdr:cNvPr>
        <xdr:cNvSpPr/>
      </xdr:nvSpPr>
      <xdr:spPr>
        <a:xfrm>
          <a:off x="0" y="0"/>
          <a:ext cx="666750" cy="30479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tabSelected="1" workbookViewId="0"/>
  </sheetViews>
  <sheetFormatPr defaultColWidth="9" defaultRowHeight="13.5"/>
  <cols>
    <col min="1" max="1" width="5.625" style="19" customWidth="1"/>
    <col min="2" max="2" width="7.625" style="19" customWidth="1"/>
    <col min="3" max="3" width="64.625" style="19" customWidth="1"/>
    <col min="4" max="4" width="25.625" style="32" customWidth="1"/>
    <col min="5" max="16384" width="9" style="19"/>
  </cols>
  <sheetData>
    <row r="1" spans="1:4" ht="30" customHeight="1">
      <c r="B1" s="617" t="s">
        <v>535</v>
      </c>
      <c r="C1" s="617"/>
      <c r="D1" s="617"/>
    </row>
    <row r="2" spans="1:4" ht="30" customHeight="1">
      <c r="B2" s="617" t="s">
        <v>164</v>
      </c>
      <c r="C2" s="617"/>
      <c r="D2" s="617"/>
    </row>
    <row r="3" spans="1:4" ht="30" customHeight="1" thickBot="1">
      <c r="B3" s="20" t="s">
        <v>161</v>
      </c>
      <c r="C3" s="21"/>
      <c r="D3" s="21"/>
    </row>
    <row r="4" spans="1:4" ht="35.1" customHeight="1">
      <c r="A4" s="22"/>
      <c r="B4" s="618" t="s">
        <v>162</v>
      </c>
      <c r="C4" s="619"/>
      <c r="D4" s="23" t="s">
        <v>163</v>
      </c>
    </row>
    <row r="5" spans="1:4" ht="35.1" customHeight="1">
      <c r="A5" s="22"/>
      <c r="B5" s="24" t="str">
        <f>HYPERLINK("#"&amp;"117"&amp;"!A1","117")</f>
        <v>117</v>
      </c>
      <c r="C5" s="37" t="str">
        <f>HYPERLINK("#"&amp;"117"&amp;"!A1","佐賀市消費者物価指数")</f>
        <v>佐賀市消費者物価指数</v>
      </c>
      <c r="D5" s="25" t="s">
        <v>542</v>
      </c>
    </row>
    <row r="6" spans="1:4" ht="35.1" customHeight="1">
      <c r="A6" s="22"/>
      <c r="B6" s="26" t="str">
        <f>HYPERLINK("#"&amp;"118"&amp;"!A1","118")</f>
        <v>118</v>
      </c>
      <c r="C6" s="27" t="str">
        <f>HYPERLINK("#"&amp;"118"&amp;"!A1","佐賀市消費者物価中分類指数")</f>
        <v>佐賀市消費者物価中分類指数</v>
      </c>
      <c r="D6" s="28" t="s">
        <v>555</v>
      </c>
    </row>
    <row r="7" spans="1:4" ht="35.1" customHeight="1">
      <c r="A7" s="22"/>
      <c r="B7" s="26" t="str">
        <f>HYPERLINK("#"&amp;"119"&amp;"!A1","119")</f>
        <v>119</v>
      </c>
      <c r="C7" s="27" t="str">
        <f>HYPERLINK("#"&amp;"119"&amp;"!A1","全国・九州・九州県庁所在都市別総合指数")</f>
        <v>全国・九州・九州県庁所在都市別総合指数</v>
      </c>
      <c r="D7" s="28" t="s">
        <v>542</v>
      </c>
    </row>
    <row r="8" spans="1:4" ht="35.1" customHeight="1">
      <c r="A8" s="22"/>
      <c r="B8" s="26" t="str">
        <f>HYPERLINK("#"&amp;"120"&amp;"!A1","120")</f>
        <v>120</v>
      </c>
      <c r="C8" s="27" t="str">
        <f>HYPERLINK("#"&amp;"120"&amp;"!A1","消費者物価地域差指数（総合）")</f>
        <v>消費者物価地域差指数（総合）</v>
      </c>
      <c r="D8" s="28" t="s">
        <v>556</v>
      </c>
    </row>
    <row r="9" spans="1:4" ht="35.1" customHeight="1">
      <c r="A9" s="22"/>
      <c r="B9" s="26" t="str">
        <f>HYPERLINK("#"&amp;"121"&amp;"!A1","121")</f>
        <v>121</v>
      </c>
      <c r="C9" s="27" t="str">
        <f>HYPERLINK("#"&amp;"121"&amp;"!A1","佐賀市主要品目別小売価格")</f>
        <v>佐賀市主要品目別小売価格</v>
      </c>
      <c r="D9" s="28" t="s">
        <v>396</v>
      </c>
    </row>
    <row r="10" spans="1:4" ht="35.1" customHeight="1">
      <c r="A10" s="22"/>
      <c r="B10" s="26" t="str">
        <f>HYPERLINK("#"&amp;"122"&amp;"!A1","122")</f>
        <v>122</v>
      </c>
      <c r="C10" s="27" t="str">
        <f>HYPERLINK("#"&amp;"122"&amp;"!A1","1世帯1か月間の消費支出（二人以上の世帯）")</f>
        <v>1世帯1か月間の消費支出（二人以上の世帯）</v>
      </c>
      <c r="D10" s="28" t="s">
        <v>398</v>
      </c>
    </row>
    <row r="11" spans="1:4" ht="35.1" customHeight="1">
      <c r="A11" s="22"/>
      <c r="B11" s="26" t="str">
        <f>HYPERLINK("#"&amp;"123"&amp;"!A1","123")</f>
        <v>123</v>
      </c>
      <c r="C11" s="38" t="str">
        <f>HYPERLINK("#"&amp;"123"&amp;"!A1","1世帯当たり1か月間の収入と支出（二人以上の世帯のうち勤労者世帯）")</f>
        <v>1世帯当たり1か月間の収入と支出（二人以上の世帯のうち勤労者世帯）</v>
      </c>
      <c r="D11" s="28" t="s">
        <v>398</v>
      </c>
    </row>
    <row r="12" spans="1:4" ht="35.1" customHeight="1">
      <c r="A12" s="22"/>
      <c r="B12" s="26" t="str">
        <f>HYPERLINK("#"&amp;"124"&amp;"!A1","124")</f>
        <v>124</v>
      </c>
      <c r="C12" s="27" t="str">
        <f>HYPERLINK("#"&amp;"124"&amp;"!A1","たばこの消費状況")</f>
        <v>たばこの消費状況</v>
      </c>
      <c r="D12" s="28" t="s">
        <v>516</v>
      </c>
    </row>
    <row r="13" spans="1:4" ht="35.1" customHeight="1">
      <c r="A13" s="22"/>
      <c r="B13" s="26" t="str">
        <f>HYPERLINK("#"&amp;"125"&amp;"!A1","125")</f>
        <v>125</v>
      </c>
      <c r="C13" s="27" t="str">
        <f>HYPERLINK("#"&amp;"125"&amp;"!A1","市民相談利用件数")</f>
        <v>市民相談利用件数</v>
      </c>
      <c r="D13" s="28" t="s">
        <v>516</v>
      </c>
    </row>
    <row r="14" spans="1:4" ht="35.1" customHeight="1" thickBot="1">
      <c r="A14" s="22"/>
      <c r="B14" s="29" t="str">
        <f>HYPERLINK("#"&amp;"126"&amp;"!A1","126")</f>
        <v>126</v>
      </c>
      <c r="C14" s="30" t="str">
        <f>HYPERLINK("#"&amp;"126"&amp;"!A1","校区別自治会数")</f>
        <v>校区別自治会数</v>
      </c>
      <c r="D14" s="31" t="s">
        <v>537</v>
      </c>
    </row>
  </sheetData>
  <mergeCells count="3">
    <mergeCell ref="B1:D1"/>
    <mergeCell ref="B2:D2"/>
    <mergeCell ref="B4:C4"/>
  </mergeCells>
  <phoneticPr fontId="2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zoomScaleNormal="100" workbookViewId="0">
      <selection activeCell="A4" sqref="A4"/>
    </sheetView>
  </sheetViews>
  <sheetFormatPr defaultRowHeight="13.5"/>
  <cols>
    <col min="1" max="1" width="12.625" style="7" customWidth="1"/>
    <col min="2" max="2" width="11.75" style="7" customWidth="1"/>
    <col min="3" max="3" width="7.75" style="7" customWidth="1"/>
    <col min="4" max="4" width="6.625" style="7" customWidth="1"/>
    <col min="5" max="5" width="6.75" style="7" customWidth="1"/>
    <col min="6" max="7" width="6.25" style="7" customWidth="1"/>
    <col min="8" max="8" width="5.875" style="7" customWidth="1"/>
    <col min="9" max="9" width="6.75" style="7" customWidth="1"/>
    <col min="10" max="10" width="6.625" style="7" customWidth="1"/>
    <col min="11" max="11" width="7.625" style="7" customWidth="1"/>
    <col min="12" max="12" width="7.625" style="74" customWidth="1"/>
    <col min="13" max="13" width="7" style="7" customWidth="1"/>
    <col min="14" max="14" width="8.625" style="2" customWidth="1"/>
    <col min="15" max="16384" width="9" style="7"/>
  </cols>
  <sheetData>
    <row r="1" spans="1:14" s="2" customFormat="1" ht="27.6" customHeight="1">
      <c r="L1" s="74"/>
    </row>
    <row r="2" spans="1:14" ht="22.5" customHeight="1">
      <c r="A2" s="699" t="s">
        <v>510</v>
      </c>
      <c r="B2" s="699"/>
      <c r="C2" s="699"/>
      <c r="D2" s="699"/>
      <c r="E2" s="699"/>
      <c r="F2" s="699"/>
      <c r="G2" s="699"/>
      <c r="H2" s="699"/>
      <c r="I2" s="699"/>
      <c r="J2" s="699"/>
      <c r="K2" s="699"/>
      <c r="L2" s="699"/>
      <c r="M2" s="699"/>
      <c r="N2" s="699"/>
    </row>
    <row r="3" spans="1:14" s="18" customFormat="1" ht="13.5" customHeight="1" thickBot="1">
      <c r="A3" s="64"/>
      <c r="B3" s="64"/>
      <c r="C3" s="64"/>
      <c r="D3" s="64"/>
      <c r="E3" s="64"/>
      <c r="F3" s="64"/>
      <c r="G3" s="64"/>
      <c r="H3" s="64"/>
      <c r="I3" s="64"/>
      <c r="J3" s="64"/>
      <c r="K3" s="64"/>
      <c r="L3" s="41"/>
      <c r="M3" s="64"/>
      <c r="N3" s="64"/>
    </row>
    <row r="4" spans="1:14" s="18" customFormat="1" ht="80.25" customHeight="1">
      <c r="A4" s="528" t="s">
        <v>157</v>
      </c>
      <c r="B4" s="529" t="s">
        <v>260</v>
      </c>
      <c r="C4" s="529" t="s">
        <v>156</v>
      </c>
      <c r="D4" s="530" t="s">
        <v>155</v>
      </c>
      <c r="E4" s="530" t="s">
        <v>261</v>
      </c>
      <c r="F4" s="530" t="s">
        <v>154</v>
      </c>
      <c r="G4" s="530" t="s">
        <v>153</v>
      </c>
      <c r="H4" s="531" t="s">
        <v>152</v>
      </c>
      <c r="I4" s="530" t="s">
        <v>383</v>
      </c>
      <c r="J4" s="530" t="s">
        <v>384</v>
      </c>
      <c r="K4" s="530" t="s">
        <v>382</v>
      </c>
      <c r="L4" s="532" t="s">
        <v>391</v>
      </c>
      <c r="M4" s="529" t="s">
        <v>381</v>
      </c>
      <c r="N4" s="533" t="s">
        <v>151</v>
      </c>
    </row>
    <row r="5" spans="1:14" s="18" customFormat="1" ht="21.95" customHeight="1">
      <c r="A5" s="534" t="s">
        <v>511</v>
      </c>
      <c r="B5" s="535">
        <v>4000</v>
      </c>
      <c r="C5" s="536">
        <v>1658</v>
      </c>
      <c r="D5" s="536">
        <v>569</v>
      </c>
      <c r="E5" s="536">
        <v>57</v>
      </c>
      <c r="F5" s="536">
        <v>61</v>
      </c>
      <c r="G5" s="536">
        <v>56</v>
      </c>
      <c r="H5" s="537">
        <v>5</v>
      </c>
      <c r="I5" s="538">
        <v>62</v>
      </c>
      <c r="J5" s="539">
        <v>19</v>
      </c>
      <c r="K5" s="540">
        <v>9</v>
      </c>
      <c r="L5" s="541" t="s">
        <v>14</v>
      </c>
      <c r="M5" s="536">
        <v>11</v>
      </c>
      <c r="N5" s="542">
        <v>1493</v>
      </c>
    </row>
    <row r="6" spans="1:14" s="18" customFormat="1" ht="21.95" customHeight="1">
      <c r="A6" s="534">
        <v>28</v>
      </c>
      <c r="B6" s="543">
        <v>3889</v>
      </c>
      <c r="C6" s="536">
        <v>1673</v>
      </c>
      <c r="D6" s="536">
        <v>504</v>
      </c>
      <c r="E6" s="536">
        <v>73</v>
      </c>
      <c r="F6" s="536">
        <v>64</v>
      </c>
      <c r="G6" s="536">
        <v>62</v>
      </c>
      <c r="H6" s="539">
        <v>7</v>
      </c>
      <c r="I6" s="536">
        <v>66</v>
      </c>
      <c r="J6" s="539">
        <v>17</v>
      </c>
      <c r="K6" s="540">
        <v>14</v>
      </c>
      <c r="L6" s="541" t="s">
        <v>14</v>
      </c>
      <c r="M6" s="536">
        <v>7</v>
      </c>
      <c r="N6" s="544">
        <v>1402</v>
      </c>
    </row>
    <row r="7" spans="1:14" s="18" customFormat="1" ht="21.95" customHeight="1">
      <c r="A7" s="534">
        <v>29</v>
      </c>
      <c r="B7" s="536">
        <v>3677</v>
      </c>
      <c r="C7" s="536">
        <v>1295</v>
      </c>
      <c r="D7" s="536">
        <v>527</v>
      </c>
      <c r="E7" s="536">
        <v>63</v>
      </c>
      <c r="F7" s="536">
        <v>61</v>
      </c>
      <c r="G7" s="536">
        <v>56</v>
      </c>
      <c r="H7" s="539">
        <v>7</v>
      </c>
      <c r="I7" s="545">
        <v>78</v>
      </c>
      <c r="J7" s="539">
        <v>18</v>
      </c>
      <c r="K7" s="540">
        <v>15</v>
      </c>
      <c r="L7" s="541" t="s">
        <v>14</v>
      </c>
      <c r="M7" s="536">
        <v>0</v>
      </c>
      <c r="N7" s="544">
        <v>1557</v>
      </c>
    </row>
    <row r="8" spans="1:14" s="18" customFormat="1" ht="21.95" customHeight="1">
      <c r="A8" s="534">
        <v>30</v>
      </c>
      <c r="B8" s="588">
        <v>3554</v>
      </c>
      <c r="C8" s="536">
        <v>1472</v>
      </c>
      <c r="D8" s="536">
        <v>388</v>
      </c>
      <c r="E8" s="536">
        <v>25</v>
      </c>
      <c r="F8" s="536">
        <v>56</v>
      </c>
      <c r="G8" s="536">
        <v>26</v>
      </c>
      <c r="H8" s="539">
        <v>8</v>
      </c>
      <c r="I8" s="536">
        <v>80</v>
      </c>
      <c r="J8" s="536">
        <v>8</v>
      </c>
      <c r="K8" s="540">
        <v>11</v>
      </c>
      <c r="L8" s="541">
        <v>2</v>
      </c>
      <c r="M8" s="536">
        <v>1</v>
      </c>
      <c r="N8" s="544">
        <v>1477</v>
      </c>
    </row>
    <row r="9" spans="1:14" s="18" customFormat="1" ht="21.95" customHeight="1">
      <c r="A9" s="546" t="s">
        <v>512</v>
      </c>
      <c r="B9" s="547">
        <v>3425</v>
      </c>
      <c r="C9" s="548">
        <v>1533</v>
      </c>
      <c r="D9" s="548">
        <v>333</v>
      </c>
      <c r="E9" s="548">
        <v>26</v>
      </c>
      <c r="F9" s="548">
        <v>73</v>
      </c>
      <c r="G9" s="548">
        <v>24</v>
      </c>
      <c r="H9" s="549">
        <v>9</v>
      </c>
      <c r="I9" s="548">
        <v>47</v>
      </c>
      <c r="J9" s="548">
        <v>4</v>
      </c>
      <c r="K9" s="548">
        <v>12</v>
      </c>
      <c r="L9" s="548">
        <v>16</v>
      </c>
      <c r="M9" s="548">
        <v>0</v>
      </c>
      <c r="N9" s="550">
        <v>1348</v>
      </c>
    </row>
    <row r="10" spans="1:14" s="18" customFormat="1" ht="21.95" customHeight="1">
      <c r="A10" s="551" t="s">
        <v>513</v>
      </c>
      <c r="B10" s="552">
        <v>279</v>
      </c>
      <c r="C10" s="553">
        <v>128</v>
      </c>
      <c r="D10" s="553">
        <v>34</v>
      </c>
      <c r="E10" s="553">
        <v>1</v>
      </c>
      <c r="F10" s="553">
        <v>0</v>
      </c>
      <c r="G10" s="553">
        <v>4</v>
      </c>
      <c r="H10" s="554">
        <v>1</v>
      </c>
      <c r="I10" s="555">
        <v>4</v>
      </c>
      <c r="J10" s="555">
        <v>0</v>
      </c>
      <c r="K10" s="555">
        <v>0</v>
      </c>
      <c r="L10" s="555">
        <v>2</v>
      </c>
      <c r="M10" s="555">
        <v>0</v>
      </c>
      <c r="N10" s="556">
        <v>105</v>
      </c>
    </row>
    <row r="11" spans="1:14" s="18" customFormat="1" ht="21.95" customHeight="1">
      <c r="A11" s="551" t="s">
        <v>514</v>
      </c>
      <c r="B11" s="552">
        <v>287</v>
      </c>
      <c r="C11" s="558">
        <v>137</v>
      </c>
      <c r="D11" s="558">
        <v>27</v>
      </c>
      <c r="E11" s="558">
        <v>4</v>
      </c>
      <c r="F11" s="558">
        <v>6</v>
      </c>
      <c r="G11" s="558">
        <v>1</v>
      </c>
      <c r="H11" s="541">
        <v>1</v>
      </c>
      <c r="I11" s="559">
        <v>4</v>
      </c>
      <c r="J11" s="559">
        <v>1</v>
      </c>
      <c r="K11" s="559">
        <v>0</v>
      </c>
      <c r="L11" s="559">
        <v>0</v>
      </c>
      <c r="M11" s="559">
        <v>0</v>
      </c>
      <c r="N11" s="560">
        <v>106</v>
      </c>
    </row>
    <row r="12" spans="1:14" s="18" customFormat="1" ht="21.95" customHeight="1">
      <c r="A12" s="557" t="s">
        <v>460</v>
      </c>
      <c r="B12" s="552">
        <v>324</v>
      </c>
      <c r="C12" s="558">
        <v>132</v>
      </c>
      <c r="D12" s="558">
        <v>32</v>
      </c>
      <c r="E12" s="558">
        <v>7</v>
      </c>
      <c r="F12" s="558">
        <v>8</v>
      </c>
      <c r="G12" s="558">
        <v>5</v>
      </c>
      <c r="H12" s="561">
        <v>1</v>
      </c>
      <c r="I12" s="559">
        <v>6</v>
      </c>
      <c r="J12" s="559">
        <v>0</v>
      </c>
      <c r="K12" s="559">
        <v>2</v>
      </c>
      <c r="L12" s="559">
        <v>1</v>
      </c>
      <c r="M12" s="558">
        <v>0</v>
      </c>
      <c r="N12" s="560">
        <v>130</v>
      </c>
    </row>
    <row r="13" spans="1:14" s="18" customFormat="1" ht="21.95" customHeight="1">
      <c r="A13" s="557" t="s">
        <v>461</v>
      </c>
      <c r="B13" s="552">
        <v>297</v>
      </c>
      <c r="C13" s="558">
        <v>128</v>
      </c>
      <c r="D13" s="558">
        <v>30</v>
      </c>
      <c r="E13" s="558">
        <v>4</v>
      </c>
      <c r="F13" s="558">
        <v>7</v>
      </c>
      <c r="G13" s="558">
        <v>4</v>
      </c>
      <c r="H13" s="541">
        <v>1</v>
      </c>
      <c r="I13" s="559">
        <v>3</v>
      </c>
      <c r="J13" s="559">
        <v>1</v>
      </c>
      <c r="K13" s="559">
        <v>0</v>
      </c>
      <c r="L13" s="559">
        <v>3</v>
      </c>
      <c r="M13" s="559">
        <v>0</v>
      </c>
      <c r="N13" s="560">
        <v>116</v>
      </c>
    </row>
    <row r="14" spans="1:14" s="18" customFormat="1" ht="21.95" customHeight="1">
      <c r="A14" s="557" t="s">
        <v>462</v>
      </c>
      <c r="B14" s="552">
        <v>262</v>
      </c>
      <c r="C14" s="558">
        <v>127</v>
      </c>
      <c r="D14" s="558">
        <v>24</v>
      </c>
      <c r="E14" s="558">
        <v>1</v>
      </c>
      <c r="F14" s="558">
        <v>10</v>
      </c>
      <c r="G14" s="558">
        <v>2</v>
      </c>
      <c r="H14" s="541">
        <v>1</v>
      </c>
      <c r="I14" s="559">
        <v>2</v>
      </c>
      <c r="J14" s="559">
        <v>0</v>
      </c>
      <c r="K14" s="559">
        <v>2</v>
      </c>
      <c r="L14" s="559">
        <v>0</v>
      </c>
      <c r="M14" s="559">
        <v>0</v>
      </c>
      <c r="N14" s="560">
        <v>93</v>
      </c>
    </row>
    <row r="15" spans="1:14" s="18" customFormat="1" ht="21.95" customHeight="1">
      <c r="A15" s="557" t="s">
        <v>463</v>
      </c>
      <c r="B15" s="552">
        <v>264</v>
      </c>
      <c r="C15" s="558">
        <v>117</v>
      </c>
      <c r="D15" s="558">
        <v>22</v>
      </c>
      <c r="E15" s="558">
        <v>0</v>
      </c>
      <c r="F15" s="558">
        <v>4</v>
      </c>
      <c r="G15" s="558">
        <v>0</v>
      </c>
      <c r="H15" s="541">
        <v>0</v>
      </c>
      <c r="I15" s="559">
        <v>3</v>
      </c>
      <c r="J15" s="559">
        <v>1</v>
      </c>
      <c r="K15" s="559">
        <v>0</v>
      </c>
      <c r="L15" s="559">
        <v>1</v>
      </c>
      <c r="M15" s="559">
        <v>0</v>
      </c>
      <c r="N15" s="560">
        <v>116</v>
      </c>
    </row>
    <row r="16" spans="1:14" s="18" customFormat="1" ht="21.95" customHeight="1">
      <c r="A16" s="557" t="s">
        <v>464</v>
      </c>
      <c r="B16" s="552">
        <v>312</v>
      </c>
      <c r="C16" s="558">
        <v>149</v>
      </c>
      <c r="D16" s="558">
        <v>32</v>
      </c>
      <c r="E16" s="558">
        <v>3</v>
      </c>
      <c r="F16" s="558">
        <v>5</v>
      </c>
      <c r="G16" s="558">
        <v>0</v>
      </c>
      <c r="H16" s="541">
        <v>2</v>
      </c>
      <c r="I16" s="559">
        <v>4</v>
      </c>
      <c r="J16" s="559">
        <v>1</v>
      </c>
      <c r="K16" s="559">
        <v>3</v>
      </c>
      <c r="L16" s="559">
        <v>1</v>
      </c>
      <c r="M16" s="559">
        <v>0</v>
      </c>
      <c r="N16" s="560">
        <v>112</v>
      </c>
    </row>
    <row r="17" spans="1:14" s="18" customFormat="1" ht="21.95" customHeight="1">
      <c r="A17" s="557" t="s">
        <v>465</v>
      </c>
      <c r="B17" s="552">
        <v>305</v>
      </c>
      <c r="C17" s="558">
        <v>118</v>
      </c>
      <c r="D17" s="558">
        <v>31</v>
      </c>
      <c r="E17" s="558">
        <v>2</v>
      </c>
      <c r="F17" s="558">
        <v>8</v>
      </c>
      <c r="G17" s="559">
        <v>2</v>
      </c>
      <c r="H17" s="541">
        <v>1</v>
      </c>
      <c r="I17" s="559">
        <v>6</v>
      </c>
      <c r="J17" s="559">
        <v>0</v>
      </c>
      <c r="K17" s="559">
        <v>1</v>
      </c>
      <c r="L17" s="559">
        <v>0</v>
      </c>
      <c r="M17" s="558">
        <v>0</v>
      </c>
      <c r="N17" s="560">
        <v>136</v>
      </c>
    </row>
    <row r="18" spans="1:14" s="18" customFormat="1" ht="21.95" customHeight="1">
      <c r="A18" s="557" t="s">
        <v>466</v>
      </c>
      <c r="B18" s="552">
        <v>284</v>
      </c>
      <c r="C18" s="558">
        <v>115</v>
      </c>
      <c r="D18" s="558">
        <v>33</v>
      </c>
      <c r="E18" s="558">
        <v>0</v>
      </c>
      <c r="F18" s="558">
        <v>11</v>
      </c>
      <c r="G18" s="559">
        <v>1</v>
      </c>
      <c r="H18" s="561">
        <v>1</v>
      </c>
      <c r="I18" s="559">
        <v>5</v>
      </c>
      <c r="J18" s="559">
        <v>0</v>
      </c>
      <c r="K18" s="559">
        <v>0</v>
      </c>
      <c r="L18" s="559">
        <v>0</v>
      </c>
      <c r="M18" s="559">
        <v>0</v>
      </c>
      <c r="N18" s="560">
        <v>118</v>
      </c>
    </row>
    <row r="19" spans="1:14" s="18" customFormat="1" ht="21.95" customHeight="1">
      <c r="A19" s="557" t="s">
        <v>515</v>
      </c>
      <c r="B19" s="552">
        <v>266</v>
      </c>
      <c r="C19" s="558">
        <v>127</v>
      </c>
      <c r="D19" s="558">
        <v>23</v>
      </c>
      <c r="E19" s="558">
        <v>1</v>
      </c>
      <c r="F19" s="558">
        <v>2</v>
      </c>
      <c r="G19" s="558">
        <v>2</v>
      </c>
      <c r="H19" s="541">
        <v>0</v>
      </c>
      <c r="I19" s="559">
        <v>5</v>
      </c>
      <c r="J19" s="559">
        <v>0</v>
      </c>
      <c r="K19" s="559">
        <v>1</v>
      </c>
      <c r="L19" s="559">
        <v>2</v>
      </c>
      <c r="M19" s="558">
        <v>0</v>
      </c>
      <c r="N19" s="560">
        <v>103</v>
      </c>
    </row>
    <row r="20" spans="1:14" s="18" customFormat="1" ht="21.95" customHeight="1">
      <c r="A20" s="557" t="s">
        <v>467</v>
      </c>
      <c r="B20" s="552">
        <v>275</v>
      </c>
      <c r="C20" s="558">
        <v>115</v>
      </c>
      <c r="D20" s="558">
        <v>35</v>
      </c>
      <c r="E20" s="558">
        <v>0</v>
      </c>
      <c r="F20" s="558">
        <v>6</v>
      </c>
      <c r="G20" s="558">
        <v>2</v>
      </c>
      <c r="H20" s="541">
        <v>0</v>
      </c>
      <c r="I20" s="558">
        <v>5</v>
      </c>
      <c r="J20" s="558">
        <v>0</v>
      </c>
      <c r="K20" s="559">
        <v>2</v>
      </c>
      <c r="L20" s="559">
        <v>5</v>
      </c>
      <c r="M20" s="558">
        <v>0</v>
      </c>
      <c r="N20" s="560">
        <v>105</v>
      </c>
    </row>
    <row r="21" spans="1:14" s="18" customFormat="1" ht="21.95" customHeight="1" thickBot="1">
      <c r="A21" s="113" t="s">
        <v>468</v>
      </c>
      <c r="B21" s="562">
        <v>270</v>
      </c>
      <c r="C21" s="563">
        <v>140</v>
      </c>
      <c r="D21" s="563">
        <v>10</v>
      </c>
      <c r="E21" s="563">
        <v>3</v>
      </c>
      <c r="F21" s="563">
        <v>6</v>
      </c>
      <c r="G21" s="563">
        <v>1</v>
      </c>
      <c r="H21" s="564">
        <v>0</v>
      </c>
      <c r="I21" s="565">
        <v>0</v>
      </c>
      <c r="J21" s="565">
        <v>0</v>
      </c>
      <c r="K21" s="565">
        <v>1</v>
      </c>
      <c r="L21" s="565">
        <v>1</v>
      </c>
      <c r="M21" s="565">
        <v>0</v>
      </c>
      <c r="N21" s="566">
        <v>108</v>
      </c>
    </row>
    <row r="22" spans="1:14" s="18" customFormat="1" ht="13.5" customHeight="1">
      <c r="A22" s="45" t="s">
        <v>429</v>
      </c>
      <c r="B22" s="45"/>
      <c r="C22" s="45"/>
      <c r="D22" s="567"/>
      <c r="E22" s="567"/>
      <c r="F22" s="567"/>
      <c r="G22" s="567"/>
      <c r="H22" s="567"/>
      <c r="I22" s="567"/>
      <c r="J22" s="567"/>
      <c r="K22" s="567"/>
      <c r="L22" s="568"/>
      <c r="M22" s="567"/>
      <c r="N22" s="569"/>
    </row>
    <row r="23" spans="1:14" ht="13.5" customHeight="1">
      <c r="A23" s="567" t="s">
        <v>536</v>
      </c>
      <c r="N23" s="45"/>
    </row>
  </sheetData>
  <mergeCells count="1">
    <mergeCell ref="A2:N2"/>
  </mergeCells>
  <phoneticPr fontId="24"/>
  <printOptions horizontalCentered="1"/>
  <pageMargins left="0.59055118110236227" right="0.59055118110236227" top="0.78740157480314965" bottom="0.78740157480314965" header="0.59055118110236227" footer="0.51181102362204722"/>
  <pageSetup paperSize="9" scale="87" orientation="portrait" r:id="rId1"/>
  <headerFooter alignWithMargins="0"/>
  <ignoredErrors>
    <ignoredError sqref="A12:A18 A20:A2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85" zoomScaleSheetLayoutView="75" workbookViewId="0">
      <selection activeCell="D4" sqref="D4"/>
    </sheetView>
  </sheetViews>
  <sheetFormatPr defaultRowHeight="12"/>
  <cols>
    <col min="1" max="1" width="1.625" style="33" customWidth="1"/>
    <col min="2" max="2" width="12.625" style="33" customWidth="1"/>
    <col min="3" max="3" width="1.625" style="33" customWidth="1"/>
    <col min="4" max="4" width="11.125" style="33" customWidth="1"/>
    <col min="5" max="5" width="1.625" style="33" customWidth="1"/>
    <col min="6" max="6" width="12.625" style="33" customWidth="1"/>
    <col min="7" max="7" width="1.625" style="33" customWidth="1"/>
    <col min="8" max="8" width="11.125" style="33" customWidth="1"/>
    <col min="9" max="9" width="1.625" style="33" customWidth="1"/>
    <col min="10" max="10" width="12.625" style="33" customWidth="1"/>
    <col min="11" max="11" width="1.625" style="33" customWidth="1"/>
    <col min="12" max="12" width="11.125" style="33" customWidth="1"/>
    <col min="13" max="16384" width="9" style="34"/>
  </cols>
  <sheetData>
    <row r="1" spans="1:13" ht="30" customHeight="1"/>
    <row r="2" spans="1:13" ht="18">
      <c r="A2" s="697" t="s">
        <v>539</v>
      </c>
      <c r="B2" s="697"/>
      <c r="C2" s="697"/>
      <c r="D2" s="697"/>
      <c r="E2" s="697"/>
      <c r="F2" s="697"/>
      <c r="G2" s="697"/>
      <c r="H2" s="697"/>
      <c r="I2" s="697"/>
      <c r="J2" s="697"/>
      <c r="K2" s="697"/>
      <c r="L2" s="697"/>
    </row>
    <row r="3" spans="1:13" ht="13.5" customHeight="1" thickBot="1">
      <c r="A3" s="75"/>
      <c r="B3" s="75"/>
      <c r="C3" s="75"/>
      <c r="D3" s="76"/>
      <c r="E3" s="76"/>
      <c r="F3" s="76"/>
      <c r="G3" s="76"/>
      <c r="H3" s="76"/>
      <c r="I3" s="77"/>
      <c r="J3" s="77"/>
      <c r="K3" s="77"/>
      <c r="L3" s="78" t="s">
        <v>538</v>
      </c>
    </row>
    <row r="4" spans="1:13" ht="17.45" customHeight="1">
      <c r="A4" s="79"/>
      <c r="B4" s="80" t="s">
        <v>160</v>
      </c>
      <c r="C4" s="79"/>
      <c r="D4" s="81" t="s">
        <v>159</v>
      </c>
      <c r="E4" s="82"/>
      <c r="F4" s="83" t="s">
        <v>160</v>
      </c>
      <c r="G4" s="84"/>
      <c r="H4" s="592" t="s">
        <v>159</v>
      </c>
      <c r="I4" s="85"/>
      <c r="J4" s="83" t="s">
        <v>160</v>
      </c>
      <c r="K4" s="84"/>
      <c r="L4" s="86" t="s">
        <v>159</v>
      </c>
    </row>
    <row r="5" spans="1:13" ht="17.45" customHeight="1">
      <c r="A5" s="87"/>
      <c r="B5" s="87" t="s">
        <v>262</v>
      </c>
      <c r="C5" s="87"/>
      <c r="D5" s="88">
        <v>22</v>
      </c>
      <c r="E5" s="89"/>
      <c r="F5" s="89" t="s">
        <v>425</v>
      </c>
      <c r="G5" s="89"/>
      <c r="H5" s="591">
        <v>23</v>
      </c>
      <c r="I5" s="89"/>
      <c r="J5" s="89" t="s">
        <v>422</v>
      </c>
      <c r="K5" s="89"/>
      <c r="L5" s="92">
        <v>27</v>
      </c>
      <c r="M5" s="72"/>
    </row>
    <row r="6" spans="1:13" ht="17.45" customHeight="1">
      <c r="A6" s="89"/>
      <c r="B6" s="89" t="s">
        <v>263</v>
      </c>
      <c r="C6" s="89"/>
      <c r="D6" s="91">
        <v>20</v>
      </c>
      <c r="E6" s="89"/>
      <c r="F6" s="89" t="s">
        <v>427</v>
      </c>
      <c r="G6" s="89"/>
      <c r="H6" s="91">
        <v>22</v>
      </c>
      <c r="I6" s="89"/>
      <c r="J6" s="89" t="s">
        <v>424</v>
      </c>
      <c r="K6" s="89"/>
      <c r="L6" s="92">
        <v>19</v>
      </c>
      <c r="M6" s="72"/>
    </row>
    <row r="7" spans="1:13" ht="17.45" customHeight="1">
      <c r="A7" s="89"/>
      <c r="B7" s="89" t="s">
        <v>264</v>
      </c>
      <c r="C7" s="89"/>
      <c r="D7" s="91">
        <v>24</v>
      </c>
      <c r="E7" s="89"/>
      <c r="F7" s="89" t="s">
        <v>401</v>
      </c>
      <c r="G7" s="89"/>
      <c r="H7" s="591">
        <v>19</v>
      </c>
      <c r="I7" s="89"/>
      <c r="J7" s="89" t="s">
        <v>426</v>
      </c>
      <c r="K7" s="89"/>
      <c r="L7" s="92">
        <v>33</v>
      </c>
      <c r="M7" s="72"/>
    </row>
    <row r="8" spans="1:13" ht="17.45" customHeight="1">
      <c r="A8" s="89"/>
      <c r="B8" s="89" t="s">
        <v>265</v>
      </c>
      <c r="C8" s="89"/>
      <c r="D8" s="91">
        <v>11</v>
      </c>
      <c r="E8" s="89"/>
      <c r="F8" s="89" t="s">
        <v>403</v>
      </c>
      <c r="G8" s="89"/>
      <c r="H8" s="91">
        <v>21</v>
      </c>
      <c r="I8" s="89"/>
      <c r="J8" s="89" t="s">
        <v>428</v>
      </c>
      <c r="K8" s="89"/>
      <c r="L8" s="92">
        <v>15</v>
      </c>
      <c r="M8" s="72"/>
    </row>
    <row r="9" spans="1:13" ht="17.45" customHeight="1">
      <c r="A9" s="89"/>
      <c r="B9" s="89" t="s">
        <v>266</v>
      </c>
      <c r="C9" s="89"/>
      <c r="D9" s="91">
        <v>13</v>
      </c>
      <c r="E9" s="89"/>
      <c r="F9" s="89" t="s">
        <v>405</v>
      </c>
      <c r="G9" s="89"/>
      <c r="H9" s="91">
        <v>18</v>
      </c>
      <c r="I9" s="89"/>
      <c r="J9" s="89" t="s">
        <v>402</v>
      </c>
      <c r="K9" s="89"/>
      <c r="L9" s="90">
        <v>31</v>
      </c>
    </row>
    <row r="10" spans="1:13" ht="17.45" customHeight="1">
      <c r="A10" s="89"/>
      <c r="B10" s="89" t="s">
        <v>411</v>
      </c>
      <c r="C10" s="89"/>
      <c r="D10" s="91">
        <v>16</v>
      </c>
      <c r="E10" s="89"/>
      <c r="F10" s="89" t="s">
        <v>407</v>
      </c>
      <c r="G10" s="89"/>
      <c r="H10" s="91">
        <v>15</v>
      </c>
      <c r="I10" s="89"/>
      <c r="J10" s="89" t="s">
        <v>404</v>
      </c>
      <c r="K10" s="89"/>
      <c r="L10" s="92">
        <v>20</v>
      </c>
    </row>
    <row r="11" spans="1:13" ht="17.45" customHeight="1">
      <c r="A11" s="89"/>
      <c r="B11" s="89" t="s">
        <v>414</v>
      </c>
      <c r="C11" s="89"/>
      <c r="D11" s="91">
        <v>14</v>
      </c>
      <c r="E11" s="89"/>
      <c r="F11" s="89" t="s">
        <v>409</v>
      </c>
      <c r="G11" s="89"/>
      <c r="H11" s="91">
        <v>10</v>
      </c>
      <c r="I11" s="89"/>
      <c r="J11" s="89" t="s">
        <v>406</v>
      </c>
      <c r="K11" s="89"/>
      <c r="L11" s="92">
        <v>16</v>
      </c>
    </row>
    <row r="12" spans="1:13" ht="17.45" customHeight="1">
      <c r="A12" s="89"/>
      <c r="B12" s="89" t="s">
        <v>417</v>
      </c>
      <c r="C12" s="89"/>
      <c r="D12" s="91">
        <v>16</v>
      </c>
      <c r="E12" s="93"/>
      <c r="F12" s="89" t="s">
        <v>412</v>
      </c>
      <c r="G12" s="94"/>
      <c r="H12" s="91">
        <v>15</v>
      </c>
      <c r="I12" s="89"/>
      <c r="J12" s="89" t="s">
        <v>408</v>
      </c>
      <c r="K12" s="89"/>
      <c r="L12" s="92">
        <v>11</v>
      </c>
    </row>
    <row r="13" spans="1:13" ht="17.45" customHeight="1">
      <c r="A13" s="89"/>
      <c r="B13" s="89" t="s">
        <v>419</v>
      </c>
      <c r="C13" s="89"/>
      <c r="D13" s="91">
        <v>25</v>
      </c>
      <c r="E13" s="75"/>
      <c r="F13" s="98" t="s">
        <v>415</v>
      </c>
      <c r="G13" s="99"/>
      <c r="H13" s="90">
        <v>32</v>
      </c>
      <c r="I13" s="93"/>
      <c r="J13" s="89" t="s">
        <v>410</v>
      </c>
      <c r="K13" s="89"/>
      <c r="L13" s="92">
        <v>32</v>
      </c>
    </row>
    <row r="14" spans="1:13" ht="17.45" customHeight="1">
      <c r="A14" s="89"/>
      <c r="B14" s="89" t="s">
        <v>421</v>
      </c>
      <c r="C14" s="89"/>
      <c r="D14" s="91">
        <v>15</v>
      </c>
      <c r="E14" s="89"/>
      <c r="F14" s="89" t="s">
        <v>418</v>
      </c>
      <c r="G14" s="89"/>
      <c r="H14" s="92">
        <v>28</v>
      </c>
      <c r="I14" s="95"/>
      <c r="J14" s="96" t="s">
        <v>413</v>
      </c>
      <c r="K14" s="96"/>
      <c r="L14" s="97">
        <v>31</v>
      </c>
    </row>
    <row r="15" spans="1:13" ht="17.45" customHeight="1" thickBot="1">
      <c r="A15" s="101"/>
      <c r="B15" s="101" t="s">
        <v>423</v>
      </c>
      <c r="C15" s="101"/>
      <c r="D15" s="102">
        <v>30</v>
      </c>
      <c r="E15" s="101"/>
      <c r="F15" s="101" t="s">
        <v>420</v>
      </c>
      <c r="G15" s="101"/>
      <c r="H15" s="102">
        <v>19</v>
      </c>
      <c r="I15" s="593"/>
      <c r="J15" s="594" t="s">
        <v>416</v>
      </c>
      <c r="K15" s="595"/>
      <c r="L15" s="596">
        <v>663</v>
      </c>
    </row>
    <row r="16" spans="1:13" ht="13.5" customHeight="1">
      <c r="A16" s="72" t="s">
        <v>158</v>
      </c>
      <c r="B16" s="6"/>
      <c r="I16" s="79"/>
      <c r="J16" s="75"/>
      <c r="K16" s="75"/>
      <c r="L16" s="100"/>
    </row>
    <row r="17" spans="2:12" ht="17.45" customHeight="1">
      <c r="I17" s="75"/>
      <c r="J17" s="75"/>
      <c r="K17" s="75"/>
      <c r="L17" s="100"/>
    </row>
    <row r="18" spans="2:12" ht="13.5" customHeight="1">
      <c r="B18" s="71"/>
      <c r="C18" s="71"/>
      <c r="D18" s="71"/>
      <c r="I18" s="75"/>
      <c r="J18" s="75"/>
      <c r="K18" s="75"/>
      <c r="L18" s="100"/>
    </row>
    <row r="19" spans="2:12" ht="13.5">
      <c r="I19" s="75"/>
      <c r="J19" s="75"/>
      <c r="K19" s="75"/>
      <c r="L19" s="100"/>
    </row>
    <row r="20" spans="2:12" ht="13.5">
      <c r="E20" s="71"/>
      <c r="F20" s="71"/>
      <c r="G20" s="71"/>
      <c r="H20" s="71"/>
      <c r="I20" s="75"/>
      <c r="J20" s="75"/>
      <c r="K20" s="75"/>
      <c r="L20" s="100"/>
    </row>
    <row r="21" spans="2:12" ht="12.75" thickBot="1">
      <c r="I21" s="77"/>
      <c r="J21" s="77"/>
      <c r="K21" s="77"/>
      <c r="L21" s="77"/>
    </row>
    <row r="22" spans="2:12" ht="13.5">
      <c r="I22" s="71"/>
      <c r="J22" s="71"/>
      <c r="K22" s="71"/>
      <c r="L22" s="71"/>
    </row>
  </sheetData>
  <mergeCells count="1">
    <mergeCell ref="A2:L2"/>
  </mergeCells>
  <phoneticPr fontId="24"/>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election activeCell="D4" sqref="D4:D5"/>
    </sheetView>
  </sheetViews>
  <sheetFormatPr defaultColWidth="9" defaultRowHeight="13.5"/>
  <cols>
    <col min="1" max="1" width="0.875" style="2" customWidth="1"/>
    <col min="2" max="2" width="16.75" style="2" customWidth="1"/>
    <col min="3" max="3" width="0.875" style="2" customWidth="1"/>
    <col min="4" max="4" width="13.75" style="1" customWidth="1"/>
    <col min="5" max="8" width="13.75" style="2" customWidth="1"/>
    <col min="9" max="16384" width="9" style="2"/>
  </cols>
  <sheetData>
    <row r="1" spans="1:8" ht="26.25" customHeight="1"/>
    <row r="2" spans="1:8" ht="22.5" customHeight="1">
      <c r="A2" s="620" t="s">
        <v>540</v>
      </c>
      <c r="B2" s="620"/>
      <c r="C2" s="620"/>
      <c r="D2" s="620"/>
      <c r="E2" s="620"/>
      <c r="F2" s="620"/>
      <c r="G2" s="620"/>
      <c r="H2" s="620"/>
    </row>
    <row r="3" spans="1:8" s="39" customFormat="1" ht="14.25" customHeight="1" thickBot="1">
      <c r="A3" s="103"/>
      <c r="B3" s="121" t="s">
        <v>0</v>
      </c>
      <c r="C3" s="103"/>
      <c r="D3" s="267"/>
      <c r="E3" s="103"/>
      <c r="F3" s="103"/>
      <c r="G3" s="103"/>
      <c r="H3" s="615" t="s">
        <v>192</v>
      </c>
    </row>
    <row r="4" spans="1:8" s="39" customFormat="1" ht="20.100000000000001" customHeight="1">
      <c r="A4" s="623" t="s">
        <v>12</v>
      </c>
      <c r="B4" s="623"/>
      <c r="C4" s="624"/>
      <c r="D4" s="627" t="s">
        <v>392</v>
      </c>
      <c r="E4" s="627" t="s">
        <v>393</v>
      </c>
      <c r="F4" s="627" t="s">
        <v>394</v>
      </c>
      <c r="G4" s="625" t="s">
        <v>395</v>
      </c>
      <c r="H4" s="625" t="s">
        <v>541</v>
      </c>
    </row>
    <row r="5" spans="1:8" s="39" customFormat="1" ht="20.100000000000001" customHeight="1">
      <c r="A5" s="621" t="s">
        <v>13</v>
      </c>
      <c r="B5" s="621"/>
      <c r="C5" s="622"/>
      <c r="D5" s="628"/>
      <c r="E5" s="628"/>
      <c r="F5" s="628"/>
      <c r="G5" s="626"/>
      <c r="H5" s="626"/>
    </row>
    <row r="6" spans="1:8" s="39" customFormat="1" ht="27.75" customHeight="1">
      <c r="A6" s="268"/>
      <c r="B6" s="304" t="s">
        <v>1</v>
      </c>
      <c r="C6" s="109"/>
      <c r="D6" s="269">
        <v>100.2</v>
      </c>
      <c r="E6" s="269">
        <v>100.6</v>
      </c>
      <c r="F6" s="269">
        <v>101.8</v>
      </c>
      <c r="G6" s="269">
        <v>102.1</v>
      </c>
      <c r="H6" s="270">
        <v>102.3</v>
      </c>
    </row>
    <row r="7" spans="1:8" s="39" customFormat="1" ht="27.75" customHeight="1">
      <c r="A7" s="271"/>
      <c r="B7" s="304" t="s">
        <v>2</v>
      </c>
      <c r="C7" s="272"/>
      <c r="D7" s="269">
        <v>101.60000000000001</v>
      </c>
      <c r="E7" s="269">
        <v>101.7</v>
      </c>
      <c r="F7" s="269">
        <v>103.8</v>
      </c>
      <c r="G7" s="269">
        <v>103.9</v>
      </c>
      <c r="H7" s="270">
        <v>105.1</v>
      </c>
    </row>
    <row r="8" spans="1:8" s="39" customFormat="1" ht="27.75" customHeight="1">
      <c r="A8" s="271"/>
      <c r="B8" s="304" t="s">
        <v>3</v>
      </c>
      <c r="C8" s="273"/>
      <c r="D8" s="274">
        <v>100.7</v>
      </c>
      <c r="E8" s="274">
        <v>100.9</v>
      </c>
      <c r="F8" s="274">
        <v>100.8</v>
      </c>
      <c r="G8" s="269">
        <v>101</v>
      </c>
      <c r="H8" s="275">
        <v>103.2</v>
      </c>
    </row>
    <row r="9" spans="1:8" s="39" customFormat="1" ht="27.75" customHeight="1">
      <c r="A9" s="271"/>
      <c r="B9" s="304" t="s">
        <v>4</v>
      </c>
      <c r="C9" s="273"/>
      <c r="D9" s="274">
        <v>95.800000000000011</v>
      </c>
      <c r="E9" s="274">
        <v>98</v>
      </c>
      <c r="F9" s="274">
        <v>101</v>
      </c>
      <c r="G9" s="269">
        <v>102.7</v>
      </c>
      <c r="H9" s="275">
        <v>102</v>
      </c>
    </row>
    <row r="10" spans="1:8" s="39" customFormat="1" ht="27.75" customHeight="1">
      <c r="A10" s="271"/>
      <c r="B10" s="304" t="s">
        <v>5</v>
      </c>
      <c r="C10" s="273"/>
      <c r="D10" s="274">
        <v>99.4</v>
      </c>
      <c r="E10" s="274">
        <v>98.1</v>
      </c>
      <c r="F10" s="274">
        <v>96.9</v>
      </c>
      <c r="G10" s="269">
        <v>97.3</v>
      </c>
      <c r="H10" s="275">
        <v>98.7</v>
      </c>
    </row>
    <row r="11" spans="1:8" s="39" customFormat="1" ht="27.75" customHeight="1">
      <c r="A11" s="276"/>
      <c r="B11" s="304" t="s">
        <v>6</v>
      </c>
      <c r="C11" s="109"/>
      <c r="D11" s="277">
        <v>102.4</v>
      </c>
      <c r="E11" s="277">
        <v>102.6</v>
      </c>
      <c r="F11" s="277">
        <v>102.1</v>
      </c>
      <c r="G11" s="269">
        <v>102</v>
      </c>
      <c r="H11" s="278">
        <v>102.9</v>
      </c>
    </row>
    <row r="12" spans="1:8" s="39" customFormat="1" ht="27.75" customHeight="1">
      <c r="A12" s="279"/>
      <c r="B12" s="305" t="s">
        <v>7</v>
      </c>
      <c r="C12" s="272"/>
      <c r="D12" s="277">
        <v>100.9</v>
      </c>
      <c r="E12" s="277">
        <v>101.9</v>
      </c>
      <c r="F12" s="277">
        <v>103.9</v>
      </c>
      <c r="G12" s="269">
        <v>104.6</v>
      </c>
      <c r="H12" s="278">
        <v>104.9</v>
      </c>
    </row>
    <row r="13" spans="1:8" s="39" customFormat="1" ht="27.75" customHeight="1">
      <c r="A13" s="271"/>
      <c r="B13" s="304" t="s">
        <v>8</v>
      </c>
      <c r="C13" s="272"/>
      <c r="D13" s="277">
        <v>97.7</v>
      </c>
      <c r="E13" s="277">
        <v>98</v>
      </c>
      <c r="F13" s="277">
        <v>99.9</v>
      </c>
      <c r="G13" s="269">
        <v>99</v>
      </c>
      <c r="H13" s="278">
        <v>98.1</v>
      </c>
    </row>
    <row r="14" spans="1:8" s="39" customFormat="1" ht="27.75" customHeight="1">
      <c r="A14" s="279"/>
      <c r="B14" s="305" t="s">
        <v>9</v>
      </c>
      <c r="C14" s="272"/>
      <c r="D14" s="277">
        <v>102.80000000000001</v>
      </c>
      <c r="E14" s="277">
        <v>104.8</v>
      </c>
      <c r="F14" s="277">
        <v>105.6</v>
      </c>
      <c r="G14" s="269">
        <v>106.5</v>
      </c>
      <c r="H14" s="278">
        <v>100.4</v>
      </c>
    </row>
    <row r="15" spans="1:8" s="39" customFormat="1" ht="27.75" customHeight="1">
      <c r="A15" s="279"/>
      <c r="B15" s="305" t="s">
        <v>10</v>
      </c>
      <c r="C15" s="272"/>
      <c r="D15" s="277">
        <v>101.30000000000001</v>
      </c>
      <c r="E15" s="277">
        <v>101.8</v>
      </c>
      <c r="F15" s="277">
        <v>101.6</v>
      </c>
      <c r="G15" s="269">
        <v>103.8</v>
      </c>
      <c r="H15" s="278">
        <v>102.7</v>
      </c>
    </row>
    <row r="16" spans="1:8" s="39" customFormat="1" ht="27.75" customHeight="1">
      <c r="A16" s="279"/>
      <c r="B16" s="305" t="s">
        <v>11</v>
      </c>
      <c r="C16" s="272"/>
      <c r="D16" s="277">
        <v>100.4</v>
      </c>
      <c r="E16" s="277">
        <v>100.7</v>
      </c>
      <c r="F16" s="277">
        <v>101.3</v>
      </c>
      <c r="G16" s="269">
        <v>101.2</v>
      </c>
      <c r="H16" s="278">
        <v>98.2</v>
      </c>
    </row>
    <row r="17" spans="1:8" s="39" customFormat="1" ht="27.75" customHeight="1" thickBot="1">
      <c r="A17" s="280"/>
      <c r="B17" s="306" t="s">
        <v>322</v>
      </c>
      <c r="C17" s="281"/>
      <c r="D17" s="282">
        <v>100.30000000000001</v>
      </c>
      <c r="E17" s="282">
        <v>100.8</v>
      </c>
      <c r="F17" s="282">
        <v>102.2</v>
      </c>
      <c r="G17" s="283">
        <v>102.7</v>
      </c>
      <c r="H17" s="284">
        <v>102.9</v>
      </c>
    </row>
    <row r="18" spans="1:8">
      <c r="A18" s="285"/>
      <c r="B18" s="45"/>
      <c r="C18" s="1"/>
      <c r="D18" s="45"/>
      <c r="E18" s="45"/>
      <c r="F18" s="45"/>
      <c r="G18" s="45"/>
      <c r="H18" s="45"/>
    </row>
    <row r="19" spans="1:8" ht="14.25" thickBot="1">
      <c r="A19" s="45"/>
      <c r="B19" s="286" t="s">
        <v>372</v>
      </c>
      <c r="C19" s="267"/>
      <c r="D19" s="103"/>
      <c r="E19" s="103"/>
      <c r="F19" s="103"/>
      <c r="G19" s="103"/>
      <c r="H19" s="103"/>
    </row>
    <row r="20" spans="1:8" ht="27.75" customHeight="1">
      <c r="A20" s="287"/>
      <c r="B20" s="307" t="s">
        <v>1</v>
      </c>
      <c r="C20" s="288"/>
      <c r="D20" s="289">
        <v>0.2</v>
      </c>
      <c r="E20" s="289">
        <v>0.4</v>
      </c>
      <c r="F20" s="290">
        <v>1.1000000000000001</v>
      </c>
      <c r="G20" s="291">
        <v>0.3</v>
      </c>
      <c r="H20" s="292">
        <v>0.2</v>
      </c>
    </row>
    <row r="21" spans="1:8" ht="27.75" customHeight="1">
      <c r="A21" s="271"/>
      <c r="B21" s="304" t="s">
        <v>2</v>
      </c>
      <c r="C21" s="272"/>
      <c r="D21" s="293">
        <v>1.6</v>
      </c>
      <c r="E21" s="293">
        <v>0.1</v>
      </c>
      <c r="F21" s="294">
        <v>2.1</v>
      </c>
      <c r="G21" s="295">
        <v>0.1</v>
      </c>
      <c r="H21" s="296">
        <v>1.1000000000000001</v>
      </c>
    </row>
    <row r="22" spans="1:8" ht="27.75" customHeight="1">
      <c r="A22" s="271"/>
      <c r="B22" s="304" t="s">
        <v>3</v>
      </c>
      <c r="C22" s="273"/>
      <c r="D22" s="297">
        <v>0.70000000000000007</v>
      </c>
      <c r="E22" s="293">
        <v>0.2</v>
      </c>
      <c r="F22" s="294">
        <v>-0.1</v>
      </c>
      <c r="G22" s="295">
        <v>0.2</v>
      </c>
      <c r="H22" s="296">
        <v>2.1</v>
      </c>
    </row>
    <row r="23" spans="1:8" ht="27.75" customHeight="1">
      <c r="A23" s="271"/>
      <c r="B23" s="304" t="s">
        <v>4</v>
      </c>
      <c r="C23" s="273"/>
      <c r="D23" s="293">
        <v>-4.2</v>
      </c>
      <c r="E23" s="293">
        <v>2.2999999999999998</v>
      </c>
      <c r="F23" s="294">
        <v>3</v>
      </c>
      <c r="G23" s="295">
        <v>1.7</v>
      </c>
      <c r="H23" s="296">
        <v>-0.7</v>
      </c>
    </row>
    <row r="24" spans="1:8" ht="27.75" customHeight="1">
      <c r="A24" s="271"/>
      <c r="B24" s="304" t="s">
        <v>5</v>
      </c>
      <c r="C24" s="273"/>
      <c r="D24" s="293">
        <v>-0.60000000000000009</v>
      </c>
      <c r="E24" s="293">
        <v>-1.4</v>
      </c>
      <c r="F24" s="294">
        <v>-1.2</v>
      </c>
      <c r="G24" s="295">
        <v>0.4</v>
      </c>
      <c r="H24" s="296">
        <v>1.4</v>
      </c>
    </row>
    <row r="25" spans="1:8" ht="27.75" customHeight="1">
      <c r="A25" s="276"/>
      <c r="B25" s="304" t="s">
        <v>6</v>
      </c>
      <c r="C25" s="109"/>
      <c r="D25" s="293">
        <v>2.4000000000000004</v>
      </c>
      <c r="E25" s="293">
        <v>0.2</v>
      </c>
      <c r="F25" s="294">
        <v>-0.5</v>
      </c>
      <c r="G25" s="295">
        <v>-0.1</v>
      </c>
      <c r="H25" s="296">
        <v>0.8</v>
      </c>
    </row>
    <row r="26" spans="1:8" ht="27.75" customHeight="1">
      <c r="A26" s="279"/>
      <c r="B26" s="305" t="s">
        <v>7</v>
      </c>
      <c r="C26" s="272"/>
      <c r="D26" s="293">
        <v>0.9</v>
      </c>
      <c r="E26" s="293">
        <v>1</v>
      </c>
      <c r="F26" s="294">
        <v>2</v>
      </c>
      <c r="G26" s="295">
        <v>0.6</v>
      </c>
      <c r="H26" s="296">
        <v>0.3</v>
      </c>
    </row>
    <row r="27" spans="1:8" ht="27.75" customHeight="1">
      <c r="A27" s="271"/>
      <c r="B27" s="304" t="s">
        <v>8</v>
      </c>
      <c r="C27" s="272"/>
      <c r="D27" s="293">
        <v>-2.3000000000000003</v>
      </c>
      <c r="E27" s="293">
        <v>0.3</v>
      </c>
      <c r="F27" s="294">
        <v>1.8</v>
      </c>
      <c r="G27" s="295">
        <v>-0.9</v>
      </c>
      <c r="H27" s="296">
        <v>-0.9</v>
      </c>
    </row>
    <row r="28" spans="1:8" ht="27.75" customHeight="1">
      <c r="A28" s="279"/>
      <c r="B28" s="305" t="s">
        <v>9</v>
      </c>
      <c r="C28" s="272"/>
      <c r="D28" s="293">
        <v>2.8000000000000003</v>
      </c>
      <c r="E28" s="293">
        <v>1.9</v>
      </c>
      <c r="F28" s="294">
        <v>0.8</v>
      </c>
      <c r="G28" s="295">
        <v>0.8</v>
      </c>
      <c r="H28" s="296">
        <v>-5.7</v>
      </c>
    </row>
    <row r="29" spans="1:8" ht="27.75" customHeight="1">
      <c r="A29" s="279"/>
      <c r="B29" s="305" t="s">
        <v>10</v>
      </c>
      <c r="C29" s="272"/>
      <c r="D29" s="293">
        <v>1.3</v>
      </c>
      <c r="E29" s="293">
        <v>0.4</v>
      </c>
      <c r="F29" s="294">
        <v>-0.2</v>
      </c>
      <c r="G29" s="295">
        <v>2.1</v>
      </c>
      <c r="H29" s="296">
        <v>-1</v>
      </c>
    </row>
    <row r="30" spans="1:8" ht="27.75" customHeight="1">
      <c r="A30" s="279"/>
      <c r="B30" s="305" t="s">
        <v>11</v>
      </c>
      <c r="C30" s="272"/>
      <c r="D30" s="293">
        <v>0.4</v>
      </c>
      <c r="E30" s="293">
        <v>0.3</v>
      </c>
      <c r="F30" s="294">
        <v>0.5</v>
      </c>
      <c r="G30" s="295">
        <v>-0.1</v>
      </c>
      <c r="H30" s="296">
        <v>-2.9</v>
      </c>
    </row>
    <row r="31" spans="1:8" ht="27.75" customHeight="1" thickBot="1">
      <c r="A31" s="280"/>
      <c r="B31" s="306" t="s">
        <v>322</v>
      </c>
      <c r="C31" s="281"/>
      <c r="D31" s="298">
        <v>0.30000000000000004</v>
      </c>
      <c r="E31" s="298">
        <v>0.5</v>
      </c>
      <c r="F31" s="299">
        <v>1.4</v>
      </c>
      <c r="G31" s="299">
        <v>0.5</v>
      </c>
      <c r="H31" s="300">
        <v>0.2</v>
      </c>
    </row>
    <row r="32" spans="1:8">
      <c r="A32" s="45" t="s">
        <v>433</v>
      </c>
      <c r="B32" s="285"/>
      <c r="C32" s="285"/>
      <c r="D32" s="285"/>
      <c r="E32" s="285"/>
      <c r="F32" s="285"/>
      <c r="G32" s="285"/>
      <c r="H32" s="285"/>
    </row>
  </sheetData>
  <mergeCells count="8">
    <mergeCell ref="A2:H2"/>
    <mergeCell ref="A5:C5"/>
    <mergeCell ref="A4:C4"/>
    <mergeCell ref="H4:H5"/>
    <mergeCell ref="G4:G5"/>
    <mergeCell ref="F4:F5"/>
    <mergeCell ref="E4:E5"/>
    <mergeCell ref="D4:D5"/>
  </mergeCells>
  <phoneticPr fontId="2"/>
  <printOptions horizontalCentered="1" gridLinesSet="0"/>
  <pageMargins left="0.78740157480314965" right="0.78740157480314965" top="0.78740157480314965" bottom="0.78740157480314965" header="0.59055118110236227" footer="0.59055118110236227"/>
  <pageSetup paperSize="9"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zoomScaleNormal="100" zoomScaleSheetLayoutView="100" workbookViewId="0">
      <selection activeCell="A4" sqref="A4:D5"/>
    </sheetView>
  </sheetViews>
  <sheetFormatPr defaultColWidth="9" defaultRowHeight="13.5"/>
  <cols>
    <col min="1" max="1" width="2.375" style="49" customWidth="1"/>
    <col min="2" max="2" width="3.625" style="49" customWidth="1"/>
    <col min="3" max="3" width="21.75" style="49" customWidth="1"/>
    <col min="4" max="4" width="1" style="49" customWidth="1"/>
    <col min="5" max="7" width="9.5" style="49" customWidth="1"/>
    <col min="8" max="8" width="7.875" style="65" customWidth="1"/>
    <col min="9" max="10" width="8.375" style="65" customWidth="1"/>
    <col min="11" max="11" width="10.125" style="65" customWidth="1"/>
    <col min="12" max="12" width="9.25" style="65" customWidth="1"/>
    <col min="13" max="16384" width="9" style="49"/>
  </cols>
  <sheetData>
    <row r="1" spans="1:12" ht="27.75" customHeight="1"/>
    <row r="2" spans="1:12" ht="22.5" customHeight="1">
      <c r="A2" s="629" t="s">
        <v>436</v>
      </c>
      <c r="B2" s="629"/>
      <c r="C2" s="629"/>
      <c r="D2" s="629"/>
      <c r="E2" s="629"/>
      <c r="F2" s="629"/>
      <c r="G2" s="629"/>
      <c r="H2" s="629"/>
      <c r="I2" s="629"/>
      <c r="J2" s="629"/>
      <c r="K2" s="629"/>
      <c r="L2" s="629"/>
    </row>
    <row r="3" spans="1:12" s="4" customFormat="1" ht="13.5" customHeight="1" thickBot="1">
      <c r="A3" s="41"/>
      <c r="B3" s="41"/>
      <c r="C3" s="41"/>
      <c r="D3" s="41"/>
      <c r="E3" s="41"/>
      <c r="F3" s="41"/>
      <c r="G3" s="41"/>
      <c r="H3" s="66"/>
      <c r="I3" s="66"/>
      <c r="J3" s="66"/>
      <c r="K3" s="66"/>
    </row>
    <row r="4" spans="1:12" ht="18" customHeight="1">
      <c r="A4" s="630" t="s">
        <v>267</v>
      </c>
      <c r="B4" s="630"/>
      <c r="C4" s="630"/>
      <c r="D4" s="631"/>
      <c r="E4" s="634" t="s">
        <v>397</v>
      </c>
      <c r="F4" s="634" t="s">
        <v>543</v>
      </c>
      <c r="G4" s="634" t="s">
        <v>547</v>
      </c>
      <c r="H4" s="636" t="s">
        <v>16</v>
      </c>
      <c r="I4" s="637"/>
      <c r="J4" s="638"/>
      <c r="K4" s="639" t="s">
        <v>548</v>
      </c>
      <c r="L4" s="640"/>
    </row>
    <row r="5" spans="1:12" ht="27" customHeight="1">
      <c r="A5" s="632"/>
      <c r="B5" s="632"/>
      <c r="C5" s="632"/>
      <c r="D5" s="633"/>
      <c r="E5" s="635"/>
      <c r="F5" s="635"/>
      <c r="G5" s="635"/>
      <c r="H5" s="308" t="s">
        <v>544</v>
      </c>
      <c r="I5" s="309" t="s">
        <v>545</v>
      </c>
      <c r="J5" s="309" t="s">
        <v>546</v>
      </c>
      <c r="K5" s="310" t="s">
        <v>15</v>
      </c>
      <c r="L5" s="597" t="s">
        <v>268</v>
      </c>
    </row>
    <row r="6" spans="1:12" ht="19.5" customHeight="1">
      <c r="A6" s="642" t="s">
        <v>443</v>
      </c>
      <c r="B6" s="642"/>
      <c r="C6" s="642"/>
      <c r="D6" s="311"/>
      <c r="E6" s="312">
        <v>101.80000000000001</v>
      </c>
      <c r="F6" s="312">
        <v>102.10000000000001</v>
      </c>
      <c r="G6" s="312">
        <v>102.3</v>
      </c>
      <c r="H6" s="313">
        <v>1.1000000000000001</v>
      </c>
      <c r="I6" s="313">
        <v>0.30000000000000004</v>
      </c>
      <c r="J6" s="314">
        <v>0.2</v>
      </c>
      <c r="K6" s="315">
        <v>0.2</v>
      </c>
      <c r="L6" s="598">
        <v>100</v>
      </c>
    </row>
    <row r="7" spans="1:12" ht="19.5" customHeight="1">
      <c r="A7" s="643" t="s">
        <v>444</v>
      </c>
      <c r="B7" s="643"/>
      <c r="C7" s="643"/>
      <c r="D7" s="316"/>
      <c r="E7" s="317">
        <v>103.80000000000001</v>
      </c>
      <c r="F7" s="317">
        <v>103.9</v>
      </c>
      <c r="G7" s="317">
        <v>105.1</v>
      </c>
      <c r="H7" s="318">
        <v>2.1</v>
      </c>
      <c r="I7" s="318">
        <v>0.1</v>
      </c>
      <c r="J7" s="319">
        <v>1.1000000000000001</v>
      </c>
      <c r="K7" s="320">
        <v>0.31519999999999998</v>
      </c>
      <c r="L7" s="599">
        <v>144.1</v>
      </c>
    </row>
    <row r="8" spans="1:12" ht="19.5" customHeight="1">
      <c r="A8" s="321"/>
      <c r="B8" s="641" t="s">
        <v>457</v>
      </c>
      <c r="C8" s="641"/>
      <c r="D8" s="322"/>
      <c r="E8" s="323">
        <v>103.10000000000001</v>
      </c>
      <c r="F8" s="323">
        <v>104.10000000000001</v>
      </c>
      <c r="G8" s="323">
        <v>105.1</v>
      </c>
      <c r="H8" s="324">
        <v>4</v>
      </c>
      <c r="I8" s="324">
        <v>1</v>
      </c>
      <c r="J8" s="325">
        <v>1</v>
      </c>
      <c r="K8" s="326">
        <v>2.0899999999999998E-2</v>
      </c>
      <c r="L8" s="600" t="s">
        <v>14</v>
      </c>
    </row>
    <row r="9" spans="1:12" ht="19.5" customHeight="1">
      <c r="A9" s="321"/>
      <c r="B9" s="641" t="s">
        <v>452</v>
      </c>
      <c r="C9" s="641"/>
      <c r="D9" s="322"/>
      <c r="E9" s="323">
        <v>108.7</v>
      </c>
      <c r="F9" s="323">
        <v>112</v>
      </c>
      <c r="G9" s="323">
        <v>111.8</v>
      </c>
      <c r="H9" s="324">
        <v>2.5</v>
      </c>
      <c r="I9" s="324">
        <v>3.1</v>
      </c>
      <c r="J9" s="325">
        <v>-0.2</v>
      </c>
      <c r="K9" s="326">
        <v>-4.4999999999999997E-3</v>
      </c>
      <c r="L9" s="600" t="s">
        <v>14</v>
      </c>
    </row>
    <row r="10" spans="1:12" ht="19.5" customHeight="1">
      <c r="A10" s="321"/>
      <c r="B10" s="641" t="s">
        <v>453</v>
      </c>
      <c r="C10" s="641"/>
      <c r="D10" s="322"/>
      <c r="E10" s="323">
        <v>96.5</v>
      </c>
      <c r="F10" s="323">
        <v>94.800000000000011</v>
      </c>
      <c r="G10" s="323">
        <v>96.3</v>
      </c>
      <c r="H10" s="324">
        <v>-1.4000000000000001</v>
      </c>
      <c r="I10" s="324">
        <v>-1.8</v>
      </c>
      <c r="J10" s="325">
        <v>1.5</v>
      </c>
      <c r="K10" s="327">
        <v>3.85E-2</v>
      </c>
      <c r="L10" s="600" t="s">
        <v>14</v>
      </c>
    </row>
    <row r="11" spans="1:12" ht="19.5" customHeight="1">
      <c r="A11" s="321"/>
      <c r="B11" s="641" t="s">
        <v>454</v>
      </c>
      <c r="C11" s="641"/>
      <c r="D11" s="322"/>
      <c r="E11" s="323">
        <v>103.10000000000001</v>
      </c>
      <c r="F11" s="323">
        <v>104.9</v>
      </c>
      <c r="G11" s="323">
        <v>104.9</v>
      </c>
      <c r="H11" s="324">
        <v>5.7</v>
      </c>
      <c r="I11" s="328">
        <v>1.7000000000000002</v>
      </c>
      <c r="J11" s="328">
        <v>0</v>
      </c>
      <c r="K11" s="329">
        <v>0</v>
      </c>
      <c r="L11" s="600" t="s">
        <v>14</v>
      </c>
    </row>
    <row r="12" spans="1:12" ht="19.5" customHeight="1">
      <c r="A12" s="321"/>
      <c r="B12" s="641" t="s">
        <v>455</v>
      </c>
      <c r="C12" s="641"/>
      <c r="D12" s="322"/>
      <c r="E12" s="323">
        <v>108.30000000000001</v>
      </c>
      <c r="F12" s="323">
        <v>102.10000000000001</v>
      </c>
      <c r="G12" s="323">
        <v>105.3</v>
      </c>
      <c r="H12" s="324">
        <v>5.7</v>
      </c>
      <c r="I12" s="328">
        <v>-5.7</v>
      </c>
      <c r="J12" s="328">
        <v>3.2</v>
      </c>
      <c r="K12" s="329">
        <v>9.0899999999999995E-2</v>
      </c>
      <c r="L12" s="600" t="s">
        <v>14</v>
      </c>
    </row>
    <row r="13" spans="1:12" ht="19.5" customHeight="1">
      <c r="A13" s="321"/>
      <c r="B13" s="641" t="s">
        <v>269</v>
      </c>
      <c r="C13" s="641"/>
      <c r="D13" s="322"/>
      <c r="E13" s="323">
        <v>107.7</v>
      </c>
      <c r="F13" s="323">
        <v>109</v>
      </c>
      <c r="G13" s="323">
        <v>116.4</v>
      </c>
      <c r="H13" s="330">
        <v>4</v>
      </c>
      <c r="I13" s="328">
        <v>1.2000000000000002</v>
      </c>
      <c r="J13" s="328">
        <v>6.7</v>
      </c>
      <c r="K13" s="329">
        <v>6.3799999999999996E-2</v>
      </c>
      <c r="L13" s="600" t="s">
        <v>14</v>
      </c>
    </row>
    <row r="14" spans="1:12" ht="19.5" customHeight="1">
      <c r="A14" s="321"/>
      <c r="B14" s="641" t="s">
        <v>270</v>
      </c>
      <c r="C14" s="641"/>
      <c r="D14" s="322"/>
      <c r="E14" s="323">
        <v>105.2</v>
      </c>
      <c r="F14" s="323">
        <v>102.80000000000001</v>
      </c>
      <c r="G14" s="323">
        <v>102.3</v>
      </c>
      <c r="H14" s="324">
        <v>1</v>
      </c>
      <c r="I14" s="328">
        <v>-2.3000000000000003</v>
      </c>
      <c r="J14" s="328">
        <v>-0.5</v>
      </c>
      <c r="K14" s="329">
        <v>-6.0000000000000001E-3</v>
      </c>
      <c r="L14" s="600" t="s">
        <v>14</v>
      </c>
    </row>
    <row r="15" spans="1:12" ht="19.5" customHeight="1">
      <c r="A15" s="321"/>
      <c r="B15" s="641" t="s">
        <v>271</v>
      </c>
      <c r="C15" s="641"/>
      <c r="D15" s="322"/>
      <c r="E15" s="323">
        <v>108.30000000000001</v>
      </c>
      <c r="F15" s="323">
        <v>111.80000000000001</v>
      </c>
      <c r="G15" s="323">
        <v>112.6</v>
      </c>
      <c r="H15" s="324">
        <v>3.9000000000000004</v>
      </c>
      <c r="I15" s="328">
        <v>3.2</v>
      </c>
      <c r="J15" s="328">
        <v>0.8</v>
      </c>
      <c r="K15" s="329">
        <v>1.84E-2</v>
      </c>
      <c r="L15" s="600" t="s">
        <v>14</v>
      </c>
    </row>
    <row r="16" spans="1:12" ht="19.5" customHeight="1">
      <c r="A16" s="321"/>
      <c r="B16" s="641" t="s">
        <v>272</v>
      </c>
      <c r="C16" s="641"/>
      <c r="D16" s="322"/>
      <c r="E16" s="323">
        <v>101.7</v>
      </c>
      <c r="F16" s="323">
        <v>101.30000000000001</v>
      </c>
      <c r="G16" s="323">
        <v>102</v>
      </c>
      <c r="H16" s="324">
        <v>1.2000000000000002</v>
      </c>
      <c r="I16" s="328">
        <v>-0.4</v>
      </c>
      <c r="J16" s="331">
        <v>0.8</v>
      </c>
      <c r="K16" s="329">
        <v>2.3300000000000001E-2</v>
      </c>
      <c r="L16" s="600" t="s">
        <v>14</v>
      </c>
    </row>
    <row r="17" spans="1:12" ht="19.5" customHeight="1">
      <c r="A17" s="321"/>
      <c r="B17" s="641" t="s">
        <v>273</v>
      </c>
      <c r="C17" s="641"/>
      <c r="D17" s="322"/>
      <c r="E17" s="323">
        <v>102.7</v>
      </c>
      <c r="F17" s="323">
        <v>102.5</v>
      </c>
      <c r="G17" s="323">
        <v>100.8</v>
      </c>
      <c r="H17" s="324">
        <v>1.1000000000000001</v>
      </c>
      <c r="I17" s="328">
        <v>-0.2</v>
      </c>
      <c r="J17" s="328">
        <v>-1.7</v>
      </c>
      <c r="K17" s="329">
        <v>-2.4299999999999999E-2</v>
      </c>
      <c r="L17" s="600" t="s">
        <v>14</v>
      </c>
    </row>
    <row r="18" spans="1:12" ht="19.5" customHeight="1">
      <c r="A18" s="321"/>
      <c r="B18" s="641" t="s">
        <v>197</v>
      </c>
      <c r="C18" s="641"/>
      <c r="D18" s="322"/>
      <c r="E18" s="323">
        <v>101.30000000000001</v>
      </c>
      <c r="F18" s="323">
        <v>101.30000000000001</v>
      </c>
      <c r="G18" s="323">
        <v>102.2</v>
      </c>
      <c r="H18" s="324">
        <v>0</v>
      </c>
      <c r="I18" s="328">
        <v>0</v>
      </c>
      <c r="J18" s="328">
        <v>0.8</v>
      </c>
      <c r="K18" s="329">
        <v>1.1599999999999999E-2</v>
      </c>
      <c r="L18" s="600" t="s">
        <v>14</v>
      </c>
    </row>
    <row r="19" spans="1:12" ht="19.5" customHeight="1">
      <c r="A19" s="332"/>
      <c r="B19" s="644" t="s">
        <v>274</v>
      </c>
      <c r="C19" s="644"/>
      <c r="D19" s="333"/>
      <c r="E19" s="334">
        <v>102.5</v>
      </c>
      <c r="F19" s="334">
        <v>104.5</v>
      </c>
      <c r="G19" s="334">
        <v>105.9</v>
      </c>
      <c r="H19" s="335">
        <v>0.5</v>
      </c>
      <c r="I19" s="336">
        <v>1.9000000000000001</v>
      </c>
      <c r="J19" s="336">
        <v>1.4</v>
      </c>
      <c r="K19" s="337">
        <v>7.0499999999999993E-2</v>
      </c>
      <c r="L19" s="600" t="s">
        <v>14</v>
      </c>
    </row>
    <row r="20" spans="1:12" ht="19.5" customHeight="1">
      <c r="A20" s="643" t="s">
        <v>445</v>
      </c>
      <c r="B20" s="643"/>
      <c r="C20" s="643"/>
      <c r="D20" s="338"/>
      <c r="E20" s="317">
        <v>100.80000000000001</v>
      </c>
      <c r="F20" s="317">
        <v>101</v>
      </c>
      <c r="G20" s="317">
        <v>103.2</v>
      </c>
      <c r="H20" s="318">
        <v>-0.1</v>
      </c>
      <c r="I20" s="318">
        <v>0.2</v>
      </c>
      <c r="J20" s="319">
        <v>2.1</v>
      </c>
      <c r="K20" s="320">
        <v>0.42</v>
      </c>
      <c r="L20" s="601">
        <v>192</v>
      </c>
    </row>
    <row r="21" spans="1:12" ht="19.5" customHeight="1">
      <c r="A21" s="321"/>
      <c r="B21" s="641" t="s">
        <v>275</v>
      </c>
      <c r="C21" s="641"/>
      <c r="D21" s="322"/>
      <c r="E21" s="323">
        <v>99.100000000000009</v>
      </c>
      <c r="F21" s="323">
        <v>98.300000000000011</v>
      </c>
      <c r="G21" s="323">
        <v>98.5</v>
      </c>
      <c r="H21" s="324">
        <v>-0.5</v>
      </c>
      <c r="I21" s="324">
        <v>-0.9</v>
      </c>
      <c r="J21" s="325">
        <v>0.3</v>
      </c>
      <c r="K21" s="326">
        <v>3.2000000000000001E-2</v>
      </c>
      <c r="L21" s="600" t="s">
        <v>14</v>
      </c>
    </row>
    <row r="22" spans="1:12" ht="19.5" customHeight="1">
      <c r="A22" s="332"/>
      <c r="B22" s="644" t="s">
        <v>276</v>
      </c>
      <c r="C22" s="644"/>
      <c r="D22" s="333"/>
      <c r="E22" s="334">
        <v>109.7</v>
      </c>
      <c r="F22" s="334">
        <v>115.30000000000001</v>
      </c>
      <c r="G22" s="334">
        <v>127.3</v>
      </c>
      <c r="H22" s="339">
        <v>2.1</v>
      </c>
      <c r="I22" s="339">
        <v>5.2</v>
      </c>
      <c r="J22" s="340">
        <v>10.3</v>
      </c>
      <c r="K22" s="337">
        <v>0.37019999999999997</v>
      </c>
      <c r="L22" s="602" t="s">
        <v>14</v>
      </c>
    </row>
    <row r="23" spans="1:12" ht="19.5" customHeight="1">
      <c r="A23" s="643" t="s">
        <v>446</v>
      </c>
      <c r="B23" s="643"/>
      <c r="C23" s="643"/>
      <c r="D23" s="338"/>
      <c r="E23" s="317">
        <v>101</v>
      </c>
      <c r="F23" s="317">
        <v>102.7</v>
      </c>
      <c r="G23" s="317">
        <v>102</v>
      </c>
      <c r="H23" s="318">
        <v>3</v>
      </c>
      <c r="I23" s="341">
        <v>1.7000000000000002</v>
      </c>
      <c r="J23" s="319">
        <v>-0.7</v>
      </c>
      <c r="K23" s="320">
        <v>-5.4199999999999998E-2</v>
      </c>
      <c r="L23" s="599">
        <v>-24.8</v>
      </c>
    </row>
    <row r="24" spans="1:12" ht="19.5" customHeight="1">
      <c r="A24" s="321"/>
      <c r="B24" s="641" t="s">
        <v>277</v>
      </c>
      <c r="C24" s="645"/>
      <c r="D24" s="322"/>
      <c r="E24" s="323">
        <v>102.30000000000001</v>
      </c>
      <c r="F24" s="323">
        <v>105.10000000000001</v>
      </c>
      <c r="G24" s="323">
        <v>103.4</v>
      </c>
      <c r="H24" s="324">
        <v>4.5</v>
      </c>
      <c r="I24" s="324">
        <v>2.7</v>
      </c>
      <c r="J24" s="325">
        <v>-1.6</v>
      </c>
      <c r="K24" s="326">
        <v>-6.2600000000000003E-2</v>
      </c>
      <c r="L24" s="600" t="s">
        <v>14</v>
      </c>
    </row>
    <row r="25" spans="1:12" ht="19.5" customHeight="1">
      <c r="A25" s="321"/>
      <c r="B25" s="641" t="s">
        <v>278</v>
      </c>
      <c r="C25" s="645"/>
      <c r="D25" s="322"/>
      <c r="E25" s="323">
        <v>98</v>
      </c>
      <c r="F25" s="323">
        <v>99</v>
      </c>
      <c r="G25" s="323">
        <v>99.6</v>
      </c>
      <c r="H25" s="324">
        <v>1.3</v>
      </c>
      <c r="I25" s="324">
        <v>1.1000000000000001</v>
      </c>
      <c r="J25" s="325">
        <v>0.6</v>
      </c>
      <c r="K25" s="326">
        <v>9.7999999999999997E-3</v>
      </c>
      <c r="L25" s="600" t="s">
        <v>14</v>
      </c>
    </row>
    <row r="26" spans="1:12" ht="19.5" customHeight="1">
      <c r="A26" s="321"/>
      <c r="B26" s="641" t="s">
        <v>279</v>
      </c>
      <c r="C26" s="641"/>
      <c r="D26" s="322"/>
      <c r="E26" s="323">
        <v>108</v>
      </c>
      <c r="F26" s="323">
        <v>109.60000000000001</v>
      </c>
      <c r="G26" s="323">
        <v>99.5</v>
      </c>
      <c r="H26" s="324">
        <v>16</v>
      </c>
      <c r="I26" s="324">
        <v>1.5</v>
      </c>
      <c r="J26" s="325">
        <v>-9.1999999999999993</v>
      </c>
      <c r="K26" s="326">
        <v>-3.2599999999999997E-2</v>
      </c>
      <c r="L26" s="600" t="s">
        <v>14</v>
      </c>
    </row>
    <row r="27" spans="1:12" ht="19.5" customHeight="1">
      <c r="A27" s="332"/>
      <c r="B27" s="644" t="s">
        <v>194</v>
      </c>
      <c r="C27" s="644"/>
      <c r="D27" s="333"/>
      <c r="E27" s="334">
        <v>100</v>
      </c>
      <c r="F27" s="334">
        <v>100.30000000000001</v>
      </c>
      <c r="G27" s="334">
        <v>101.9</v>
      </c>
      <c r="H27" s="342">
        <v>0</v>
      </c>
      <c r="I27" s="342">
        <v>0.30000000000000004</v>
      </c>
      <c r="J27" s="343">
        <v>1.5</v>
      </c>
      <c r="K27" s="337">
        <v>3.3500000000000002E-2</v>
      </c>
      <c r="L27" s="602" t="s">
        <v>14</v>
      </c>
    </row>
    <row r="28" spans="1:12" ht="19.5" customHeight="1">
      <c r="A28" s="643" t="s">
        <v>19</v>
      </c>
      <c r="B28" s="643"/>
      <c r="C28" s="643"/>
      <c r="D28" s="338"/>
      <c r="E28" s="317">
        <v>96.9</v>
      </c>
      <c r="F28" s="317">
        <v>97.300000000000011</v>
      </c>
      <c r="G28" s="317">
        <v>98.7</v>
      </c>
      <c r="H28" s="318">
        <v>-1.2000000000000002</v>
      </c>
      <c r="I28" s="344">
        <v>0.4</v>
      </c>
      <c r="J28" s="344">
        <v>1.4</v>
      </c>
      <c r="K28" s="345">
        <v>5.33E-2</v>
      </c>
      <c r="L28" s="603">
        <v>24.4</v>
      </c>
    </row>
    <row r="29" spans="1:12" ht="19.5" customHeight="1">
      <c r="A29" s="321"/>
      <c r="B29" s="641" t="s">
        <v>280</v>
      </c>
      <c r="C29" s="641"/>
      <c r="D29" s="322"/>
      <c r="E29" s="323">
        <v>88.4</v>
      </c>
      <c r="F29" s="323">
        <v>91.100000000000009</v>
      </c>
      <c r="G29" s="323">
        <v>91.3</v>
      </c>
      <c r="H29" s="324">
        <v>-5.4</v>
      </c>
      <c r="I29" s="324">
        <v>3.2</v>
      </c>
      <c r="J29" s="325">
        <v>0.2</v>
      </c>
      <c r="K29" s="326">
        <v>2.5999999999999999E-3</v>
      </c>
      <c r="L29" s="600" t="s">
        <v>14</v>
      </c>
    </row>
    <row r="30" spans="1:12" ht="19.5" customHeight="1">
      <c r="A30" s="321"/>
      <c r="B30" s="641" t="s">
        <v>281</v>
      </c>
      <c r="C30" s="641"/>
      <c r="D30" s="322"/>
      <c r="E30" s="323">
        <v>95.600000000000009</v>
      </c>
      <c r="F30" s="323">
        <v>93.9</v>
      </c>
      <c r="G30" s="323">
        <v>94.3</v>
      </c>
      <c r="H30" s="324">
        <v>6.7</v>
      </c>
      <c r="I30" s="324">
        <v>-1.8</v>
      </c>
      <c r="J30" s="325">
        <v>0.5</v>
      </c>
      <c r="K30" s="327">
        <v>1.1000000000000001E-3</v>
      </c>
      <c r="L30" s="600" t="s">
        <v>14</v>
      </c>
    </row>
    <row r="31" spans="1:12" ht="19.5" customHeight="1">
      <c r="A31" s="321"/>
      <c r="B31" s="641" t="s">
        <v>282</v>
      </c>
      <c r="C31" s="641"/>
      <c r="D31" s="322"/>
      <c r="E31" s="323">
        <v>88.100000000000009</v>
      </c>
      <c r="F31" s="323">
        <v>92.9</v>
      </c>
      <c r="G31" s="323">
        <v>90.5</v>
      </c>
      <c r="H31" s="324">
        <v>-1.8</v>
      </c>
      <c r="I31" s="324">
        <v>5.4</v>
      </c>
      <c r="J31" s="325">
        <v>-2.6</v>
      </c>
      <c r="K31" s="327">
        <v>-6.3E-3</v>
      </c>
      <c r="L31" s="600" t="s">
        <v>14</v>
      </c>
    </row>
    <row r="32" spans="1:12" ht="19.5" customHeight="1">
      <c r="A32" s="321"/>
      <c r="B32" s="641" t="s">
        <v>283</v>
      </c>
      <c r="C32" s="641"/>
      <c r="D32" s="322"/>
      <c r="E32" s="323">
        <v>109.80000000000001</v>
      </c>
      <c r="F32" s="323">
        <v>107.7</v>
      </c>
      <c r="G32" s="323">
        <v>109.9</v>
      </c>
      <c r="H32" s="324">
        <v>0.5</v>
      </c>
      <c r="I32" s="324">
        <v>-1.9000000000000001</v>
      </c>
      <c r="J32" s="325">
        <v>2.1</v>
      </c>
      <c r="K32" s="329">
        <v>1.55E-2</v>
      </c>
      <c r="L32" s="600" t="s">
        <v>14</v>
      </c>
    </row>
    <row r="33" spans="1:12" ht="19.5" customHeight="1">
      <c r="A33" s="321"/>
      <c r="B33" s="641" t="s">
        <v>284</v>
      </c>
      <c r="C33" s="641"/>
      <c r="D33" s="322"/>
      <c r="E33" s="323">
        <v>101</v>
      </c>
      <c r="F33" s="323">
        <v>99.2</v>
      </c>
      <c r="G33" s="323">
        <v>103.1</v>
      </c>
      <c r="H33" s="324">
        <v>0.4</v>
      </c>
      <c r="I33" s="324">
        <v>-1.8</v>
      </c>
      <c r="J33" s="325">
        <v>3.9</v>
      </c>
      <c r="K33" s="326">
        <v>3.4799999999999998E-2</v>
      </c>
      <c r="L33" s="600" t="s">
        <v>14</v>
      </c>
    </row>
    <row r="34" spans="1:12" ht="19.5" customHeight="1">
      <c r="A34" s="332"/>
      <c r="B34" s="644" t="s">
        <v>285</v>
      </c>
      <c r="C34" s="644"/>
      <c r="D34" s="333"/>
      <c r="E34" s="334">
        <v>99.800000000000011</v>
      </c>
      <c r="F34" s="334">
        <v>100.2</v>
      </c>
      <c r="G34" s="334">
        <v>101.7</v>
      </c>
      <c r="H34" s="335">
        <v>0</v>
      </c>
      <c r="I34" s="335">
        <v>0.5</v>
      </c>
      <c r="J34" s="340">
        <v>1.4</v>
      </c>
      <c r="K34" s="346">
        <v>5.3E-3</v>
      </c>
      <c r="L34" s="602" t="s">
        <v>14</v>
      </c>
    </row>
    <row r="35" spans="1:12" ht="19.5" customHeight="1">
      <c r="A35" s="643" t="s">
        <v>18</v>
      </c>
      <c r="B35" s="643"/>
      <c r="C35" s="643"/>
      <c r="D35" s="338"/>
      <c r="E35" s="317">
        <v>102.10000000000001</v>
      </c>
      <c r="F35" s="317">
        <v>102</v>
      </c>
      <c r="G35" s="317">
        <v>102.9</v>
      </c>
      <c r="H35" s="318">
        <v>-0.5</v>
      </c>
      <c r="I35" s="344">
        <v>-0.1</v>
      </c>
      <c r="J35" s="347">
        <v>0.8</v>
      </c>
      <c r="K35" s="345">
        <v>3.39E-2</v>
      </c>
      <c r="L35" s="603">
        <v>15.5</v>
      </c>
    </row>
    <row r="36" spans="1:12" ht="19.5" customHeight="1">
      <c r="A36" s="321"/>
      <c r="B36" s="641" t="s">
        <v>286</v>
      </c>
      <c r="C36" s="641"/>
      <c r="D36" s="322"/>
      <c r="E36" s="323">
        <v>103.4</v>
      </c>
      <c r="F36" s="323">
        <v>104.7</v>
      </c>
      <c r="G36" s="323">
        <v>104.5</v>
      </c>
      <c r="H36" s="324">
        <v>1</v>
      </c>
      <c r="I36" s="324">
        <v>1.2000000000000002</v>
      </c>
      <c r="J36" s="325">
        <v>-0.2</v>
      </c>
      <c r="K36" s="326">
        <v>-3.2000000000000002E-3</v>
      </c>
      <c r="L36" s="600" t="s">
        <v>14</v>
      </c>
    </row>
    <row r="37" spans="1:12" ht="19.5" customHeight="1">
      <c r="A37" s="321"/>
      <c r="B37" s="321"/>
      <c r="C37" s="321" t="s">
        <v>458</v>
      </c>
      <c r="D37" s="322"/>
      <c r="E37" s="323">
        <v>100</v>
      </c>
      <c r="F37" s="323">
        <v>102.5</v>
      </c>
      <c r="G37" s="323">
        <v>104.6</v>
      </c>
      <c r="H37" s="324">
        <v>0</v>
      </c>
      <c r="I37" s="348">
        <v>2.5</v>
      </c>
      <c r="J37" s="349">
        <v>2.1</v>
      </c>
      <c r="K37" s="329">
        <v>8.0000000000000004E-4</v>
      </c>
      <c r="L37" s="600" t="s">
        <v>14</v>
      </c>
    </row>
    <row r="38" spans="1:12" ht="19.5" customHeight="1">
      <c r="A38" s="321"/>
      <c r="B38" s="321"/>
      <c r="C38" s="321" t="s">
        <v>459</v>
      </c>
      <c r="D38" s="322"/>
      <c r="E38" s="323">
        <v>103.5</v>
      </c>
      <c r="F38" s="323">
        <v>104.7</v>
      </c>
      <c r="G38" s="323">
        <v>104.5</v>
      </c>
      <c r="H38" s="324">
        <v>1</v>
      </c>
      <c r="I38" s="324">
        <v>1.2000000000000002</v>
      </c>
      <c r="J38" s="325">
        <v>-0.3</v>
      </c>
      <c r="K38" s="326">
        <v>-3.0999999999999999E-3</v>
      </c>
      <c r="L38" s="600" t="s">
        <v>14</v>
      </c>
    </row>
    <row r="39" spans="1:12" ht="19.5" customHeight="1">
      <c r="A39" s="321"/>
      <c r="B39" s="646" t="s">
        <v>287</v>
      </c>
      <c r="C39" s="646"/>
      <c r="D39" s="322"/>
      <c r="E39" s="323">
        <v>100.30000000000001</v>
      </c>
      <c r="F39" s="323">
        <v>98.7</v>
      </c>
      <c r="G39" s="323">
        <v>100.8</v>
      </c>
      <c r="H39" s="324">
        <v>-2.1</v>
      </c>
      <c r="I39" s="324">
        <v>-1.6</v>
      </c>
      <c r="J39" s="325">
        <v>2.1</v>
      </c>
      <c r="K39" s="326">
        <v>2.47E-2</v>
      </c>
      <c r="L39" s="600" t="s">
        <v>14</v>
      </c>
    </row>
    <row r="40" spans="1:12" ht="19.5" customHeight="1">
      <c r="A40" s="321"/>
      <c r="B40" s="350"/>
      <c r="C40" s="321" t="s">
        <v>288</v>
      </c>
      <c r="D40" s="322"/>
      <c r="E40" s="323">
        <v>98.100000000000009</v>
      </c>
      <c r="F40" s="323">
        <v>96.800000000000011</v>
      </c>
      <c r="G40" s="323">
        <v>99.1</v>
      </c>
      <c r="H40" s="324">
        <v>-2.4000000000000004</v>
      </c>
      <c r="I40" s="328">
        <v>-1.3</v>
      </c>
      <c r="J40" s="351">
        <v>2.4</v>
      </c>
      <c r="K40" s="326">
        <v>1.8700000000000001E-2</v>
      </c>
      <c r="L40" s="600" t="s">
        <v>14</v>
      </c>
    </row>
    <row r="41" spans="1:12" ht="19.5" customHeight="1">
      <c r="A41" s="352"/>
      <c r="B41" s="352"/>
      <c r="C41" s="352" t="s">
        <v>289</v>
      </c>
      <c r="D41" s="353"/>
      <c r="E41" s="323">
        <v>105.30000000000001</v>
      </c>
      <c r="F41" s="323">
        <v>103</v>
      </c>
      <c r="G41" s="323">
        <v>104.7</v>
      </c>
      <c r="H41" s="324">
        <v>-1.4000000000000001</v>
      </c>
      <c r="I41" s="324">
        <v>-2.2000000000000002</v>
      </c>
      <c r="J41" s="354">
        <v>1.7</v>
      </c>
      <c r="K41" s="326">
        <v>6.3E-3</v>
      </c>
      <c r="L41" s="600" t="s">
        <v>14</v>
      </c>
    </row>
    <row r="42" spans="1:12" ht="19.5" customHeight="1">
      <c r="A42" s="321"/>
      <c r="B42" s="641" t="s">
        <v>456</v>
      </c>
      <c r="C42" s="641"/>
      <c r="D42" s="322"/>
      <c r="E42" s="323">
        <v>106.7</v>
      </c>
      <c r="F42" s="323">
        <v>104.7</v>
      </c>
      <c r="G42" s="323">
        <v>104.9</v>
      </c>
      <c r="H42" s="324">
        <v>-0.2</v>
      </c>
      <c r="I42" s="324">
        <v>-1.8</v>
      </c>
      <c r="J42" s="325">
        <v>0.2</v>
      </c>
      <c r="K42" s="329">
        <v>1E-3</v>
      </c>
      <c r="L42" s="600" t="s">
        <v>14</v>
      </c>
    </row>
    <row r="43" spans="1:12" ht="19.5" customHeight="1">
      <c r="A43" s="321"/>
      <c r="B43" s="641" t="s">
        <v>17</v>
      </c>
      <c r="C43" s="645"/>
      <c r="D43" s="322"/>
      <c r="E43" s="323">
        <v>91.5</v>
      </c>
      <c r="F43" s="323">
        <v>92.9</v>
      </c>
      <c r="G43" s="323">
        <v>93.8</v>
      </c>
      <c r="H43" s="324">
        <v>-2.9000000000000004</v>
      </c>
      <c r="I43" s="324">
        <v>1.5</v>
      </c>
      <c r="J43" s="325">
        <v>0.9</v>
      </c>
      <c r="K43" s="326">
        <v>2.7000000000000001E-3</v>
      </c>
      <c r="L43" s="600" t="s">
        <v>14</v>
      </c>
    </row>
    <row r="44" spans="1:12" ht="19.5" customHeight="1">
      <c r="A44" s="352"/>
      <c r="B44" s="647" t="s">
        <v>290</v>
      </c>
      <c r="C44" s="648"/>
      <c r="D44" s="353"/>
      <c r="E44" s="334">
        <v>106</v>
      </c>
      <c r="F44" s="334">
        <v>106.80000000000001</v>
      </c>
      <c r="G44" s="334">
        <v>110.3</v>
      </c>
      <c r="H44" s="324">
        <v>0</v>
      </c>
      <c r="I44" s="324">
        <v>0.8</v>
      </c>
      <c r="J44" s="355">
        <v>3.3</v>
      </c>
      <c r="K44" s="329">
        <v>7.4999999999999997E-3</v>
      </c>
      <c r="L44" s="600" t="s">
        <v>14</v>
      </c>
    </row>
    <row r="45" spans="1:12" ht="19.5" customHeight="1">
      <c r="A45" s="643" t="s">
        <v>447</v>
      </c>
      <c r="B45" s="643"/>
      <c r="C45" s="643"/>
      <c r="D45" s="316"/>
      <c r="E45" s="356">
        <v>103.9</v>
      </c>
      <c r="F45" s="356">
        <v>104.60000000000001</v>
      </c>
      <c r="G45" s="356">
        <v>104.9</v>
      </c>
      <c r="H45" s="357">
        <v>2</v>
      </c>
      <c r="I45" s="357">
        <v>0.60000000000000009</v>
      </c>
      <c r="J45" s="358">
        <v>0.3</v>
      </c>
      <c r="K45" s="359">
        <v>1.49E-2</v>
      </c>
      <c r="L45" s="604">
        <v>6.8</v>
      </c>
    </row>
    <row r="46" spans="1:12" ht="19.5" customHeight="1" thickBot="1">
      <c r="A46" s="571"/>
      <c r="B46" s="649" t="s">
        <v>291</v>
      </c>
      <c r="C46" s="649"/>
      <c r="D46" s="362"/>
      <c r="E46" s="363">
        <v>100.5</v>
      </c>
      <c r="F46" s="363">
        <v>100.7</v>
      </c>
      <c r="G46" s="363">
        <v>101.1</v>
      </c>
      <c r="H46" s="574">
        <v>0.30000000000000004</v>
      </c>
      <c r="I46" s="364">
        <v>0.2</v>
      </c>
      <c r="J46" s="576">
        <v>0.4</v>
      </c>
      <c r="K46" s="327">
        <v>5.7999999999999996E-3</v>
      </c>
      <c r="L46" s="605" t="s">
        <v>14</v>
      </c>
    </row>
    <row r="47" spans="1:12" ht="13.5" customHeight="1">
      <c r="A47" s="5"/>
      <c r="B47" s="67"/>
      <c r="C47" s="67"/>
      <c r="D47" s="5"/>
      <c r="E47" s="68"/>
      <c r="F47" s="68"/>
      <c r="G47" s="68"/>
      <c r="H47" s="575"/>
      <c r="I47" s="69"/>
      <c r="J47" s="575"/>
      <c r="K47" s="577"/>
      <c r="L47" s="606"/>
    </row>
    <row r="48" spans="1:12" ht="22.5" customHeight="1">
      <c r="A48" s="650" t="s">
        <v>549</v>
      </c>
      <c r="B48" s="650"/>
      <c r="C48" s="650"/>
      <c r="D48" s="650"/>
      <c r="E48" s="650"/>
      <c r="F48" s="650"/>
      <c r="G48" s="650"/>
      <c r="H48" s="650"/>
      <c r="I48" s="650"/>
      <c r="J48" s="650"/>
      <c r="K48" s="650"/>
      <c r="L48" s="650"/>
    </row>
    <row r="49" spans="1:12" s="4" customFormat="1" ht="13.5" customHeight="1" thickBot="1">
      <c r="A49" s="366"/>
      <c r="B49" s="366"/>
      <c r="C49" s="366"/>
      <c r="D49" s="366"/>
      <c r="E49" s="366"/>
      <c r="F49" s="366"/>
      <c r="G49" s="366"/>
      <c r="H49" s="367"/>
      <c r="I49" s="367"/>
      <c r="J49" s="367"/>
      <c r="K49" s="367"/>
      <c r="L49" s="367" t="s">
        <v>321</v>
      </c>
    </row>
    <row r="50" spans="1:12" ht="18" customHeight="1">
      <c r="A50" s="630" t="s">
        <v>267</v>
      </c>
      <c r="B50" s="630"/>
      <c r="C50" s="630"/>
      <c r="D50" s="631"/>
      <c r="E50" s="634" t="s">
        <v>397</v>
      </c>
      <c r="F50" s="634" t="s">
        <v>543</v>
      </c>
      <c r="G50" s="634" t="s">
        <v>547</v>
      </c>
      <c r="H50" s="636" t="s">
        <v>16</v>
      </c>
      <c r="I50" s="637"/>
      <c r="J50" s="638"/>
      <c r="K50" s="639" t="s">
        <v>548</v>
      </c>
      <c r="L50" s="640"/>
    </row>
    <row r="51" spans="1:12" ht="27" customHeight="1">
      <c r="A51" s="632"/>
      <c r="B51" s="632"/>
      <c r="C51" s="632"/>
      <c r="D51" s="633"/>
      <c r="E51" s="635"/>
      <c r="F51" s="635"/>
      <c r="G51" s="635"/>
      <c r="H51" s="308" t="s">
        <v>544</v>
      </c>
      <c r="I51" s="309" t="s">
        <v>545</v>
      </c>
      <c r="J51" s="309" t="s">
        <v>546</v>
      </c>
      <c r="K51" s="573" t="s">
        <v>15</v>
      </c>
      <c r="L51" s="607" t="s">
        <v>292</v>
      </c>
    </row>
    <row r="52" spans="1:12" ht="19.5" customHeight="1">
      <c r="A52" s="570"/>
      <c r="B52" s="641" t="s">
        <v>434</v>
      </c>
      <c r="C52" s="641"/>
      <c r="D52" s="322"/>
      <c r="E52" s="356">
        <v>103.9</v>
      </c>
      <c r="F52" s="383">
        <v>103.80000000000001</v>
      </c>
      <c r="G52" s="356">
        <v>105.7</v>
      </c>
      <c r="H52" s="370">
        <v>2.2000000000000002</v>
      </c>
      <c r="I52" s="357">
        <v>-0.2</v>
      </c>
      <c r="J52" s="581">
        <v>1.9</v>
      </c>
      <c r="K52" s="378">
        <v>1.49E-2</v>
      </c>
      <c r="L52" s="608" t="s">
        <v>14</v>
      </c>
    </row>
    <row r="53" spans="1:12" ht="19.5" customHeight="1">
      <c r="A53" s="368"/>
      <c r="B53" s="651" t="s">
        <v>293</v>
      </c>
      <c r="C53" s="651"/>
      <c r="D53" s="369"/>
      <c r="E53" s="578">
        <v>105.80000000000001</v>
      </c>
      <c r="F53" s="375">
        <v>106.9</v>
      </c>
      <c r="G53" s="578">
        <v>106.7</v>
      </c>
      <c r="H53" s="579">
        <v>2.8000000000000003</v>
      </c>
      <c r="I53" s="580">
        <v>1</v>
      </c>
      <c r="J53" s="580">
        <v>-0.2</v>
      </c>
      <c r="K53" s="337">
        <v>-5.4000000000000003E-3</v>
      </c>
      <c r="L53" s="609" t="s">
        <v>14</v>
      </c>
    </row>
    <row r="54" spans="1:12" ht="19.5" customHeight="1">
      <c r="A54" s="643" t="s">
        <v>448</v>
      </c>
      <c r="B54" s="643"/>
      <c r="C54" s="643"/>
      <c r="D54" s="338"/>
      <c r="E54" s="356">
        <v>99.9</v>
      </c>
      <c r="F54" s="356">
        <v>99</v>
      </c>
      <c r="G54" s="356">
        <v>98.1</v>
      </c>
      <c r="H54" s="370">
        <v>1.8</v>
      </c>
      <c r="I54" s="371">
        <v>-0.9</v>
      </c>
      <c r="J54" s="371">
        <v>-0.9</v>
      </c>
      <c r="K54" s="372">
        <v>-0.13619999999999999</v>
      </c>
      <c r="L54" s="599">
        <v>-62.3</v>
      </c>
    </row>
    <row r="55" spans="1:12" ht="19.5" customHeight="1">
      <c r="A55" s="321"/>
      <c r="B55" s="641" t="s">
        <v>294</v>
      </c>
      <c r="C55" s="641"/>
      <c r="D55" s="322"/>
      <c r="E55" s="360">
        <v>99.4</v>
      </c>
      <c r="F55" s="360">
        <v>100.10000000000001</v>
      </c>
      <c r="G55" s="360">
        <v>102.3</v>
      </c>
      <c r="H55" s="373">
        <v>0.2</v>
      </c>
      <c r="I55" s="374">
        <v>0.70000000000000007</v>
      </c>
      <c r="J55" s="374">
        <v>2.2999999999999998</v>
      </c>
      <c r="K55" s="329">
        <v>3.3599999999999998E-2</v>
      </c>
      <c r="L55" s="610" t="s">
        <v>14</v>
      </c>
    </row>
    <row r="56" spans="1:12" ht="19.5" customHeight="1">
      <c r="A56" s="321"/>
      <c r="B56" s="641" t="s">
        <v>295</v>
      </c>
      <c r="C56" s="641"/>
      <c r="D56" s="322"/>
      <c r="E56" s="360">
        <v>103.7</v>
      </c>
      <c r="F56" s="360">
        <v>103.9</v>
      </c>
      <c r="G56" s="360">
        <v>101.8</v>
      </c>
      <c r="H56" s="373">
        <v>4.2</v>
      </c>
      <c r="I56" s="374">
        <v>0.1</v>
      </c>
      <c r="J56" s="374">
        <v>-2</v>
      </c>
      <c r="K56" s="329">
        <v>-0.18079999999999999</v>
      </c>
      <c r="L56" s="610" t="s">
        <v>14</v>
      </c>
    </row>
    <row r="57" spans="1:12" ht="19.5" customHeight="1">
      <c r="A57" s="332"/>
      <c r="B57" s="644" t="s">
        <v>296</v>
      </c>
      <c r="C57" s="644"/>
      <c r="D57" s="333"/>
      <c r="E57" s="375">
        <v>93.300000000000011</v>
      </c>
      <c r="F57" s="375">
        <v>90.300000000000011</v>
      </c>
      <c r="G57" s="375">
        <v>90.4</v>
      </c>
      <c r="H57" s="376">
        <v>-1.9000000000000001</v>
      </c>
      <c r="I57" s="377">
        <v>-3.3000000000000003</v>
      </c>
      <c r="J57" s="377">
        <v>0.2</v>
      </c>
      <c r="K57" s="378">
        <v>5.0000000000000001E-3</v>
      </c>
      <c r="L57" s="609" t="s">
        <v>14</v>
      </c>
    </row>
    <row r="58" spans="1:12" ht="19.5" customHeight="1">
      <c r="A58" s="643" t="s">
        <v>449</v>
      </c>
      <c r="B58" s="643"/>
      <c r="C58" s="643"/>
      <c r="D58" s="338"/>
      <c r="E58" s="379">
        <v>105.60000000000001</v>
      </c>
      <c r="F58" s="379">
        <v>106.5</v>
      </c>
      <c r="G58" s="379">
        <v>100.4</v>
      </c>
      <c r="H58" s="380">
        <v>0.8</v>
      </c>
      <c r="I58" s="381">
        <v>0.8</v>
      </c>
      <c r="J58" s="381">
        <v>-5.7</v>
      </c>
      <c r="K58" s="345">
        <v>-0.16009999999999999</v>
      </c>
      <c r="L58" s="601">
        <v>-73.2</v>
      </c>
    </row>
    <row r="59" spans="1:12" ht="19.5" customHeight="1">
      <c r="A59" s="321"/>
      <c r="B59" s="641" t="s">
        <v>297</v>
      </c>
      <c r="C59" s="641"/>
      <c r="D59" s="322"/>
      <c r="E59" s="360">
        <v>102.60000000000001</v>
      </c>
      <c r="F59" s="360">
        <v>99.9</v>
      </c>
      <c r="G59" s="360">
        <v>88.3</v>
      </c>
      <c r="H59" s="373">
        <v>-0.5</v>
      </c>
      <c r="I59" s="374">
        <v>-2.6</v>
      </c>
      <c r="J59" s="374">
        <v>-11.5</v>
      </c>
      <c r="K59" s="329">
        <v>-0.1772</v>
      </c>
      <c r="L59" s="610" t="s">
        <v>14</v>
      </c>
    </row>
    <row r="60" spans="1:12" ht="19.5" customHeight="1">
      <c r="A60" s="321"/>
      <c r="B60" s="641" t="s">
        <v>298</v>
      </c>
      <c r="C60" s="641"/>
      <c r="D60" s="322"/>
      <c r="E60" s="360">
        <v>101.10000000000001</v>
      </c>
      <c r="F60" s="360">
        <v>101.4</v>
      </c>
      <c r="G60" s="360">
        <v>102.7</v>
      </c>
      <c r="H60" s="373">
        <v>0.1</v>
      </c>
      <c r="I60" s="374">
        <v>0.30000000000000004</v>
      </c>
      <c r="J60" s="374">
        <v>1.3</v>
      </c>
      <c r="K60" s="382">
        <v>1E-3</v>
      </c>
      <c r="L60" s="610" t="s">
        <v>14</v>
      </c>
    </row>
    <row r="61" spans="1:12" ht="19.5" customHeight="1">
      <c r="A61" s="332"/>
      <c r="B61" s="644" t="s">
        <v>299</v>
      </c>
      <c r="C61" s="644"/>
      <c r="D61" s="333"/>
      <c r="E61" s="383">
        <v>110.4</v>
      </c>
      <c r="F61" s="383">
        <v>116.7</v>
      </c>
      <c r="G61" s="383">
        <v>118.4</v>
      </c>
      <c r="H61" s="373">
        <v>2.7</v>
      </c>
      <c r="I61" s="377">
        <v>5.7</v>
      </c>
      <c r="J61" s="377">
        <v>1.4</v>
      </c>
      <c r="K61" s="378">
        <v>1.7299999999999999E-2</v>
      </c>
      <c r="L61" s="609" t="s">
        <v>14</v>
      </c>
    </row>
    <row r="62" spans="1:12" ht="19.5" customHeight="1">
      <c r="A62" s="643" t="s">
        <v>450</v>
      </c>
      <c r="B62" s="643"/>
      <c r="C62" s="643"/>
      <c r="D62" s="338"/>
      <c r="E62" s="356">
        <v>101.60000000000001</v>
      </c>
      <c r="F62" s="356">
        <v>103.80000000000001</v>
      </c>
      <c r="G62" s="356">
        <v>102.7</v>
      </c>
      <c r="H62" s="370">
        <v>-0.2</v>
      </c>
      <c r="I62" s="371">
        <v>2.1</v>
      </c>
      <c r="J62" s="371">
        <v>-1</v>
      </c>
      <c r="K62" s="345">
        <v>-9.7699999999999995E-2</v>
      </c>
      <c r="L62" s="599">
        <v>-44.7</v>
      </c>
    </row>
    <row r="63" spans="1:12" ht="19.5" customHeight="1">
      <c r="A63" s="321"/>
      <c r="B63" s="641" t="s">
        <v>300</v>
      </c>
      <c r="C63" s="641"/>
      <c r="D63" s="322"/>
      <c r="E63" s="360">
        <v>96.4</v>
      </c>
      <c r="F63" s="360">
        <v>98.600000000000009</v>
      </c>
      <c r="G63" s="360">
        <v>95.6</v>
      </c>
      <c r="H63" s="373">
        <v>-0.1</v>
      </c>
      <c r="I63" s="374">
        <v>2.3000000000000003</v>
      </c>
      <c r="J63" s="374">
        <v>-3.1</v>
      </c>
      <c r="K63" s="329">
        <v>-1.7299999999999999E-2</v>
      </c>
      <c r="L63" s="610" t="s">
        <v>14</v>
      </c>
    </row>
    <row r="64" spans="1:12" ht="19.5" customHeight="1">
      <c r="A64" s="321"/>
      <c r="B64" s="641" t="s">
        <v>301</v>
      </c>
      <c r="C64" s="641"/>
      <c r="D64" s="322"/>
      <c r="E64" s="360">
        <v>99.100000000000009</v>
      </c>
      <c r="F64" s="360">
        <v>102.30000000000001</v>
      </c>
      <c r="G64" s="360">
        <v>103.2</v>
      </c>
      <c r="H64" s="373">
        <v>-3.3000000000000003</v>
      </c>
      <c r="I64" s="374">
        <v>3.2</v>
      </c>
      <c r="J64" s="374">
        <v>0.8</v>
      </c>
      <c r="K64" s="329">
        <v>1.7999999999999999E-2</v>
      </c>
      <c r="L64" s="610" t="s">
        <v>14</v>
      </c>
    </row>
    <row r="65" spans="1:12" ht="19.5" customHeight="1">
      <c r="A65" s="321"/>
      <c r="B65" s="641" t="s">
        <v>302</v>
      </c>
      <c r="C65" s="641"/>
      <c r="D65" s="322"/>
      <c r="E65" s="360">
        <v>101.10000000000001</v>
      </c>
      <c r="F65" s="360">
        <v>105.7</v>
      </c>
      <c r="G65" s="360">
        <v>108.2</v>
      </c>
      <c r="H65" s="373">
        <v>0.5</v>
      </c>
      <c r="I65" s="374">
        <v>4.5</v>
      </c>
      <c r="J65" s="374">
        <v>2.4</v>
      </c>
      <c r="K65" s="382">
        <v>3.2300000000000002E-2</v>
      </c>
      <c r="L65" s="610" t="s">
        <v>14</v>
      </c>
    </row>
    <row r="66" spans="1:12" ht="19.5" customHeight="1">
      <c r="A66" s="332"/>
      <c r="B66" s="644" t="s">
        <v>303</v>
      </c>
      <c r="C66" s="644"/>
      <c r="D66" s="333"/>
      <c r="E66" s="375">
        <v>103.30000000000001</v>
      </c>
      <c r="F66" s="375">
        <v>104.4</v>
      </c>
      <c r="G66" s="375">
        <v>101.9</v>
      </c>
      <c r="H66" s="376">
        <v>0.9</v>
      </c>
      <c r="I66" s="377">
        <v>1</v>
      </c>
      <c r="J66" s="377">
        <v>-2.4</v>
      </c>
      <c r="K66" s="337">
        <v>-0.12540000000000001</v>
      </c>
      <c r="L66" s="610" t="s">
        <v>14</v>
      </c>
    </row>
    <row r="67" spans="1:12" ht="19.5" customHeight="1">
      <c r="A67" s="643" t="s">
        <v>451</v>
      </c>
      <c r="B67" s="643"/>
      <c r="C67" s="643"/>
      <c r="D67" s="338"/>
      <c r="E67" s="379">
        <v>101.30000000000001</v>
      </c>
      <c r="F67" s="379">
        <v>101.2</v>
      </c>
      <c r="G67" s="379">
        <v>98.2</v>
      </c>
      <c r="H67" s="370">
        <v>0.5</v>
      </c>
      <c r="I67" s="371">
        <v>-0.1</v>
      </c>
      <c r="J67" s="371">
        <v>-2.9</v>
      </c>
      <c r="K67" s="345">
        <v>-0.1704</v>
      </c>
      <c r="L67" s="611">
        <v>-77.900000000000006</v>
      </c>
    </row>
    <row r="68" spans="1:12" ht="19.5" customHeight="1">
      <c r="A68" s="321"/>
      <c r="B68" s="641" t="s">
        <v>304</v>
      </c>
      <c r="C68" s="641"/>
      <c r="D68" s="322"/>
      <c r="E68" s="360">
        <v>99.9</v>
      </c>
      <c r="F68" s="360">
        <v>100.5</v>
      </c>
      <c r="G68" s="360">
        <v>103.3</v>
      </c>
      <c r="H68" s="384">
        <v>0</v>
      </c>
      <c r="I68" s="385">
        <v>0.60000000000000009</v>
      </c>
      <c r="J68" s="385">
        <v>2.8</v>
      </c>
      <c r="K68" s="329">
        <v>3.1E-2</v>
      </c>
      <c r="L68" s="610" t="s">
        <v>14</v>
      </c>
    </row>
    <row r="69" spans="1:12" ht="19.5" customHeight="1">
      <c r="A69" s="321"/>
      <c r="B69" s="641" t="s">
        <v>305</v>
      </c>
      <c r="C69" s="641"/>
      <c r="D69" s="322"/>
      <c r="E69" s="360">
        <v>98.2</v>
      </c>
      <c r="F69" s="360">
        <v>98.9</v>
      </c>
      <c r="G69" s="360">
        <v>100.3</v>
      </c>
      <c r="H69" s="380">
        <v>-0.30000000000000004</v>
      </c>
      <c r="I69" s="381">
        <v>0.70000000000000007</v>
      </c>
      <c r="J69" s="381">
        <v>1.5</v>
      </c>
      <c r="K69" s="329">
        <v>2.1000000000000001E-2</v>
      </c>
      <c r="L69" s="610" t="s">
        <v>14</v>
      </c>
    </row>
    <row r="70" spans="1:12" ht="19.5" customHeight="1">
      <c r="A70" s="321"/>
      <c r="B70" s="641" t="s">
        <v>306</v>
      </c>
      <c r="C70" s="641"/>
      <c r="D70" s="322"/>
      <c r="E70" s="360">
        <v>105.9</v>
      </c>
      <c r="F70" s="360">
        <v>108.5</v>
      </c>
      <c r="G70" s="360">
        <v>109.1</v>
      </c>
      <c r="H70" s="373">
        <v>1.9000000000000001</v>
      </c>
      <c r="I70" s="374">
        <v>2.5</v>
      </c>
      <c r="J70" s="374">
        <v>0.5</v>
      </c>
      <c r="K70" s="386">
        <v>3.3E-3</v>
      </c>
      <c r="L70" s="610" t="s">
        <v>14</v>
      </c>
    </row>
    <row r="71" spans="1:12" ht="19.5" customHeight="1">
      <c r="A71" s="321"/>
      <c r="B71" s="641" t="s">
        <v>307</v>
      </c>
      <c r="C71" s="641"/>
      <c r="D71" s="322"/>
      <c r="E71" s="360">
        <v>105.4</v>
      </c>
      <c r="F71" s="360">
        <v>112.10000000000001</v>
      </c>
      <c r="G71" s="360">
        <v>116.2</v>
      </c>
      <c r="H71" s="384">
        <v>3</v>
      </c>
      <c r="I71" s="385">
        <v>6.4</v>
      </c>
      <c r="J71" s="385">
        <v>3.7</v>
      </c>
      <c r="K71" s="387">
        <v>2.0899999999999998E-2</v>
      </c>
      <c r="L71" s="610" t="s">
        <v>14</v>
      </c>
    </row>
    <row r="72" spans="1:12" ht="19.5" customHeight="1" thickBot="1">
      <c r="A72" s="361"/>
      <c r="B72" s="649" t="s">
        <v>308</v>
      </c>
      <c r="C72" s="649"/>
      <c r="D72" s="362"/>
      <c r="E72" s="363">
        <v>102</v>
      </c>
      <c r="F72" s="363">
        <v>98.5</v>
      </c>
      <c r="G72" s="363">
        <v>86.2</v>
      </c>
      <c r="H72" s="388">
        <v>0.4</v>
      </c>
      <c r="I72" s="389">
        <v>-3.4000000000000004</v>
      </c>
      <c r="J72" s="365">
        <v>-12.5</v>
      </c>
      <c r="K72" s="390">
        <v>-0.247</v>
      </c>
      <c r="L72" s="612" t="s">
        <v>14</v>
      </c>
    </row>
    <row r="73" spans="1:12" ht="19.5" customHeight="1">
      <c r="A73" s="391"/>
      <c r="B73" s="392"/>
      <c r="C73" s="392"/>
      <c r="D73" s="391"/>
      <c r="E73" s="393"/>
      <c r="F73" s="393"/>
      <c r="G73" s="393"/>
      <c r="H73" s="394"/>
      <c r="I73" s="394"/>
      <c r="J73" s="395"/>
      <c r="K73" s="396"/>
      <c r="L73" s="613"/>
    </row>
    <row r="74" spans="1:12" ht="19.5" customHeight="1" thickBot="1">
      <c r="A74" s="391" t="s">
        <v>309</v>
      </c>
      <c r="B74" s="397"/>
      <c r="C74" s="397"/>
      <c r="D74" s="397"/>
      <c r="E74" s="394"/>
      <c r="F74" s="398"/>
      <c r="G74" s="398"/>
      <c r="H74" s="399"/>
      <c r="I74" s="399"/>
      <c r="J74" s="399"/>
      <c r="K74" s="399"/>
      <c r="L74" s="399"/>
    </row>
    <row r="75" spans="1:12" ht="19.5" customHeight="1">
      <c r="A75" s="653" t="s">
        <v>310</v>
      </c>
      <c r="B75" s="653"/>
      <c r="C75" s="654"/>
      <c r="D75" s="582"/>
      <c r="E75" s="400">
        <v>107.4</v>
      </c>
      <c r="F75" s="401">
        <v>103.5</v>
      </c>
      <c r="G75" s="401">
        <v>107.7</v>
      </c>
      <c r="H75" s="402">
        <v>3.4000000000000004</v>
      </c>
      <c r="I75" s="403">
        <v>-3.7</v>
      </c>
      <c r="J75" s="403">
        <v>4.0999999999999996</v>
      </c>
      <c r="K75" s="404" t="s">
        <v>14</v>
      </c>
      <c r="L75" s="614" t="s">
        <v>14</v>
      </c>
    </row>
    <row r="76" spans="1:12" ht="19.5" customHeight="1">
      <c r="A76" s="405"/>
      <c r="B76" s="641" t="s">
        <v>311</v>
      </c>
      <c r="C76" s="645"/>
      <c r="D76" s="322"/>
      <c r="E76" s="360">
        <v>109.7</v>
      </c>
      <c r="F76" s="379">
        <v>113.30000000000001</v>
      </c>
      <c r="G76" s="379">
        <v>113.6</v>
      </c>
      <c r="H76" s="373">
        <v>3</v>
      </c>
      <c r="I76" s="374">
        <v>3.3000000000000003</v>
      </c>
      <c r="J76" s="374">
        <v>0.2</v>
      </c>
      <c r="K76" s="406" t="s">
        <v>14</v>
      </c>
      <c r="L76" s="610" t="s">
        <v>14</v>
      </c>
    </row>
    <row r="77" spans="1:12" ht="19.5" customHeight="1">
      <c r="A77" s="321"/>
      <c r="B77" s="641" t="s">
        <v>312</v>
      </c>
      <c r="C77" s="645"/>
      <c r="D77" s="322"/>
      <c r="E77" s="360">
        <v>105.80000000000001</v>
      </c>
      <c r="F77" s="360">
        <v>93.9</v>
      </c>
      <c r="G77" s="360">
        <v>99.5</v>
      </c>
      <c r="H77" s="373">
        <v>3.9000000000000004</v>
      </c>
      <c r="I77" s="374">
        <v>-11.3</v>
      </c>
      <c r="J77" s="374">
        <v>6</v>
      </c>
      <c r="K77" s="406" t="s">
        <v>14</v>
      </c>
      <c r="L77" s="610" t="s">
        <v>14</v>
      </c>
    </row>
    <row r="78" spans="1:12" ht="19.5" customHeight="1">
      <c r="A78" s="352"/>
      <c r="B78" s="647" t="s">
        <v>313</v>
      </c>
      <c r="C78" s="648"/>
      <c r="D78" s="322"/>
      <c r="E78" s="360">
        <v>107.2</v>
      </c>
      <c r="F78" s="360">
        <v>108</v>
      </c>
      <c r="G78" s="360">
        <v>116</v>
      </c>
      <c r="H78" s="373">
        <v>3</v>
      </c>
      <c r="I78" s="374">
        <v>0.70000000000000007</v>
      </c>
      <c r="J78" s="385">
        <v>7.4</v>
      </c>
      <c r="K78" s="406" t="s">
        <v>14</v>
      </c>
      <c r="L78" s="610" t="s">
        <v>14</v>
      </c>
    </row>
    <row r="79" spans="1:12" ht="19.5" customHeight="1">
      <c r="A79" s="641" t="s">
        <v>195</v>
      </c>
      <c r="B79" s="641"/>
      <c r="C79" s="645"/>
      <c r="D79" s="322"/>
      <c r="E79" s="360">
        <v>101.5</v>
      </c>
      <c r="F79" s="360">
        <v>102</v>
      </c>
      <c r="G79" s="360">
        <v>102.1</v>
      </c>
      <c r="H79" s="373">
        <v>1</v>
      </c>
      <c r="I79" s="374">
        <v>0.5</v>
      </c>
      <c r="J79" s="374">
        <v>0</v>
      </c>
      <c r="K79" s="406" t="s">
        <v>14</v>
      </c>
      <c r="L79" s="610" t="s">
        <v>14</v>
      </c>
    </row>
    <row r="80" spans="1:12" ht="19.5" customHeight="1">
      <c r="A80" s="641" t="s">
        <v>314</v>
      </c>
      <c r="B80" s="641"/>
      <c r="C80" s="645"/>
      <c r="D80" s="322"/>
      <c r="E80" s="360">
        <v>103.2</v>
      </c>
      <c r="F80" s="360">
        <v>104</v>
      </c>
      <c r="G80" s="360">
        <v>104.7</v>
      </c>
      <c r="H80" s="373">
        <v>1.9000000000000001</v>
      </c>
      <c r="I80" s="374">
        <v>0.8</v>
      </c>
      <c r="J80" s="374">
        <v>0.6</v>
      </c>
      <c r="K80" s="406" t="s">
        <v>14</v>
      </c>
      <c r="L80" s="610" t="s">
        <v>14</v>
      </c>
    </row>
    <row r="81" spans="1:12" ht="19.5" customHeight="1">
      <c r="A81" s="641" t="s">
        <v>315</v>
      </c>
      <c r="B81" s="641"/>
      <c r="C81" s="645"/>
      <c r="D81" s="322"/>
      <c r="E81" s="360">
        <v>102.2</v>
      </c>
      <c r="F81" s="360">
        <v>102.7</v>
      </c>
      <c r="G81" s="360">
        <v>102.9</v>
      </c>
      <c r="H81" s="384">
        <v>1.4000000000000001</v>
      </c>
      <c r="I81" s="385">
        <v>0.5</v>
      </c>
      <c r="J81" s="385">
        <v>0.2</v>
      </c>
      <c r="K81" s="406" t="s">
        <v>14</v>
      </c>
      <c r="L81" s="610" t="s">
        <v>14</v>
      </c>
    </row>
    <row r="82" spans="1:12" ht="19.5" customHeight="1">
      <c r="A82" s="321"/>
      <c r="B82" s="641" t="s">
        <v>316</v>
      </c>
      <c r="C82" s="645"/>
      <c r="D82" s="322"/>
      <c r="E82" s="360">
        <v>105</v>
      </c>
      <c r="F82" s="360">
        <v>107.9</v>
      </c>
      <c r="G82" s="360">
        <v>114.5</v>
      </c>
      <c r="H82" s="373">
        <v>1</v>
      </c>
      <c r="I82" s="374">
        <v>2.8000000000000003</v>
      </c>
      <c r="J82" s="374">
        <v>6.1</v>
      </c>
      <c r="K82" s="406" t="s">
        <v>14</v>
      </c>
      <c r="L82" s="610" t="s">
        <v>14</v>
      </c>
    </row>
    <row r="83" spans="1:12" ht="19.5" customHeight="1">
      <c r="A83" s="321"/>
      <c r="B83" s="641" t="s">
        <v>317</v>
      </c>
      <c r="C83" s="645"/>
      <c r="D83" s="322"/>
      <c r="E83" s="360">
        <v>99.300000000000011</v>
      </c>
      <c r="F83" s="360">
        <v>98.800000000000011</v>
      </c>
      <c r="G83" s="360">
        <v>98.8</v>
      </c>
      <c r="H83" s="373">
        <v>-0.5</v>
      </c>
      <c r="I83" s="374">
        <v>-0.5</v>
      </c>
      <c r="J83" s="374">
        <v>0</v>
      </c>
      <c r="K83" s="406" t="s">
        <v>14</v>
      </c>
      <c r="L83" s="610" t="s">
        <v>14</v>
      </c>
    </row>
    <row r="84" spans="1:12" ht="30" customHeight="1">
      <c r="A84" s="652" t="s">
        <v>324</v>
      </c>
      <c r="B84" s="641"/>
      <c r="C84" s="645"/>
      <c r="D84" s="322"/>
      <c r="E84" s="360">
        <v>101.9</v>
      </c>
      <c r="F84" s="360">
        <v>102.7</v>
      </c>
      <c r="G84" s="360">
        <v>102.7</v>
      </c>
      <c r="H84" s="373">
        <v>1.3</v>
      </c>
      <c r="I84" s="374">
        <v>0.70000000000000007</v>
      </c>
      <c r="J84" s="374">
        <v>0</v>
      </c>
      <c r="K84" s="406" t="s">
        <v>14</v>
      </c>
      <c r="L84" s="610" t="s">
        <v>14</v>
      </c>
    </row>
    <row r="85" spans="1:12" ht="19.5" customHeight="1">
      <c r="A85" s="641" t="s">
        <v>196</v>
      </c>
      <c r="B85" s="641"/>
      <c r="C85" s="645"/>
      <c r="D85" s="322"/>
      <c r="E85" s="360">
        <v>104.30000000000001</v>
      </c>
      <c r="F85" s="360">
        <v>105.30000000000001</v>
      </c>
      <c r="G85" s="360">
        <v>101.9</v>
      </c>
      <c r="H85" s="373">
        <v>7.2</v>
      </c>
      <c r="I85" s="374">
        <v>1</v>
      </c>
      <c r="J85" s="374">
        <v>-3.3</v>
      </c>
      <c r="K85" s="406" t="s">
        <v>14</v>
      </c>
      <c r="L85" s="610" t="s">
        <v>14</v>
      </c>
    </row>
    <row r="86" spans="1:12" ht="30" customHeight="1">
      <c r="A86" s="652" t="s">
        <v>323</v>
      </c>
      <c r="B86" s="641"/>
      <c r="C86" s="645"/>
      <c r="D86" s="322"/>
      <c r="E86" s="360">
        <v>100.60000000000001</v>
      </c>
      <c r="F86" s="360">
        <v>100.9</v>
      </c>
      <c r="G86" s="360">
        <v>101.2</v>
      </c>
      <c r="H86" s="373">
        <v>0</v>
      </c>
      <c r="I86" s="374">
        <v>0.30000000000000004</v>
      </c>
      <c r="J86" s="374">
        <v>0.3</v>
      </c>
      <c r="K86" s="406" t="s">
        <v>14</v>
      </c>
      <c r="L86" s="610" t="s">
        <v>14</v>
      </c>
    </row>
    <row r="87" spans="1:12" ht="19.5" customHeight="1">
      <c r="A87" s="641" t="s">
        <v>318</v>
      </c>
      <c r="B87" s="641"/>
      <c r="C87" s="645"/>
      <c r="D87" s="322"/>
      <c r="E87" s="360">
        <v>105.30000000000001</v>
      </c>
      <c r="F87" s="360">
        <v>106.60000000000001</v>
      </c>
      <c r="G87" s="360">
        <v>102.7</v>
      </c>
      <c r="H87" s="373">
        <v>0.8</v>
      </c>
      <c r="I87" s="374">
        <v>1.2000000000000002</v>
      </c>
      <c r="J87" s="374">
        <v>-3.7</v>
      </c>
      <c r="K87" s="406" t="s">
        <v>14</v>
      </c>
      <c r="L87" s="610" t="s">
        <v>14</v>
      </c>
    </row>
    <row r="88" spans="1:12" ht="19.5" customHeight="1">
      <c r="A88" s="641" t="s">
        <v>319</v>
      </c>
      <c r="B88" s="641"/>
      <c r="C88" s="645"/>
      <c r="D88" s="322"/>
      <c r="E88" s="360">
        <v>101.4</v>
      </c>
      <c r="F88" s="360">
        <v>103.4</v>
      </c>
      <c r="G88" s="360">
        <v>102.2</v>
      </c>
      <c r="H88" s="373">
        <v>-0.1</v>
      </c>
      <c r="I88" s="374">
        <v>1.9000000000000001</v>
      </c>
      <c r="J88" s="374">
        <v>-1.1000000000000001</v>
      </c>
      <c r="K88" s="406" t="s">
        <v>14</v>
      </c>
      <c r="L88" s="610" t="s">
        <v>14</v>
      </c>
    </row>
    <row r="89" spans="1:12" ht="19.5" customHeight="1" thickBot="1">
      <c r="A89" s="649" t="s">
        <v>320</v>
      </c>
      <c r="B89" s="649"/>
      <c r="C89" s="655"/>
      <c r="D89" s="407"/>
      <c r="E89" s="363">
        <v>94.9</v>
      </c>
      <c r="F89" s="363">
        <v>92.800000000000011</v>
      </c>
      <c r="G89" s="363">
        <v>93.3</v>
      </c>
      <c r="H89" s="408">
        <v>-2.3000000000000003</v>
      </c>
      <c r="I89" s="409">
        <v>-2.2000000000000002</v>
      </c>
      <c r="J89" s="409">
        <v>0.5</v>
      </c>
      <c r="K89" s="410" t="s">
        <v>14</v>
      </c>
      <c r="L89" s="612" t="s">
        <v>14</v>
      </c>
    </row>
    <row r="90" spans="1:12" s="4" customFormat="1" ht="14.25">
      <c r="A90" s="391" t="s">
        <v>432</v>
      </c>
      <c r="B90" s="391"/>
      <c r="C90" s="391"/>
      <c r="D90" s="411"/>
      <c r="E90" s="411"/>
      <c r="F90" s="411"/>
      <c r="G90" s="411"/>
      <c r="H90" s="412"/>
      <c r="I90" s="413"/>
      <c r="J90" s="413"/>
      <c r="K90" s="413"/>
      <c r="L90" s="413"/>
    </row>
  </sheetData>
  <mergeCells count="87">
    <mergeCell ref="A85:C85"/>
    <mergeCell ref="A86:C86"/>
    <mergeCell ref="A87:C87"/>
    <mergeCell ref="A88:C88"/>
    <mergeCell ref="A89:C89"/>
    <mergeCell ref="A84:C84"/>
    <mergeCell ref="B71:C71"/>
    <mergeCell ref="B72:C72"/>
    <mergeCell ref="A75:C75"/>
    <mergeCell ref="B76:C76"/>
    <mergeCell ref="B77:C77"/>
    <mergeCell ref="B78:C78"/>
    <mergeCell ref="A79:C79"/>
    <mergeCell ref="A80:C80"/>
    <mergeCell ref="A81:C81"/>
    <mergeCell ref="B82:C82"/>
    <mergeCell ref="B83:C83"/>
    <mergeCell ref="B70:C70"/>
    <mergeCell ref="B59:C59"/>
    <mergeCell ref="B60:C60"/>
    <mergeCell ref="B61:C61"/>
    <mergeCell ref="A62:C62"/>
    <mergeCell ref="B63:C63"/>
    <mergeCell ref="B64:C64"/>
    <mergeCell ref="B65:C65"/>
    <mergeCell ref="B66:C66"/>
    <mergeCell ref="A67:C67"/>
    <mergeCell ref="B68:C68"/>
    <mergeCell ref="B69:C69"/>
    <mergeCell ref="A58:C58"/>
    <mergeCell ref="B46:C46"/>
    <mergeCell ref="A48:L48"/>
    <mergeCell ref="A50:D51"/>
    <mergeCell ref="E50:E51"/>
    <mergeCell ref="F50:F51"/>
    <mergeCell ref="G50:G51"/>
    <mergeCell ref="H50:J50"/>
    <mergeCell ref="K50:L50"/>
    <mergeCell ref="B53:C53"/>
    <mergeCell ref="A54:C54"/>
    <mergeCell ref="B55:C55"/>
    <mergeCell ref="B56:C56"/>
    <mergeCell ref="B57:C57"/>
    <mergeCell ref="B52:C52"/>
    <mergeCell ref="A45:C45"/>
    <mergeCell ref="B30:C30"/>
    <mergeCell ref="B31:C31"/>
    <mergeCell ref="B32:C32"/>
    <mergeCell ref="B33:C33"/>
    <mergeCell ref="B34:C34"/>
    <mergeCell ref="A35:C35"/>
    <mergeCell ref="B36:C36"/>
    <mergeCell ref="B39:C39"/>
    <mergeCell ref="B42:C42"/>
    <mergeCell ref="B43:C43"/>
    <mergeCell ref="B44:C44"/>
    <mergeCell ref="B29:C29"/>
    <mergeCell ref="B18:C18"/>
    <mergeCell ref="B19:C19"/>
    <mergeCell ref="A20:C20"/>
    <mergeCell ref="B21:C21"/>
    <mergeCell ref="B22:C22"/>
    <mergeCell ref="A23:C23"/>
    <mergeCell ref="B24:C24"/>
    <mergeCell ref="B25:C25"/>
    <mergeCell ref="B26:C26"/>
    <mergeCell ref="B27:C27"/>
    <mergeCell ref="A28:C28"/>
    <mergeCell ref="B17:C17"/>
    <mergeCell ref="A6:C6"/>
    <mergeCell ref="A7:C7"/>
    <mergeCell ref="B8:C8"/>
    <mergeCell ref="B9:C9"/>
    <mergeCell ref="B10:C10"/>
    <mergeCell ref="B11:C11"/>
    <mergeCell ref="B12:C12"/>
    <mergeCell ref="B13:C13"/>
    <mergeCell ref="B14:C14"/>
    <mergeCell ref="B15:C15"/>
    <mergeCell ref="B16:C16"/>
    <mergeCell ref="A2:L2"/>
    <mergeCell ref="A4:D5"/>
    <mergeCell ref="E4:E5"/>
    <mergeCell ref="F4:F5"/>
    <mergeCell ref="G4:G5"/>
    <mergeCell ref="H4:J4"/>
    <mergeCell ref="K4:L4"/>
  </mergeCells>
  <phoneticPr fontId="24"/>
  <printOptions horizontalCentered="1" gridLinesSet="0"/>
  <pageMargins left="0.78740157480314965" right="0.78740157480314965" top="0.78740157480314965" bottom="0.78740157480314965" header="0.59055118110236227" footer="0.59055118110236227"/>
  <pageSetup paperSize="9" pageOrder="overThenDown" orientation="portrait" r:id="rId1"/>
  <headerFooter alignWithMargins="0"/>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zoomScaleNormal="100" workbookViewId="0">
      <selection activeCell="A5" sqref="A5"/>
    </sheetView>
  </sheetViews>
  <sheetFormatPr defaultColWidth="9" defaultRowHeight="13.5"/>
  <cols>
    <col min="1" max="1" width="16.375" style="2" customWidth="1"/>
    <col min="2" max="11" width="7.25" style="2" customWidth="1"/>
    <col min="12" max="16384" width="9" style="2"/>
  </cols>
  <sheetData>
    <row r="1" spans="1:11" ht="30" customHeight="1"/>
    <row r="2" spans="1:11" s="7" customFormat="1" ht="22.5" customHeight="1">
      <c r="A2" s="656" t="s">
        <v>554</v>
      </c>
      <c r="B2" s="656"/>
      <c r="C2" s="656"/>
      <c r="D2" s="656"/>
      <c r="E2" s="656"/>
      <c r="F2" s="656"/>
      <c r="G2" s="656"/>
      <c r="H2" s="656"/>
      <c r="I2" s="656"/>
      <c r="J2" s="656"/>
      <c r="K2" s="656"/>
    </row>
    <row r="3" spans="1:11" s="7" customFormat="1" ht="9" customHeight="1">
      <c r="A3" s="73"/>
      <c r="B3" s="73"/>
      <c r="C3" s="73"/>
      <c r="D3" s="73"/>
      <c r="E3" s="73"/>
      <c r="F3" s="73"/>
      <c r="G3" s="73"/>
      <c r="H3" s="73"/>
      <c r="I3" s="73"/>
      <c r="J3" s="73"/>
      <c r="K3" s="73"/>
    </row>
    <row r="4" spans="1:11" s="39" customFormat="1" ht="13.5" customHeight="1" thickBot="1">
      <c r="A4" s="103" t="s">
        <v>0</v>
      </c>
      <c r="B4" s="103"/>
      <c r="C4" s="103"/>
      <c r="D4" s="103"/>
      <c r="E4" s="103"/>
      <c r="F4" s="103"/>
      <c r="G4" s="103"/>
      <c r="H4" s="103"/>
      <c r="I4" s="103"/>
      <c r="J4" s="103"/>
      <c r="K4" s="104" t="s">
        <v>198</v>
      </c>
    </row>
    <row r="5" spans="1:11" s="39" customFormat="1" ht="24" customHeight="1">
      <c r="A5" s="105" t="s">
        <v>29</v>
      </c>
      <c r="B5" s="106" t="s">
        <v>199</v>
      </c>
      <c r="C5" s="107" t="s">
        <v>28</v>
      </c>
      <c r="D5" s="107" t="s">
        <v>27</v>
      </c>
      <c r="E5" s="107" t="s">
        <v>26</v>
      </c>
      <c r="F5" s="107" t="s">
        <v>25</v>
      </c>
      <c r="G5" s="107" t="s">
        <v>24</v>
      </c>
      <c r="H5" s="107" t="s">
        <v>23</v>
      </c>
      <c r="I5" s="107" t="s">
        <v>22</v>
      </c>
      <c r="J5" s="107" t="s">
        <v>21</v>
      </c>
      <c r="K5" s="108" t="s">
        <v>20</v>
      </c>
    </row>
    <row r="6" spans="1:11" s="39" customFormat="1" ht="24" customHeight="1">
      <c r="A6" s="109" t="s">
        <v>550</v>
      </c>
      <c r="B6" s="110">
        <v>99.9</v>
      </c>
      <c r="C6" s="110">
        <v>100.3</v>
      </c>
      <c r="D6" s="110">
        <v>100.2</v>
      </c>
      <c r="E6" s="110">
        <v>100.5</v>
      </c>
      <c r="F6" s="110">
        <v>100.2</v>
      </c>
      <c r="G6" s="110">
        <v>100.5</v>
      </c>
      <c r="H6" s="110">
        <v>100.1</v>
      </c>
      <c r="I6" s="110">
        <v>100.3</v>
      </c>
      <c r="J6" s="110">
        <v>100.1</v>
      </c>
      <c r="K6" s="111">
        <v>100.3</v>
      </c>
    </row>
    <row r="7" spans="1:11" s="39" customFormat="1" ht="24" customHeight="1">
      <c r="A7" s="109" t="s">
        <v>551</v>
      </c>
      <c r="B7" s="110">
        <v>100.4</v>
      </c>
      <c r="C7" s="110">
        <v>100.8</v>
      </c>
      <c r="D7" s="110">
        <v>100.6</v>
      </c>
      <c r="E7" s="110">
        <v>100.8</v>
      </c>
      <c r="F7" s="110">
        <v>100.6</v>
      </c>
      <c r="G7" s="110">
        <v>100.7</v>
      </c>
      <c r="H7" s="110">
        <v>100.6</v>
      </c>
      <c r="I7" s="110">
        <v>100.9</v>
      </c>
      <c r="J7" s="110">
        <v>100.5</v>
      </c>
      <c r="K7" s="111">
        <v>100.7</v>
      </c>
    </row>
    <row r="8" spans="1:11" s="39" customFormat="1" ht="24" customHeight="1">
      <c r="A8" s="109" t="s">
        <v>552</v>
      </c>
      <c r="B8" s="110">
        <v>101.3</v>
      </c>
      <c r="C8" s="110">
        <v>101.7</v>
      </c>
      <c r="D8" s="110">
        <v>101.8</v>
      </c>
      <c r="E8" s="110">
        <v>101.6</v>
      </c>
      <c r="F8" s="110">
        <v>102.4</v>
      </c>
      <c r="G8" s="110">
        <v>101.4</v>
      </c>
      <c r="H8" s="110">
        <v>101.9</v>
      </c>
      <c r="I8" s="110">
        <v>101.4</v>
      </c>
      <c r="J8" s="110">
        <v>101.1</v>
      </c>
      <c r="K8" s="112">
        <v>101.9</v>
      </c>
    </row>
    <row r="9" spans="1:11" s="39" customFormat="1" ht="24" customHeight="1">
      <c r="A9" s="109" t="s">
        <v>399</v>
      </c>
      <c r="B9" s="110">
        <v>101.8</v>
      </c>
      <c r="C9" s="110">
        <v>102.2</v>
      </c>
      <c r="D9" s="110">
        <v>102.1</v>
      </c>
      <c r="E9" s="110">
        <v>102.2</v>
      </c>
      <c r="F9" s="110">
        <v>103.2</v>
      </c>
      <c r="G9" s="110">
        <v>101.5</v>
      </c>
      <c r="H9" s="110">
        <v>102.3</v>
      </c>
      <c r="I9" s="110">
        <v>101.7</v>
      </c>
      <c r="J9" s="110">
        <v>101.3</v>
      </c>
      <c r="K9" s="111">
        <v>102.3</v>
      </c>
    </row>
    <row r="10" spans="1:11" s="39" customFormat="1" ht="24" customHeight="1" thickBot="1">
      <c r="A10" s="113" t="s">
        <v>553</v>
      </c>
      <c r="B10" s="114">
        <v>101.8</v>
      </c>
      <c r="C10" s="114">
        <v>102.4</v>
      </c>
      <c r="D10" s="114">
        <v>102.3</v>
      </c>
      <c r="E10" s="114">
        <v>102.3</v>
      </c>
      <c r="F10" s="114">
        <v>103.7</v>
      </c>
      <c r="G10" s="114">
        <v>101.2</v>
      </c>
      <c r="H10" s="114">
        <v>102.6</v>
      </c>
      <c r="I10" s="114">
        <v>101.6</v>
      </c>
      <c r="J10" s="114">
        <v>101.5</v>
      </c>
      <c r="K10" s="115">
        <v>101.6</v>
      </c>
    </row>
    <row r="11" spans="1:11" s="6" customFormat="1" ht="24" customHeight="1" thickBot="1">
      <c r="A11" s="116" t="s">
        <v>16</v>
      </c>
      <c r="B11" s="117"/>
      <c r="C11" s="117"/>
      <c r="D11" s="117"/>
      <c r="E11" s="117"/>
      <c r="F11" s="117"/>
      <c r="G11" s="117"/>
      <c r="H11" s="117"/>
      <c r="I11" s="117"/>
      <c r="J11" s="117"/>
      <c r="K11" s="117"/>
    </row>
    <row r="12" spans="1:11" s="39" customFormat="1" ht="24" customHeight="1">
      <c r="A12" s="109" t="s">
        <v>550</v>
      </c>
      <c r="B12" s="110">
        <v>-0.1</v>
      </c>
      <c r="C12" s="110">
        <v>0.3</v>
      </c>
      <c r="D12" s="110">
        <v>0.2</v>
      </c>
      <c r="E12" s="110">
        <v>0.5</v>
      </c>
      <c r="F12" s="110">
        <v>0.2</v>
      </c>
      <c r="G12" s="110">
        <v>0.5</v>
      </c>
      <c r="H12" s="110">
        <v>0.1</v>
      </c>
      <c r="I12" s="110">
        <v>0.3</v>
      </c>
      <c r="J12" s="118">
        <v>0.1</v>
      </c>
      <c r="K12" s="119">
        <v>0.3</v>
      </c>
    </row>
    <row r="13" spans="1:11" s="39" customFormat="1" ht="24" customHeight="1">
      <c r="A13" s="109" t="s">
        <v>551</v>
      </c>
      <c r="B13" s="110">
        <v>0.5</v>
      </c>
      <c r="C13" s="110">
        <v>0.5</v>
      </c>
      <c r="D13" s="110">
        <v>0.4</v>
      </c>
      <c r="E13" s="110">
        <v>0.4</v>
      </c>
      <c r="F13" s="110">
        <v>0.5</v>
      </c>
      <c r="G13" s="110">
        <v>0.2</v>
      </c>
      <c r="H13" s="110">
        <v>0.5</v>
      </c>
      <c r="I13" s="110">
        <v>0.7</v>
      </c>
      <c r="J13" s="110">
        <v>0.4</v>
      </c>
      <c r="K13" s="111">
        <v>0.5</v>
      </c>
    </row>
    <row r="14" spans="1:11" s="39" customFormat="1" ht="24" customHeight="1">
      <c r="A14" s="109" t="s">
        <v>552</v>
      </c>
      <c r="B14" s="120">
        <v>1</v>
      </c>
      <c r="C14" s="110">
        <v>0.9</v>
      </c>
      <c r="D14" s="110">
        <v>1.1000000000000001</v>
      </c>
      <c r="E14" s="110">
        <v>0.8</v>
      </c>
      <c r="F14" s="110">
        <v>1.8</v>
      </c>
      <c r="G14" s="110">
        <v>0.6</v>
      </c>
      <c r="H14" s="110">
        <v>1.3</v>
      </c>
      <c r="I14" s="110">
        <v>0.5</v>
      </c>
      <c r="J14" s="110">
        <v>0.6</v>
      </c>
      <c r="K14" s="111">
        <v>1.2</v>
      </c>
    </row>
    <row r="15" spans="1:11" s="39" customFormat="1" ht="24" customHeight="1">
      <c r="A15" s="109" t="s">
        <v>399</v>
      </c>
      <c r="B15" s="110">
        <v>0.5</v>
      </c>
      <c r="C15" s="110">
        <v>0.5</v>
      </c>
      <c r="D15" s="110">
        <v>0.3</v>
      </c>
      <c r="E15" s="110">
        <v>0.6</v>
      </c>
      <c r="F15" s="110">
        <v>0.8</v>
      </c>
      <c r="G15" s="110">
        <v>0.2</v>
      </c>
      <c r="H15" s="110">
        <v>0.4</v>
      </c>
      <c r="I15" s="110">
        <v>0.3</v>
      </c>
      <c r="J15" s="110">
        <v>0.2</v>
      </c>
      <c r="K15" s="111">
        <v>0.3</v>
      </c>
    </row>
    <row r="16" spans="1:11" s="39" customFormat="1" ht="24" customHeight="1" thickBot="1">
      <c r="A16" s="113" t="s">
        <v>553</v>
      </c>
      <c r="B16" s="114">
        <v>0</v>
      </c>
      <c r="C16" s="114">
        <v>0.2</v>
      </c>
      <c r="D16" s="114">
        <v>0.2</v>
      </c>
      <c r="E16" s="114">
        <v>0.2</v>
      </c>
      <c r="F16" s="114">
        <v>0.5</v>
      </c>
      <c r="G16" s="114">
        <v>-0.3</v>
      </c>
      <c r="H16" s="114">
        <v>0.3</v>
      </c>
      <c r="I16" s="114">
        <v>-0.1</v>
      </c>
      <c r="J16" s="114">
        <v>0.2</v>
      </c>
      <c r="K16" s="115">
        <v>-0.6</v>
      </c>
    </row>
    <row r="17" spans="1:11" s="39" customFormat="1" ht="13.5" customHeight="1">
      <c r="A17" s="5" t="s">
        <v>432</v>
      </c>
      <c r="B17" s="45"/>
      <c r="C17" s="45"/>
      <c r="D17" s="45"/>
      <c r="E17" s="45"/>
      <c r="F17" s="45"/>
      <c r="G17" s="45"/>
      <c r="H17" s="45"/>
      <c r="I17" s="45"/>
      <c r="J17" s="45"/>
      <c r="K17" s="45"/>
    </row>
  </sheetData>
  <mergeCells count="1">
    <mergeCell ref="A2:K2"/>
  </mergeCells>
  <phoneticPr fontId="24"/>
  <printOptions horizontalCentered="1" gridLinesSet="0"/>
  <pageMargins left="0.59055118110236227" right="0.59055118110236227" top="0.78740157480314965" bottom="0.78740157480314965" header="0.59055118110236227" footer="0.59055118110236227"/>
  <pageSetup paperSize="9" scale="96" orientation="portrait" r:id="rId1"/>
  <headerFooter alignWithMargins="0"/>
  <ignoredErrors>
    <ignoredError sqref="A11 A7:A8 A13:A1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selection activeCell="A4" sqref="A4:B4"/>
    </sheetView>
  </sheetViews>
  <sheetFormatPr defaultColWidth="9" defaultRowHeight="13.5"/>
  <cols>
    <col min="1" max="1" width="16.625" style="2" customWidth="1"/>
    <col min="2" max="2" width="1" style="2" customWidth="1"/>
    <col min="3" max="7" width="17.5" style="2" customWidth="1"/>
    <col min="8" max="16384" width="9" style="2"/>
  </cols>
  <sheetData>
    <row r="1" spans="1:7" ht="39.6" customHeight="1"/>
    <row r="2" spans="1:7" ht="22.5" customHeight="1">
      <c r="A2" s="659" t="s">
        <v>564</v>
      </c>
      <c r="B2" s="659"/>
      <c r="C2" s="659"/>
      <c r="D2" s="659"/>
      <c r="E2" s="659"/>
      <c r="F2" s="659"/>
      <c r="G2" s="659"/>
    </row>
    <row r="3" spans="1:7" s="39" customFormat="1" ht="13.5" customHeight="1" thickBot="1">
      <c r="A3" s="301"/>
      <c r="B3" s="301"/>
      <c r="C3" s="303"/>
      <c r="D3" s="303"/>
      <c r="E3" s="303"/>
      <c r="F3" s="302"/>
      <c r="G3" s="302" t="s">
        <v>400</v>
      </c>
    </row>
    <row r="4" spans="1:7" s="39" customFormat="1" ht="27" customHeight="1">
      <c r="A4" s="657" t="s">
        <v>75</v>
      </c>
      <c r="B4" s="658"/>
      <c r="C4" s="414" t="s">
        <v>559</v>
      </c>
      <c r="D4" s="415" t="s">
        <v>560</v>
      </c>
      <c r="E4" s="415" t="s">
        <v>561</v>
      </c>
      <c r="F4" s="414" t="s">
        <v>562</v>
      </c>
      <c r="G4" s="416" t="s">
        <v>563</v>
      </c>
    </row>
    <row r="5" spans="1:7" s="39" customFormat="1" ht="17.25" customHeight="1">
      <c r="A5" s="417" t="s">
        <v>74</v>
      </c>
      <c r="B5" s="418"/>
      <c r="C5" s="419">
        <v>98.7</v>
      </c>
      <c r="D5" s="419">
        <v>99.1</v>
      </c>
      <c r="E5" s="420">
        <v>99.5</v>
      </c>
      <c r="F5" s="420">
        <v>99.6</v>
      </c>
      <c r="G5" s="421">
        <v>99.5</v>
      </c>
    </row>
    <row r="6" spans="1:7" s="39" customFormat="1" ht="17.25" customHeight="1">
      <c r="A6" s="422" t="s">
        <v>73</v>
      </c>
      <c r="B6" s="423"/>
      <c r="C6" s="424">
        <v>99</v>
      </c>
      <c r="D6" s="424">
        <v>98.9</v>
      </c>
      <c r="E6" s="425">
        <v>98.4</v>
      </c>
      <c r="F6" s="425">
        <v>98.6</v>
      </c>
      <c r="G6" s="426">
        <v>98.5</v>
      </c>
    </row>
    <row r="7" spans="1:7" s="39" customFormat="1" ht="17.25" customHeight="1">
      <c r="A7" s="422" t="s">
        <v>72</v>
      </c>
      <c r="B7" s="423"/>
      <c r="C7" s="424">
        <v>99.3</v>
      </c>
      <c r="D7" s="424">
        <v>99</v>
      </c>
      <c r="E7" s="425">
        <v>99.4</v>
      </c>
      <c r="F7" s="425">
        <v>99.4</v>
      </c>
      <c r="G7" s="426">
        <v>99.2</v>
      </c>
    </row>
    <row r="8" spans="1:7" s="39" customFormat="1" ht="17.25" customHeight="1">
      <c r="A8" s="422" t="s">
        <v>71</v>
      </c>
      <c r="B8" s="423"/>
      <c r="C8" s="424">
        <v>98.5</v>
      </c>
      <c r="D8" s="424">
        <v>98.7</v>
      </c>
      <c r="E8" s="425">
        <v>99.1</v>
      </c>
      <c r="F8" s="425">
        <v>99.2</v>
      </c>
      <c r="G8" s="426">
        <v>99.9</v>
      </c>
    </row>
    <row r="9" spans="1:7" s="39" customFormat="1" ht="17.25" customHeight="1">
      <c r="A9" s="422" t="s">
        <v>70</v>
      </c>
      <c r="B9" s="423"/>
      <c r="C9" s="424">
        <v>98.2</v>
      </c>
      <c r="D9" s="424">
        <v>97.7</v>
      </c>
      <c r="E9" s="425">
        <v>98.1</v>
      </c>
      <c r="F9" s="425">
        <v>98.2</v>
      </c>
      <c r="G9" s="426">
        <v>98.2</v>
      </c>
    </row>
    <row r="10" spans="1:7" s="39" customFormat="1" ht="17.25" customHeight="1">
      <c r="A10" s="422" t="s">
        <v>69</v>
      </c>
      <c r="B10" s="423"/>
      <c r="C10" s="427">
        <v>100.4</v>
      </c>
      <c r="D10" s="427">
        <v>100.4</v>
      </c>
      <c r="E10" s="428">
        <v>100.4</v>
      </c>
      <c r="F10" s="425">
        <v>99.4</v>
      </c>
      <c r="G10" s="426">
        <v>100.1</v>
      </c>
    </row>
    <row r="11" spans="1:7" s="39" customFormat="1" ht="17.25" customHeight="1">
      <c r="A11" s="422" t="s">
        <v>68</v>
      </c>
      <c r="B11" s="423"/>
      <c r="C11" s="424">
        <v>101.5</v>
      </c>
      <c r="D11" s="424">
        <v>101.2</v>
      </c>
      <c r="E11" s="425">
        <v>101.1</v>
      </c>
      <c r="F11" s="425">
        <v>100.3</v>
      </c>
      <c r="G11" s="426">
        <v>100.4</v>
      </c>
    </row>
    <row r="12" spans="1:7" s="39" customFormat="1" ht="17.25" customHeight="1">
      <c r="A12" s="422" t="s">
        <v>67</v>
      </c>
      <c r="B12" s="423"/>
      <c r="C12" s="427">
        <v>99.2</v>
      </c>
      <c r="D12" s="427">
        <v>98.4</v>
      </c>
      <c r="E12" s="428">
        <v>98.6</v>
      </c>
      <c r="F12" s="425">
        <v>98.6</v>
      </c>
      <c r="G12" s="426">
        <v>98.7</v>
      </c>
    </row>
    <row r="13" spans="1:7" s="39" customFormat="1" ht="17.25" customHeight="1">
      <c r="A13" s="422" t="s">
        <v>66</v>
      </c>
      <c r="B13" s="423"/>
      <c r="C13" s="427">
        <v>100.4</v>
      </c>
      <c r="D13" s="427">
        <v>99.4</v>
      </c>
      <c r="E13" s="428">
        <v>99.4</v>
      </c>
      <c r="F13" s="425">
        <v>99.2</v>
      </c>
      <c r="G13" s="426">
        <v>99.1</v>
      </c>
    </row>
    <row r="14" spans="1:7" s="39" customFormat="1" ht="17.25" customHeight="1">
      <c r="A14" s="422" t="s">
        <v>65</v>
      </c>
      <c r="B14" s="423"/>
      <c r="C14" s="427">
        <v>96.6</v>
      </c>
      <c r="D14" s="427">
        <v>95.9</v>
      </c>
      <c r="E14" s="428">
        <v>96.1</v>
      </c>
      <c r="F14" s="425">
        <v>96.4</v>
      </c>
      <c r="G14" s="426">
        <v>96.7</v>
      </c>
    </row>
    <row r="15" spans="1:7" s="39" customFormat="1" ht="17.25" customHeight="1">
      <c r="A15" s="422" t="s">
        <v>558</v>
      </c>
      <c r="B15" s="429"/>
      <c r="C15" s="427">
        <v>103.2</v>
      </c>
      <c r="D15" s="427">
        <v>103.1</v>
      </c>
      <c r="E15" s="428">
        <v>102.8</v>
      </c>
      <c r="F15" s="425">
        <v>102.8</v>
      </c>
      <c r="G15" s="426">
        <v>102.7</v>
      </c>
    </row>
    <row r="16" spans="1:7" s="39" customFormat="1" ht="17.25" customHeight="1">
      <c r="A16" s="422" t="s">
        <v>64</v>
      </c>
      <c r="B16" s="423"/>
      <c r="C16" s="427">
        <v>100.2</v>
      </c>
      <c r="D16" s="427">
        <v>100.7</v>
      </c>
      <c r="E16" s="428">
        <v>100.8</v>
      </c>
      <c r="F16" s="425">
        <v>101.1</v>
      </c>
      <c r="G16" s="426">
        <v>101.3</v>
      </c>
    </row>
    <row r="17" spans="1:7" s="39" customFormat="1" ht="17.25" customHeight="1">
      <c r="A17" s="422" t="s">
        <v>63</v>
      </c>
      <c r="B17" s="423"/>
      <c r="C17" s="427">
        <v>104.3</v>
      </c>
      <c r="D17" s="427">
        <v>105.2</v>
      </c>
      <c r="E17" s="428">
        <v>105.1</v>
      </c>
      <c r="F17" s="425">
        <v>105.1</v>
      </c>
      <c r="G17" s="426">
        <v>105.4</v>
      </c>
    </row>
    <row r="18" spans="1:7" s="39" customFormat="1" ht="17.25" customHeight="1">
      <c r="A18" s="422" t="s">
        <v>62</v>
      </c>
      <c r="B18" s="423"/>
      <c r="C18" s="427">
        <v>103.9</v>
      </c>
      <c r="D18" s="427">
        <v>104.9</v>
      </c>
      <c r="E18" s="428">
        <v>104.8</v>
      </c>
      <c r="F18" s="425">
        <v>105.1</v>
      </c>
      <c r="G18" s="426">
        <v>104.7</v>
      </c>
    </row>
    <row r="19" spans="1:7" s="39" customFormat="1" ht="17.25" customHeight="1">
      <c r="A19" s="422" t="s">
        <v>61</v>
      </c>
      <c r="B19" s="423"/>
      <c r="C19" s="427">
        <v>99.5</v>
      </c>
      <c r="D19" s="427">
        <v>99.3</v>
      </c>
      <c r="E19" s="428">
        <v>99.2</v>
      </c>
      <c r="F19" s="425">
        <v>98.9</v>
      </c>
      <c r="G19" s="426">
        <v>98.9</v>
      </c>
    </row>
    <row r="20" spans="1:7" s="39" customFormat="1" ht="17.25" customHeight="1">
      <c r="A20" s="422" t="s">
        <v>60</v>
      </c>
      <c r="B20" s="423"/>
      <c r="C20" s="427">
        <v>98.7</v>
      </c>
      <c r="D20" s="427">
        <v>98.8</v>
      </c>
      <c r="E20" s="428">
        <v>99.2</v>
      </c>
      <c r="F20" s="425">
        <v>99.5</v>
      </c>
      <c r="G20" s="426">
        <v>98.9</v>
      </c>
    </row>
    <row r="21" spans="1:7" s="39" customFormat="1" ht="17.25" customHeight="1">
      <c r="A21" s="422" t="s">
        <v>59</v>
      </c>
      <c r="B21" s="423"/>
      <c r="C21" s="424">
        <v>100.8</v>
      </c>
      <c r="D21" s="424">
        <v>100.6</v>
      </c>
      <c r="E21" s="425">
        <v>100.5</v>
      </c>
      <c r="F21" s="425">
        <v>100.3</v>
      </c>
      <c r="G21" s="426">
        <v>100.3</v>
      </c>
    </row>
    <row r="22" spans="1:7" s="39" customFormat="1" ht="17.25" customHeight="1">
      <c r="A22" s="422" t="s">
        <v>58</v>
      </c>
      <c r="B22" s="423"/>
      <c r="C22" s="424">
        <v>99.4</v>
      </c>
      <c r="D22" s="424">
        <v>99</v>
      </c>
      <c r="E22" s="425">
        <v>98.9</v>
      </c>
      <c r="F22" s="425">
        <v>99.3</v>
      </c>
      <c r="G22" s="426">
        <v>99.4</v>
      </c>
    </row>
    <row r="23" spans="1:7" s="39" customFormat="1" ht="17.25" customHeight="1">
      <c r="A23" s="422" t="s">
        <v>57</v>
      </c>
      <c r="B23" s="423"/>
      <c r="C23" s="427">
        <v>99</v>
      </c>
      <c r="D23" s="427">
        <v>98.9</v>
      </c>
      <c r="E23" s="428">
        <v>98.9</v>
      </c>
      <c r="F23" s="425">
        <v>99.4</v>
      </c>
      <c r="G23" s="426">
        <v>99.4</v>
      </c>
    </row>
    <row r="24" spans="1:7" s="39" customFormat="1" ht="17.25" customHeight="1">
      <c r="A24" s="422" t="s">
        <v>56</v>
      </c>
      <c r="B24" s="423"/>
      <c r="C24" s="424">
        <v>97.4</v>
      </c>
      <c r="D24" s="424">
        <v>97.2</v>
      </c>
      <c r="E24" s="425">
        <v>97.1</v>
      </c>
      <c r="F24" s="425">
        <v>97.5</v>
      </c>
      <c r="G24" s="426">
        <v>98.3</v>
      </c>
    </row>
    <row r="25" spans="1:7" s="39" customFormat="1" ht="17.25" customHeight="1">
      <c r="A25" s="422" t="s">
        <v>55</v>
      </c>
      <c r="B25" s="423"/>
      <c r="C25" s="427">
        <v>98.3</v>
      </c>
      <c r="D25" s="427">
        <v>98</v>
      </c>
      <c r="E25" s="428">
        <v>98.3</v>
      </c>
      <c r="F25" s="425">
        <v>98.1</v>
      </c>
      <c r="G25" s="426">
        <v>98.2</v>
      </c>
    </row>
    <row r="26" spans="1:7" s="39" customFormat="1" ht="17.25" customHeight="1">
      <c r="A26" s="422" t="s">
        <v>200</v>
      </c>
      <c r="B26" s="423"/>
      <c r="C26" s="427">
        <v>99.3</v>
      </c>
      <c r="D26" s="427">
        <v>99.1</v>
      </c>
      <c r="E26" s="428">
        <v>99.2</v>
      </c>
      <c r="F26" s="425">
        <v>99.2</v>
      </c>
      <c r="G26" s="426">
        <v>99.7</v>
      </c>
    </row>
    <row r="27" spans="1:7" s="39" customFormat="1" ht="17.25" customHeight="1">
      <c r="A27" s="422" t="s">
        <v>54</v>
      </c>
      <c r="B27" s="423"/>
      <c r="C27" s="424">
        <v>99.7</v>
      </c>
      <c r="D27" s="424">
        <v>99.4</v>
      </c>
      <c r="E27" s="425">
        <v>99</v>
      </c>
      <c r="F27" s="425">
        <v>98.9</v>
      </c>
      <c r="G27" s="426">
        <v>98.5</v>
      </c>
    </row>
    <row r="28" spans="1:7" s="39" customFormat="1" ht="17.25" customHeight="1">
      <c r="A28" s="422" t="s">
        <v>53</v>
      </c>
      <c r="B28" s="423"/>
      <c r="C28" s="427">
        <v>97.9</v>
      </c>
      <c r="D28" s="427">
        <v>98.3</v>
      </c>
      <c r="E28" s="428">
        <v>98</v>
      </c>
      <c r="F28" s="425">
        <v>98.2</v>
      </c>
      <c r="G28" s="426">
        <v>98.1</v>
      </c>
    </row>
    <row r="29" spans="1:7" s="39" customFormat="1" ht="17.25" customHeight="1">
      <c r="A29" s="422" t="s">
        <v>52</v>
      </c>
      <c r="B29" s="423"/>
      <c r="C29" s="424">
        <v>100.7</v>
      </c>
      <c r="D29" s="424">
        <v>100.4</v>
      </c>
      <c r="E29" s="425">
        <v>101</v>
      </c>
      <c r="F29" s="425">
        <v>100.4</v>
      </c>
      <c r="G29" s="426">
        <v>100.5</v>
      </c>
    </row>
    <row r="30" spans="1:7" s="39" customFormat="1" ht="17.25" customHeight="1">
      <c r="A30" s="422" t="s">
        <v>51</v>
      </c>
      <c r="B30" s="423"/>
      <c r="C30" s="424">
        <v>100.8</v>
      </c>
      <c r="D30" s="424">
        <v>100.9</v>
      </c>
      <c r="E30" s="425">
        <v>100.9</v>
      </c>
      <c r="F30" s="425">
        <v>100.9</v>
      </c>
      <c r="G30" s="426">
        <v>100.8</v>
      </c>
    </row>
    <row r="31" spans="1:7" s="39" customFormat="1" ht="17.25" customHeight="1">
      <c r="A31" s="422" t="s">
        <v>50</v>
      </c>
      <c r="B31" s="423"/>
      <c r="C31" s="424">
        <v>101</v>
      </c>
      <c r="D31" s="424">
        <v>100.7</v>
      </c>
      <c r="E31" s="425">
        <v>100.2</v>
      </c>
      <c r="F31" s="425">
        <v>99.9</v>
      </c>
      <c r="G31" s="426">
        <v>99.7</v>
      </c>
    </row>
    <row r="32" spans="1:7" s="39" customFormat="1" ht="17.25" customHeight="1">
      <c r="A32" s="422" t="s">
        <v>49</v>
      </c>
      <c r="B32" s="423"/>
      <c r="C32" s="427">
        <v>101.6</v>
      </c>
      <c r="D32" s="427">
        <v>101.5</v>
      </c>
      <c r="E32" s="428">
        <v>101.2</v>
      </c>
      <c r="F32" s="425">
        <v>101.2</v>
      </c>
      <c r="G32" s="426">
        <v>100.9</v>
      </c>
    </row>
    <row r="33" spans="1:7" s="39" customFormat="1" ht="17.25" customHeight="1">
      <c r="A33" s="422" t="s">
        <v>48</v>
      </c>
      <c r="B33" s="423"/>
      <c r="C33" s="427">
        <v>96.9</v>
      </c>
      <c r="D33" s="427">
        <v>96</v>
      </c>
      <c r="E33" s="428">
        <v>96.4</v>
      </c>
      <c r="F33" s="425">
        <v>96.7</v>
      </c>
      <c r="G33" s="426">
        <v>97.1</v>
      </c>
    </row>
    <row r="34" spans="1:7" s="39" customFormat="1" ht="17.25" customHeight="1">
      <c r="A34" s="422" t="s">
        <v>47</v>
      </c>
      <c r="B34" s="423"/>
      <c r="C34" s="427">
        <v>99.7</v>
      </c>
      <c r="D34" s="427">
        <v>99.9</v>
      </c>
      <c r="E34" s="428">
        <v>100.1</v>
      </c>
      <c r="F34" s="425">
        <v>99.8</v>
      </c>
      <c r="G34" s="426">
        <v>99.2</v>
      </c>
    </row>
    <row r="35" spans="1:7" s="39" customFormat="1" ht="17.25" customHeight="1">
      <c r="A35" s="422" t="s">
        <v>46</v>
      </c>
      <c r="B35" s="423"/>
      <c r="C35" s="427">
        <v>97.9</v>
      </c>
      <c r="D35" s="427">
        <v>98</v>
      </c>
      <c r="E35" s="428">
        <v>98.1</v>
      </c>
      <c r="F35" s="425">
        <v>98.3</v>
      </c>
      <c r="G35" s="426">
        <v>98.2</v>
      </c>
    </row>
    <row r="36" spans="1:7" s="39" customFormat="1" ht="17.25" customHeight="1">
      <c r="A36" s="422" t="s">
        <v>45</v>
      </c>
      <c r="B36" s="423"/>
      <c r="C36" s="424">
        <v>100.7</v>
      </c>
      <c r="D36" s="424">
        <v>100.5</v>
      </c>
      <c r="E36" s="425">
        <v>100.1</v>
      </c>
      <c r="F36" s="425">
        <v>99.8</v>
      </c>
      <c r="G36" s="426">
        <v>99.9</v>
      </c>
    </row>
    <row r="37" spans="1:7" s="39" customFormat="1" ht="17.25" customHeight="1">
      <c r="A37" s="422" t="s">
        <v>44</v>
      </c>
      <c r="B37" s="423"/>
      <c r="C37" s="424">
        <v>98.9</v>
      </c>
      <c r="D37" s="424">
        <v>98.5</v>
      </c>
      <c r="E37" s="425">
        <v>98.8</v>
      </c>
      <c r="F37" s="425">
        <v>98.5</v>
      </c>
      <c r="G37" s="426">
        <v>97.6</v>
      </c>
    </row>
    <row r="38" spans="1:7" s="39" customFormat="1" ht="17.25" customHeight="1">
      <c r="A38" s="422" t="s">
        <v>43</v>
      </c>
      <c r="B38" s="423"/>
      <c r="C38" s="427">
        <v>99.3</v>
      </c>
      <c r="D38" s="427">
        <v>99</v>
      </c>
      <c r="E38" s="428">
        <v>99.2</v>
      </c>
      <c r="F38" s="425">
        <v>98.9</v>
      </c>
      <c r="G38" s="426">
        <v>98.9</v>
      </c>
    </row>
    <row r="39" spans="1:7" s="39" customFormat="1" ht="17.25" customHeight="1">
      <c r="A39" s="422" t="s">
        <v>42</v>
      </c>
      <c r="B39" s="423"/>
      <c r="C39" s="427">
        <v>99.1</v>
      </c>
      <c r="D39" s="427">
        <v>99</v>
      </c>
      <c r="E39" s="428">
        <v>99</v>
      </c>
      <c r="F39" s="425">
        <v>98.5</v>
      </c>
      <c r="G39" s="426">
        <v>99.2</v>
      </c>
    </row>
    <row r="40" spans="1:7" s="39" customFormat="1" ht="17.25" customHeight="1">
      <c r="A40" s="422" t="s">
        <v>41</v>
      </c>
      <c r="B40" s="423"/>
      <c r="C40" s="424">
        <v>99.3</v>
      </c>
      <c r="D40" s="424">
        <v>99.8</v>
      </c>
      <c r="E40" s="425">
        <v>99.8</v>
      </c>
      <c r="F40" s="425">
        <v>100.2</v>
      </c>
      <c r="G40" s="426">
        <v>100.5</v>
      </c>
    </row>
    <row r="41" spans="1:7" s="39" customFormat="1" ht="17.25" customHeight="1">
      <c r="A41" s="422" t="s">
        <v>40</v>
      </c>
      <c r="B41" s="423"/>
      <c r="C41" s="424">
        <v>99.1</v>
      </c>
      <c r="D41" s="424">
        <v>98.9</v>
      </c>
      <c r="E41" s="425">
        <v>98.9</v>
      </c>
      <c r="F41" s="425">
        <v>98.9</v>
      </c>
      <c r="G41" s="426">
        <v>98.7</v>
      </c>
    </row>
    <row r="42" spans="1:7" s="39" customFormat="1" ht="17.25" customHeight="1">
      <c r="A42" s="422" t="s">
        <v>39</v>
      </c>
      <c r="B42" s="423"/>
      <c r="C42" s="424">
        <v>98.4</v>
      </c>
      <c r="D42" s="424">
        <v>98.3</v>
      </c>
      <c r="E42" s="425">
        <v>98.3</v>
      </c>
      <c r="F42" s="425">
        <v>98</v>
      </c>
      <c r="G42" s="426">
        <v>97.9</v>
      </c>
    </row>
    <row r="43" spans="1:7" s="39" customFormat="1" ht="17.25" customHeight="1">
      <c r="A43" s="422" t="s">
        <v>38</v>
      </c>
      <c r="B43" s="423"/>
      <c r="C43" s="424">
        <v>99.2</v>
      </c>
      <c r="D43" s="424">
        <v>99.2</v>
      </c>
      <c r="E43" s="425">
        <v>99.5</v>
      </c>
      <c r="F43" s="425">
        <v>99.2</v>
      </c>
      <c r="G43" s="426">
        <v>99.8</v>
      </c>
    </row>
    <row r="44" spans="1:7" s="39" customFormat="1" ht="17.25" customHeight="1">
      <c r="A44" s="422" t="s">
        <v>37</v>
      </c>
      <c r="B44" s="423"/>
      <c r="C44" s="424">
        <v>98.3</v>
      </c>
      <c r="D44" s="424">
        <v>97.6</v>
      </c>
      <c r="E44" s="425">
        <v>97.4</v>
      </c>
      <c r="F44" s="425">
        <v>97</v>
      </c>
      <c r="G44" s="426">
        <v>97.5</v>
      </c>
    </row>
    <row r="45" spans="1:7" s="39" customFormat="1" ht="17.25" customHeight="1">
      <c r="A45" s="430" t="s">
        <v>36</v>
      </c>
      <c r="B45" s="431"/>
      <c r="C45" s="432">
        <v>96.9</v>
      </c>
      <c r="D45" s="432">
        <v>96.5</v>
      </c>
      <c r="E45" s="433">
        <v>96.5</v>
      </c>
      <c r="F45" s="433">
        <v>96.9</v>
      </c>
      <c r="G45" s="434">
        <v>97.2</v>
      </c>
    </row>
    <row r="46" spans="1:7" s="39" customFormat="1" ht="17.25" customHeight="1">
      <c r="A46" s="422" t="s">
        <v>35</v>
      </c>
      <c r="B46" s="423"/>
      <c r="C46" s="424">
        <v>102</v>
      </c>
      <c r="D46" s="424">
        <v>101.8</v>
      </c>
      <c r="E46" s="425">
        <v>101.7</v>
      </c>
      <c r="F46" s="425">
        <v>101.2</v>
      </c>
      <c r="G46" s="426">
        <v>100.8</v>
      </c>
    </row>
    <row r="47" spans="1:7" s="39" customFormat="1" ht="17.25" customHeight="1">
      <c r="A47" s="422" t="s">
        <v>34</v>
      </c>
      <c r="B47" s="423"/>
      <c r="C47" s="424">
        <v>98.3</v>
      </c>
      <c r="D47" s="424">
        <v>98.6</v>
      </c>
      <c r="E47" s="425">
        <v>98.6</v>
      </c>
      <c r="F47" s="425">
        <v>98.4</v>
      </c>
      <c r="G47" s="426">
        <v>98.4</v>
      </c>
    </row>
    <row r="48" spans="1:7" s="39" customFormat="1" ht="17.25" customHeight="1">
      <c r="A48" s="422" t="s">
        <v>33</v>
      </c>
      <c r="B48" s="423"/>
      <c r="C48" s="424">
        <v>98.4</v>
      </c>
      <c r="D48" s="424">
        <v>98</v>
      </c>
      <c r="E48" s="425">
        <v>97.7</v>
      </c>
      <c r="F48" s="425">
        <v>98</v>
      </c>
      <c r="G48" s="426">
        <v>98.4</v>
      </c>
    </row>
    <row r="49" spans="1:7" s="39" customFormat="1" ht="17.25" customHeight="1">
      <c r="A49" s="422" t="s">
        <v>32</v>
      </c>
      <c r="B49" s="423"/>
      <c r="C49" s="424">
        <v>97.3</v>
      </c>
      <c r="D49" s="424">
        <v>96.9</v>
      </c>
      <c r="E49" s="425">
        <v>97.4</v>
      </c>
      <c r="F49" s="425">
        <v>96.8</v>
      </c>
      <c r="G49" s="426">
        <v>96.7</v>
      </c>
    </row>
    <row r="50" spans="1:7" s="39" customFormat="1" ht="17.25" customHeight="1">
      <c r="A50" s="422" t="s">
        <v>31</v>
      </c>
      <c r="B50" s="423"/>
      <c r="C50" s="424">
        <v>97.5</v>
      </c>
      <c r="D50" s="424">
        <v>96.6</v>
      </c>
      <c r="E50" s="425">
        <v>97.3</v>
      </c>
      <c r="F50" s="425">
        <v>97.2</v>
      </c>
      <c r="G50" s="426">
        <v>97.3</v>
      </c>
    </row>
    <row r="51" spans="1:7" s="39" customFormat="1" ht="17.25" customHeight="1" thickBot="1">
      <c r="A51" s="435" t="s">
        <v>30</v>
      </c>
      <c r="B51" s="436"/>
      <c r="C51" s="437">
        <v>98.9</v>
      </c>
      <c r="D51" s="437">
        <v>99.1</v>
      </c>
      <c r="E51" s="438">
        <v>98.9</v>
      </c>
      <c r="F51" s="438">
        <v>99.2</v>
      </c>
      <c r="G51" s="439">
        <v>99.6</v>
      </c>
    </row>
    <row r="52" spans="1:7" s="39" customFormat="1" ht="13.5" customHeight="1">
      <c r="A52" s="303" t="s">
        <v>432</v>
      </c>
      <c r="B52" s="303"/>
      <c r="C52" s="303"/>
      <c r="D52" s="303"/>
      <c r="E52" s="303"/>
      <c r="F52" s="303"/>
      <c r="G52" s="303"/>
    </row>
    <row r="53" spans="1:7" s="39" customFormat="1" ht="13.5" customHeight="1">
      <c r="A53" s="303" t="s">
        <v>557</v>
      </c>
      <c r="B53" s="303"/>
      <c r="C53" s="303"/>
      <c r="D53" s="303"/>
      <c r="E53" s="303"/>
      <c r="F53" s="303"/>
      <c r="G53" s="303"/>
    </row>
  </sheetData>
  <mergeCells count="2">
    <mergeCell ref="A4:B4"/>
    <mergeCell ref="A2:G2"/>
  </mergeCells>
  <phoneticPr fontId="24"/>
  <printOptions horizontalCentered="1" gridLinesSet="0"/>
  <pageMargins left="0.59055118110236227" right="0.59055118110236227" top="0.59055118110236227" bottom="0.59055118110236227" header="0.59055118110236227"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zoomScaleNormal="100" zoomScaleSheetLayoutView="100" workbookViewId="0"/>
  </sheetViews>
  <sheetFormatPr defaultColWidth="9" defaultRowHeight="11.25"/>
  <cols>
    <col min="1" max="1" width="5.625" style="9" customWidth="1"/>
    <col min="2" max="2" width="27.5" style="9" customWidth="1"/>
    <col min="3" max="3" width="0.75" style="9" customWidth="1"/>
    <col min="4" max="4" width="17.375" style="9" customWidth="1"/>
    <col min="5" max="5" width="0.75" style="9" customWidth="1"/>
    <col min="6" max="10" width="8.75" style="9" customWidth="1"/>
    <col min="11" max="22" width="8" style="9" customWidth="1"/>
    <col min="23" max="16384" width="9" style="8"/>
  </cols>
  <sheetData>
    <row r="1" spans="1:22" s="5" customFormat="1" ht="35.25" customHeight="1">
      <c r="A1" s="3"/>
      <c r="B1" s="3"/>
      <c r="C1" s="3"/>
      <c r="D1" s="3"/>
      <c r="E1" s="3"/>
      <c r="F1" s="3"/>
      <c r="G1" s="3"/>
      <c r="H1" s="3"/>
      <c r="I1" s="3"/>
      <c r="J1" s="3"/>
      <c r="K1" s="3"/>
      <c r="L1" s="3"/>
      <c r="M1" s="3"/>
      <c r="N1" s="3"/>
      <c r="O1" s="3"/>
      <c r="P1" s="3"/>
      <c r="Q1" s="3"/>
      <c r="R1" s="3"/>
      <c r="S1" s="3"/>
      <c r="T1" s="3"/>
      <c r="U1" s="3"/>
      <c r="V1" s="11"/>
    </row>
    <row r="2" spans="1:22" ht="22.5" customHeight="1">
      <c r="A2" s="675" t="s">
        <v>437</v>
      </c>
      <c r="B2" s="675"/>
      <c r="C2" s="675"/>
      <c r="D2" s="675"/>
      <c r="E2" s="675"/>
      <c r="F2" s="675"/>
      <c r="G2" s="675"/>
      <c r="H2" s="675"/>
      <c r="I2" s="675"/>
      <c r="J2" s="675"/>
      <c r="K2" s="662" t="s">
        <v>469</v>
      </c>
      <c r="L2" s="662"/>
      <c r="M2" s="662"/>
      <c r="N2" s="662"/>
      <c r="O2" s="662"/>
      <c r="P2" s="662"/>
      <c r="Q2" s="662"/>
      <c r="R2" s="662"/>
      <c r="S2" s="662"/>
      <c r="T2" s="662"/>
      <c r="U2" s="662"/>
      <c r="V2" s="662"/>
    </row>
    <row r="3" spans="1:22" s="10" customFormat="1" ht="13.5" customHeight="1">
      <c r="A3" s="47"/>
      <c r="B3" s="47"/>
      <c r="C3" s="47"/>
      <c r="D3" s="47"/>
      <c r="E3" s="47"/>
      <c r="F3" s="47"/>
      <c r="G3" s="47"/>
      <c r="H3" s="47"/>
      <c r="I3" s="47"/>
      <c r="J3" s="47"/>
      <c r="K3" s="46"/>
      <c r="L3" s="46"/>
      <c r="M3" s="46"/>
      <c r="N3" s="46"/>
      <c r="O3" s="46"/>
      <c r="P3" s="46"/>
      <c r="Q3" s="46"/>
      <c r="R3" s="46"/>
      <c r="S3" s="46"/>
      <c r="T3" s="46"/>
      <c r="U3" s="46"/>
      <c r="V3" s="46"/>
    </row>
    <row r="4" spans="1:22" s="10" customFormat="1" ht="13.5" customHeight="1" thickBot="1">
      <c r="A4" s="123" t="s">
        <v>92</v>
      </c>
      <c r="B4" s="123"/>
      <c r="C4" s="123"/>
      <c r="D4" s="123"/>
      <c r="E4" s="123"/>
      <c r="F4" s="123"/>
      <c r="G4" s="123"/>
      <c r="H4" s="123"/>
      <c r="I4" s="123"/>
      <c r="J4" s="123"/>
      <c r="K4" s="123"/>
      <c r="L4" s="123"/>
      <c r="M4" s="123"/>
      <c r="N4" s="123"/>
      <c r="O4" s="123"/>
      <c r="P4" s="123"/>
      <c r="Q4" s="123"/>
      <c r="R4" s="123"/>
      <c r="S4" s="123"/>
      <c r="T4" s="123"/>
      <c r="U4" s="123"/>
      <c r="V4" s="123"/>
    </row>
    <row r="5" spans="1:22" s="10" customFormat="1" ht="22.5" customHeight="1">
      <c r="A5" s="669" t="s">
        <v>439</v>
      </c>
      <c r="B5" s="669"/>
      <c r="C5" s="670"/>
      <c r="D5" s="673" t="s">
        <v>438</v>
      </c>
      <c r="E5" s="670"/>
      <c r="F5" s="124" t="s">
        <v>470</v>
      </c>
      <c r="G5" s="124" t="s">
        <v>471</v>
      </c>
      <c r="H5" s="124" t="s">
        <v>472</v>
      </c>
      <c r="I5" s="124" t="s">
        <v>473</v>
      </c>
      <c r="J5" s="676" t="s">
        <v>478</v>
      </c>
      <c r="K5" s="663" t="s">
        <v>476</v>
      </c>
      <c r="L5" s="663"/>
      <c r="M5" s="663"/>
      <c r="N5" s="664"/>
      <c r="O5" s="665" t="s">
        <v>477</v>
      </c>
      <c r="P5" s="666"/>
      <c r="Q5" s="666"/>
      <c r="R5" s="666"/>
      <c r="S5" s="666"/>
      <c r="T5" s="666"/>
      <c r="U5" s="666"/>
      <c r="V5" s="666"/>
    </row>
    <row r="6" spans="1:22" s="10" customFormat="1" ht="22.5" customHeight="1">
      <c r="A6" s="671"/>
      <c r="B6" s="671"/>
      <c r="C6" s="672"/>
      <c r="D6" s="674"/>
      <c r="E6" s="672"/>
      <c r="F6" s="125" t="s">
        <v>91</v>
      </c>
      <c r="G6" s="125" t="s">
        <v>91</v>
      </c>
      <c r="H6" s="125" t="s">
        <v>91</v>
      </c>
      <c r="I6" s="125" t="s">
        <v>91</v>
      </c>
      <c r="J6" s="677"/>
      <c r="K6" s="587" t="s">
        <v>474</v>
      </c>
      <c r="L6" s="127" t="s">
        <v>90</v>
      </c>
      <c r="M6" s="127" t="s">
        <v>89</v>
      </c>
      <c r="N6" s="127" t="s">
        <v>88</v>
      </c>
      <c r="O6" s="586" t="s">
        <v>475</v>
      </c>
      <c r="P6" s="127" t="s">
        <v>86</v>
      </c>
      <c r="Q6" s="127" t="s">
        <v>85</v>
      </c>
      <c r="R6" s="127" t="s">
        <v>84</v>
      </c>
      <c r="S6" s="127" t="s">
        <v>83</v>
      </c>
      <c r="T6" s="127" t="s">
        <v>82</v>
      </c>
      <c r="U6" s="127" t="s">
        <v>81</v>
      </c>
      <c r="V6" s="128" t="s">
        <v>80</v>
      </c>
    </row>
    <row r="7" spans="1:22" s="10" customFormat="1" ht="24" customHeight="1">
      <c r="A7" s="129">
        <v>1002</v>
      </c>
      <c r="B7" s="130" t="s">
        <v>120</v>
      </c>
      <c r="C7" s="131"/>
      <c r="D7" s="132" t="s">
        <v>119</v>
      </c>
      <c r="E7" s="133"/>
      <c r="F7" s="134">
        <v>1962</v>
      </c>
      <c r="G7" s="135">
        <v>1848</v>
      </c>
      <c r="H7" s="136">
        <v>1907</v>
      </c>
      <c r="I7" s="136">
        <v>2003</v>
      </c>
      <c r="J7" s="136">
        <v>2018</v>
      </c>
      <c r="K7" s="137">
        <v>2117</v>
      </c>
      <c r="L7" s="138">
        <v>1981</v>
      </c>
      <c r="M7" s="138">
        <v>1959</v>
      </c>
      <c r="N7" s="138">
        <v>1959</v>
      </c>
      <c r="O7" s="138">
        <v>1928</v>
      </c>
      <c r="P7" s="138">
        <v>1959</v>
      </c>
      <c r="Q7" s="138">
        <v>1986</v>
      </c>
      <c r="R7" s="138">
        <v>2005</v>
      </c>
      <c r="S7" s="138">
        <v>2005</v>
      </c>
      <c r="T7" s="138">
        <v>2113</v>
      </c>
      <c r="U7" s="138">
        <v>2113</v>
      </c>
      <c r="V7" s="139">
        <v>2094</v>
      </c>
    </row>
    <row r="8" spans="1:22" s="10" customFormat="1" ht="24" customHeight="1">
      <c r="A8" s="140">
        <v>1021</v>
      </c>
      <c r="B8" s="141" t="s">
        <v>350</v>
      </c>
      <c r="C8" s="142"/>
      <c r="D8" s="143" t="s">
        <v>108</v>
      </c>
      <c r="E8" s="144"/>
      <c r="F8" s="136">
        <v>398</v>
      </c>
      <c r="G8" s="145">
        <v>393</v>
      </c>
      <c r="H8" s="146">
        <v>390</v>
      </c>
      <c r="I8" s="146">
        <v>395</v>
      </c>
      <c r="J8" s="146">
        <v>398</v>
      </c>
      <c r="K8" s="147">
        <v>395</v>
      </c>
      <c r="L8" s="148">
        <v>391</v>
      </c>
      <c r="M8" s="148">
        <v>403</v>
      </c>
      <c r="N8" s="148">
        <v>399</v>
      </c>
      <c r="O8" s="148">
        <v>400</v>
      </c>
      <c r="P8" s="148">
        <v>400</v>
      </c>
      <c r="Q8" s="148">
        <v>402</v>
      </c>
      <c r="R8" s="148">
        <v>398</v>
      </c>
      <c r="S8" s="148">
        <v>382</v>
      </c>
      <c r="T8" s="148">
        <v>405</v>
      </c>
      <c r="U8" s="148">
        <v>399</v>
      </c>
      <c r="V8" s="149">
        <v>405</v>
      </c>
    </row>
    <row r="9" spans="1:22" s="10" customFormat="1" ht="24" customHeight="1">
      <c r="A9" s="140">
        <v>1051</v>
      </c>
      <c r="B9" s="141" t="s">
        <v>202</v>
      </c>
      <c r="C9" s="142"/>
      <c r="D9" s="143" t="s">
        <v>118</v>
      </c>
      <c r="E9" s="144"/>
      <c r="F9" s="146">
        <v>144</v>
      </c>
      <c r="G9" s="150">
        <v>145</v>
      </c>
      <c r="H9" s="146">
        <v>143</v>
      </c>
      <c r="I9" s="146">
        <v>145</v>
      </c>
      <c r="J9" s="146">
        <v>157</v>
      </c>
      <c r="K9" s="147">
        <v>145</v>
      </c>
      <c r="L9" s="148">
        <v>144</v>
      </c>
      <c r="M9" s="148">
        <v>144</v>
      </c>
      <c r="N9" s="148">
        <v>144</v>
      </c>
      <c r="O9" s="148">
        <v>144</v>
      </c>
      <c r="P9" s="148">
        <v>149</v>
      </c>
      <c r="Q9" s="148">
        <v>154</v>
      </c>
      <c r="R9" s="148">
        <v>149</v>
      </c>
      <c r="S9" s="148">
        <v>159</v>
      </c>
      <c r="T9" s="148">
        <v>159</v>
      </c>
      <c r="U9" s="148">
        <v>154</v>
      </c>
      <c r="V9" s="149">
        <v>159</v>
      </c>
    </row>
    <row r="10" spans="1:22" s="10" customFormat="1" ht="24" customHeight="1">
      <c r="A10" s="151">
        <v>1071</v>
      </c>
      <c r="B10" s="152" t="s">
        <v>351</v>
      </c>
      <c r="C10" s="153"/>
      <c r="D10" s="154" t="s">
        <v>117</v>
      </c>
      <c r="E10" s="155"/>
      <c r="F10" s="156">
        <v>215</v>
      </c>
      <c r="G10" s="145">
        <v>225</v>
      </c>
      <c r="H10" s="160" t="s">
        <v>566</v>
      </c>
      <c r="I10" s="157">
        <v>241</v>
      </c>
      <c r="J10" s="157">
        <v>245</v>
      </c>
      <c r="K10" s="158">
        <v>248</v>
      </c>
      <c r="L10" s="159">
        <v>248</v>
      </c>
      <c r="M10" s="159">
        <v>248</v>
      </c>
      <c r="N10" s="159">
        <v>256</v>
      </c>
      <c r="O10" s="159">
        <v>256</v>
      </c>
      <c r="P10" s="159">
        <v>256</v>
      </c>
      <c r="Q10" s="159">
        <v>238</v>
      </c>
      <c r="R10" s="159">
        <v>242</v>
      </c>
      <c r="S10" s="159">
        <v>242</v>
      </c>
      <c r="T10" s="159">
        <v>222</v>
      </c>
      <c r="U10" s="159">
        <v>242</v>
      </c>
      <c r="V10" s="160">
        <v>242</v>
      </c>
    </row>
    <row r="11" spans="1:22" s="10" customFormat="1" ht="24" customHeight="1">
      <c r="A11" s="161">
        <v>1102</v>
      </c>
      <c r="B11" s="162" t="s">
        <v>352</v>
      </c>
      <c r="C11" s="131"/>
      <c r="D11" s="132" t="s">
        <v>101</v>
      </c>
      <c r="E11" s="163"/>
      <c r="F11" s="134">
        <v>106</v>
      </c>
      <c r="G11" s="135">
        <v>100</v>
      </c>
      <c r="H11" s="166" t="s">
        <v>567</v>
      </c>
      <c r="I11" s="134">
        <v>105</v>
      </c>
      <c r="J11" s="134">
        <v>103</v>
      </c>
      <c r="K11" s="164">
        <v>106</v>
      </c>
      <c r="L11" s="165">
        <v>107</v>
      </c>
      <c r="M11" s="165">
        <v>109</v>
      </c>
      <c r="N11" s="165">
        <v>90</v>
      </c>
      <c r="O11" s="165">
        <v>95</v>
      </c>
      <c r="P11" s="165">
        <v>101</v>
      </c>
      <c r="Q11" s="165">
        <v>97</v>
      </c>
      <c r="R11" s="165">
        <v>102</v>
      </c>
      <c r="S11" s="165">
        <v>109</v>
      </c>
      <c r="T11" s="165">
        <v>108</v>
      </c>
      <c r="U11" s="165">
        <v>105</v>
      </c>
      <c r="V11" s="166">
        <v>102</v>
      </c>
    </row>
    <row r="12" spans="1:22" s="10" customFormat="1" ht="24" customHeight="1">
      <c r="A12" s="140">
        <v>1107</v>
      </c>
      <c r="B12" s="141" t="s">
        <v>353</v>
      </c>
      <c r="C12" s="142"/>
      <c r="D12" s="143" t="s">
        <v>101</v>
      </c>
      <c r="E12" s="144"/>
      <c r="F12" s="136">
        <v>105</v>
      </c>
      <c r="G12" s="150">
        <v>103</v>
      </c>
      <c r="H12" s="136">
        <v>105</v>
      </c>
      <c r="I12" s="136">
        <v>112</v>
      </c>
      <c r="J12" s="136">
        <v>116</v>
      </c>
      <c r="K12" s="137">
        <v>97</v>
      </c>
      <c r="L12" s="138">
        <v>121</v>
      </c>
      <c r="M12" s="138">
        <v>123</v>
      </c>
      <c r="N12" s="138">
        <v>120</v>
      </c>
      <c r="O12" s="138">
        <v>117</v>
      </c>
      <c r="P12" s="138">
        <v>108</v>
      </c>
      <c r="Q12" s="138">
        <v>99</v>
      </c>
      <c r="R12" s="138">
        <v>107</v>
      </c>
      <c r="S12" s="138">
        <v>130</v>
      </c>
      <c r="T12" s="138">
        <v>133</v>
      </c>
      <c r="U12" s="138">
        <v>132</v>
      </c>
      <c r="V12" s="167">
        <v>104</v>
      </c>
    </row>
    <row r="13" spans="1:22" s="10" customFormat="1" ht="24" customHeight="1">
      <c r="A13" s="140">
        <v>1112</v>
      </c>
      <c r="B13" s="141" t="s">
        <v>354</v>
      </c>
      <c r="C13" s="142"/>
      <c r="D13" s="143" t="s">
        <v>101</v>
      </c>
      <c r="E13" s="144"/>
      <c r="F13" s="146">
        <v>138</v>
      </c>
      <c r="G13" s="150">
        <v>138</v>
      </c>
      <c r="H13" s="146">
        <v>182</v>
      </c>
      <c r="I13" s="146">
        <v>176</v>
      </c>
      <c r="J13" s="146">
        <v>182</v>
      </c>
      <c r="K13" s="147">
        <v>170</v>
      </c>
      <c r="L13" s="148">
        <v>207</v>
      </c>
      <c r="M13" s="148">
        <v>194</v>
      </c>
      <c r="N13" s="148">
        <v>185</v>
      </c>
      <c r="O13" s="148">
        <v>194</v>
      </c>
      <c r="P13" s="148">
        <v>188</v>
      </c>
      <c r="Q13" s="148">
        <v>195</v>
      </c>
      <c r="R13" s="148">
        <v>222</v>
      </c>
      <c r="S13" s="148">
        <v>154</v>
      </c>
      <c r="T13" s="148">
        <v>165</v>
      </c>
      <c r="U13" s="148">
        <v>151</v>
      </c>
      <c r="V13" s="149">
        <v>158</v>
      </c>
    </row>
    <row r="14" spans="1:22" s="10" customFormat="1" ht="24" customHeight="1">
      <c r="A14" s="140">
        <v>1141</v>
      </c>
      <c r="B14" s="168" t="s">
        <v>355</v>
      </c>
      <c r="C14" s="169"/>
      <c r="D14" s="143" t="s">
        <v>101</v>
      </c>
      <c r="E14" s="144"/>
      <c r="F14" s="136">
        <v>194</v>
      </c>
      <c r="G14" s="150">
        <v>235</v>
      </c>
      <c r="H14" s="136">
        <v>241</v>
      </c>
      <c r="I14" s="136">
        <v>200</v>
      </c>
      <c r="J14" s="136">
        <v>220</v>
      </c>
      <c r="K14" s="137">
        <v>213</v>
      </c>
      <c r="L14" s="138">
        <v>213</v>
      </c>
      <c r="M14" s="138">
        <v>203</v>
      </c>
      <c r="N14" s="138">
        <v>210</v>
      </c>
      <c r="O14" s="138">
        <v>224</v>
      </c>
      <c r="P14" s="138">
        <v>238</v>
      </c>
      <c r="Q14" s="138">
        <v>226</v>
      </c>
      <c r="R14" s="138">
        <v>224</v>
      </c>
      <c r="S14" s="138">
        <v>230</v>
      </c>
      <c r="T14" s="138">
        <v>214</v>
      </c>
      <c r="U14" s="138">
        <v>224</v>
      </c>
      <c r="V14" s="167">
        <v>219</v>
      </c>
    </row>
    <row r="15" spans="1:22" s="10" customFormat="1" ht="24" customHeight="1">
      <c r="A15" s="151">
        <v>1146</v>
      </c>
      <c r="B15" s="152" t="s">
        <v>356</v>
      </c>
      <c r="C15" s="153"/>
      <c r="D15" s="154" t="s">
        <v>101</v>
      </c>
      <c r="E15" s="155"/>
      <c r="F15" s="156">
        <v>149</v>
      </c>
      <c r="G15" s="170">
        <v>147</v>
      </c>
      <c r="H15" s="156">
        <v>150</v>
      </c>
      <c r="I15" s="156">
        <v>171</v>
      </c>
      <c r="J15" s="156">
        <v>185</v>
      </c>
      <c r="K15" s="171">
        <v>185</v>
      </c>
      <c r="L15" s="172">
        <v>185</v>
      </c>
      <c r="M15" s="172">
        <v>185</v>
      </c>
      <c r="N15" s="172">
        <v>185</v>
      </c>
      <c r="O15" s="172">
        <v>185</v>
      </c>
      <c r="P15" s="172">
        <v>185</v>
      </c>
      <c r="Q15" s="172">
        <v>183</v>
      </c>
      <c r="R15" s="172">
        <v>185</v>
      </c>
      <c r="S15" s="172">
        <v>185</v>
      </c>
      <c r="T15" s="172">
        <v>185</v>
      </c>
      <c r="U15" s="172">
        <v>185</v>
      </c>
      <c r="V15" s="173">
        <v>183</v>
      </c>
    </row>
    <row r="16" spans="1:22" s="10" customFormat="1" ht="24" customHeight="1">
      <c r="A16" s="161">
        <v>1201</v>
      </c>
      <c r="B16" s="162" t="s">
        <v>357</v>
      </c>
      <c r="C16" s="131"/>
      <c r="D16" s="132" t="s">
        <v>101</v>
      </c>
      <c r="E16" s="163"/>
      <c r="F16" s="134">
        <v>831</v>
      </c>
      <c r="G16" s="135">
        <v>853</v>
      </c>
      <c r="H16" s="134">
        <v>918</v>
      </c>
      <c r="I16" s="134">
        <v>1001</v>
      </c>
      <c r="J16" s="134">
        <v>979</v>
      </c>
      <c r="K16" s="164">
        <v>960</v>
      </c>
      <c r="L16" s="165">
        <v>960</v>
      </c>
      <c r="M16" s="165">
        <v>960</v>
      </c>
      <c r="N16" s="165">
        <v>933</v>
      </c>
      <c r="O16" s="165">
        <v>960</v>
      </c>
      <c r="P16" s="165">
        <v>933</v>
      </c>
      <c r="Q16" s="165">
        <v>965</v>
      </c>
      <c r="R16" s="165">
        <v>1015</v>
      </c>
      <c r="S16" s="165">
        <v>1014</v>
      </c>
      <c r="T16" s="165">
        <v>1014</v>
      </c>
      <c r="U16" s="165">
        <v>1041</v>
      </c>
      <c r="V16" s="166">
        <v>992</v>
      </c>
    </row>
    <row r="17" spans="1:22" s="10" customFormat="1" ht="24" customHeight="1">
      <c r="A17" s="140">
        <v>1211</v>
      </c>
      <c r="B17" s="141" t="s">
        <v>358</v>
      </c>
      <c r="C17" s="142"/>
      <c r="D17" s="143" t="s">
        <v>101</v>
      </c>
      <c r="E17" s="144"/>
      <c r="F17" s="136">
        <v>211</v>
      </c>
      <c r="G17" s="145">
        <v>207</v>
      </c>
      <c r="H17" s="136">
        <v>207</v>
      </c>
      <c r="I17" s="136">
        <v>208</v>
      </c>
      <c r="J17" s="136">
        <v>196</v>
      </c>
      <c r="K17" s="137">
        <v>206</v>
      </c>
      <c r="L17" s="138">
        <v>196</v>
      </c>
      <c r="M17" s="138">
        <v>195</v>
      </c>
      <c r="N17" s="138">
        <v>196</v>
      </c>
      <c r="O17" s="138">
        <v>195</v>
      </c>
      <c r="P17" s="138">
        <v>196</v>
      </c>
      <c r="Q17" s="138">
        <v>196</v>
      </c>
      <c r="R17" s="138">
        <v>190</v>
      </c>
      <c r="S17" s="138">
        <v>196</v>
      </c>
      <c r="T17" s="138">
        <v>195</v>
      </c>
      <c r="U17" s="138">
        <v>195</v>
      </c>
      <c r="V17" s="167">
        <v>196</v>
      </c>
    </row>
    <row r="18" spans="1:22" s="10" customFormat="1" ht="24" customHeight="1">
      <c r="A18" s="140">
        <v>1221</v>
      </c>
      <c r="B18" s="141" t="s">
        <v>359</v>
      </c>
      <c r="C18" s="142"/>
      <c r="D18" s="143" t="s">
        <v>101</v>
      </c>
      <c r="E18" s="144"/>
      <c r="F18" s="146">
        <v>149</v>
      </c>
      <c r="G18" s="150">
        <v>145</v>
      </c>
      <c r="H18" s="146">
        <v>147</v>
      </c>
      <c r="I18" s="146">
        <v>140</v>
      </c>
      <c r="J18" s="146">
        <v>140</v>
      </c>
      <c r="K18" s="147">
        <v>140</v>
      </c>
      <c r="L18" s="148">
        <v>140</v>
      </c>
      <c r="M18" s="148">
        <v>140</v>
      </c>
      <c r="N18" s="148">
        <v>140</v>
      </c>
      <c r="O18" s="148">
        <v>140</v>
      </c>
      <c r="P18" s="148">
        <v>140</v>
      </c>
      <c r="Q18" s="148">
        <v>140</v>
      </c>
      <c r="R18" s="148">
        <v>140</v>
      </c>
      <c r="S18" s="148">
        <v>140</v>
      </c>
      <c r="T18" s="148">
        <v>140</v>
      </c>
      <c r="U18" s="148">
        <v>140</v>
      </c>
      <c r="V18" s="149">
        <v>140</v>
      </c>
    </row>
    <row r="19" spans="1:22" s="10" customFormat="1" ht="24" customHeight="1">
      <c r="A19" s="140">
        <v>1252</v>
      </c>
      <c r="B19" s="141" t="s">
        <v>360</v>
      </c>
      <c r="C19" s="142"/>
      <c r="D19" s="143" t="s">
        <v>101</v>
      </c>
      <c r="E19" s="144"/>
      <c r="F19" s="136">
        <v>223</v>
      </c>
      <c r="G19" s="145">
        <v>213</v>
      </c>
      <c r="H19" s="136">
        <v>206</v>
      </c>
      <c r="I19" s="136">
        <v>195</v>
      </c>
      <c r="J19" s="136">
        <v>198</v>
      </c>
      <c r="K19" s="137">
        <v>198</v>
      </c>
      <c r="L19" s="138">
        <v>198</v>
      </c>
      <c r="M19" s="138">
        <v>198</v>
      </c>
      <c r="N19" s="138">
        <v>198</v>
      </c>
      <c r="O19" s="138">
        <v>198</v>
      </c>
      <c r="P19" s="138">
        <v>198</v>
      </c>
      <c r="Q19" s="138">
        <v>198</v>
      </c>
      <c r="R19" s="138">
        <v>198</v>
      </c>
      <c r="S19" s="138">
        <v>198</v>
      </c>
      <c r="T19" s="138">
        <v>198</v>
      </c>
      <c r="U19" s="138">
        <v>198</v>
      </c>
      <c r="V19" s="167">
        <v>198</v>
      </c>
    </row>
    <row r="20" spans="1:22" s="10" customFormat="1" ht="24" customHeight="1">
      <c r="A20" s="151">
        <v>1261</v>
      </c>
      <c r="B20" s="174" t="s">
        <v>203</v>
      </c>
      <c r="C20" s="153"/>
      <c r="D20" s="154" t="s">
        <v>101</v>
      </c>
      <c r="E20" s="155"/>
      <c r="F20" s="156">
        <v>176</v>
      </c>
      <c r="G20" s="175">
        <v>172</v>
      </c>
      <c r="H20" s="156">
        <v>164</v>
      </c>
      <c r="I20" s="156">
        <v>175</v>
      </c>
      <c r="J20" s="156">
        <v>177</v>
      </c>
      <c r="K20" s="171">
        <v>186</v>
      </c>
      <c r="L20" s="172">
        <v>186</v>
      </c>
      <c r="M20" s="172">
        <v>176</v>
      </c>
      <c r="N20" s="172">
        <v>176</v>
      </c>
      <c r="O20" s="172">
        <v>176</v>
      </c>
      <c r="P20" s="172">
        <v>176</v>
      </c>
      <c r="Q20" s="172">
        <v>176</v>
      </c>
      <c r="R20" s="172">
        <v>176</v>
      </c>
      <c r="S20" s="172">
        <v>166</v>
      </c>
      <c r="T20" s="172">
        <v>176</v>
      </c>
      <c r="U20" s="172">
        <v>176</v>
      </c>
      <c r="V20" s="173">
        <v>176</v>
      </c>
    </row>
    <row r="21" spans="1:22" s="10" customFormat="1" ht="24" customHeight="1">
      <c r="A21" s="161">
        <v>1301</v>
      </c>
      <c r="B21" s="162" t="s">
        <v>361</v>
      </c>
      <c r="C21" s="131"/>
      <c r="D21" s="132" t="s">
        <v>116</v>
      </c>
      <c r="E21" s="163"/>
      <c r="F21" s="157">
        <v>133</v>
      </c>
      <c r="G21" s="170">
        <v>134</v>
      </c>
      <c r="H21" s="157">
        <v>135</v>
      </c>
      <c r="I21" s="157">
        <v>135</v>
      </c>
      <c r="J21" s="157">
        <v>136</v>
      </c>
      <c r="K21" s="158">
        <v>135</v>
      </c>
      <c r="L21" s="159">
        <v>135</v>
      </c>
      <c r="M21" s="159">
        <v>135</v>
      </c>
      <c r="N21" s="159">
        <v>137</v>
      </c>
      <c r="O21" s="159">
        <v>137</v>
      </c>
      <c r="P21" s="159">
        <v>137</v>
      </c>
      <c r="Q21" s="159">
        <v>137</v>
      </c>
      <c r="R21" s="159">
        <v>137</v>
      </c>
      <c r="S21" s="159">
        <v>137</v>
      </c>
      <c r="T21" s="159">
        <v>137</v>
      </c>
      <c r="U21" s="159">
        <v>137</v>
      </c>
      <c r="V21" s="160">
        <v>137</v>
      </c>
    </row>
    <row r="22" spans="1:22" s="10" customFormat="1" ht="24" customHeight="1">
      <c r="A22" s="140">
        <v>1321</v>
      </c>
      <c r="B22" s="141" t="s">
        <v>204</v>
      </c>
      <c r="C22" s="142"/>
      <c r="D22" s="143" t="s">
        <v>115</v>
      </c>
      <c r="E22" s="144"/>
      <c r="F22" s="136">
        <v>423</v>
      </c>
      <c r="G22" s="150">
        <v>438</v>
      </c>
      <c r="H22" s="136">
        <v>447</v>
      </c>
      <c r="I22" s="136">
        <v>461</v>
      </c>
      <c r="J22" s="136">
        <v>461</v>
      </c>
      <c r="K22" s="137">
        <v>461</v>
      </c>
      <c r="L22" s="138">
        <v>461</v>
      </c>
      <c r="M22" s="138">
        <v>461</v>
      </c>
      <c r="N22" s="138">
        <v>461</v>
      </c>
      <c r="O22" s="138">
        <v>461</v>
      </c>
      <c r="P22" s="138">
        <v>461</v>
      </c>
      <c r="Q22" s="138">
        <v>461</v>
      </c>
      <c r="R22" s="138">
        <v>461</v>
      </c>
      <c r="S22" s="138">
        <v>461</v>
      </c>
      <c r="T22" s="138">
        <v>461</v>
      </c>
      <c r="U22" s="138">
        <v>461</v>
      </c>
      <c r="V22" s="167">
        <v>461</v>
      </c>
    </row>
    <row r="23" spans="1:22" s="10" customFormat="1" ht="24" customHeight="1">
      <c r="A23" s="151">
        <v>1341</v>
      </c>
      <c r="B23" s="152" t="s">
        <v>517</v>
      </c>
      <c r="C23" s="153"/>
      <c r="D23" s="154" t="s">
        <v>114</v>
      </c>
      <c r="E23" s="155"/>
      <c r="F23" s="156">
        <v>210</v>
      </c>
      <c r="G23" s="150">
        <v>201</v>
      </c>
      <c r="H23" s="156">
        <v>194</v>
      </c>
      <c r="I23" s="156">
        <v>201</v>
      </c>
      <c r="J23" s="156">
        <v>197</v>
      </c>
      <c r="K23" s="171">
        <v>198</v>
      </c>
      <c r="L23" s="172">
        <v>198</v>
      </c>
      <c r="M23" s="172">
        <v>190</v>
      </c>
      <c r="N23" s="172">
        <v>198</v>
      </c>
      <c r="O23" s="172">
        <v>190</v>
      </c>
      <c r="P23" s="172">
        <v>198</v>
      </c>
      <c r="Q23" s="172">
        <v>198</v>
      </c>
      <c r="R23" s="172">
        <v>198</v>
      </c>
      <c r="S23" s="172">
        <v>198</v>
      </c>
      <c r="T23" s="172">
        <v>198</v>
      </c>
      <c r="U23" s="172">
        <v>198</v>
      </c>
      <c r="V23" s="173">
        <v>198</v>
      </c>
    </row>
    <row r="24" spans="1:22" s="10" customFormat="1" ht="24" customHeight="1">
      <c r="A24" s="161">
        <v>1401</v>
      </c>
      <c r="B24" s="162" t="s">
        <v>205</v>
      </c>
      <c r="C24" s="131"/>
      <c r="D24" s="132" t="s">
        <v>108</v>
      </c>
      <c r="E24" s="163"/>
      <c r="F24" s="134">
        <v>175</v>
      </c>
      <c r="G24" s="135">
        <v>168</v>
      </c>
      <c r="H24" s="134">
        <v>170</v>
      </c>
      <c r="I24" s="134">
        <v>201</v>
      </c>
      <c r="J24" s="134">
        <v>141</v>
      </c>
      <c r="K24" s="164">
        <v>124</v>
      </c>
      <c r="L24" s="165">
        <v>104</v>
      </c>
      <c r="M24" s="165">
        <v>89</v>
      </c>
      <c r="N24" s="165">
        <v>123</v>
      </c>
      <c r="O24" s="165">
        <v>137</v>
      </c>
      <c r="P24" s="165">
        <v>153</v>
      </c>
      <c r="Q24" s="165">
        <v>123</v>
      </c>
      <c r="R24" s="165">
        <v>206</v>
      </c>
      <c r="S24" s="165">
        <v>186</v>
      </c>
      <c r="T24" s="165">
        <v>190</v>
      </c>
      <c r="U24" s="165">
        <v>146</v>
      </c>
      <c r="V24" s="166">
        <v>108</v>
      </c>
    </row>
    <row r="25" spans="1:22" s="10" customFormat="1" ht="24" customHeight="1">
      <c r="A25" s="140">
        <v>1405</v>
      </c>
      <c r="B25" s="141" t="s">
        <v>113</v>
      </c>
      <c r="C25" s="142"/>
      <c r="D25" s="143" t="s">
        <v>108</v>
      </c>
      <c r="E25" s="144"/>
      <c r="F25" s="136">
        <v>652</v>
      </c>
      <c r="G25" s="150">
        <v>750</v>
      </c>
      <c r="H25" s="136">
        <v>720</v>
      </c>
      <c r="I25" s="136">
        <v>756</v>
      </c>
      <c r="J25" s="136">
        <v>641</v>
      </c>
      <c r="K25" s="137">
        <v>695</v>
      </c>
      <c r="L25" s="138">
        <v>646</v>
      </c>
      <c r="M25" s="138">
        <v>460</v>
      </c>
      <c r="N25" s="138">
        <v>442</v>
      </c>
      <c r="O25" s="138">
        <v>508</v>
      </c>
      <c r="P25" s="138">
        <v>665</v>
      </c>
      <c r="Q25" s="138">
        <v>726</v>
      </c>
      <c r="R25" s="138">
        <v>776</v>
      </c>
      <c r="S25" s="138">
        <v>842</v>
      </c>
      <c r="T25" s="138">
        <v>677</v>
      </c>
      <c r="U25" s="138">
        <v>581</v>
      </c>
      <c r="V25" s="167">
        <v>677</v>
      </c>
    </row>
    <row r="26" spans="1:22" s="10" customFormat="1" ht="24" customHeight="1">
      <c r="A26" s="140">
        <v>1406</v>
      </c>
      <c r="B26" s="141" t="s">
        <v>362</v>
      </c>
      <c r="C26" s="142"/>
      <c r="D26" s="143" t="s">
        <v>108</v>
      </c>
      <c r="E26" s="144"/>
      <c r="F26" s="146">
        <v>521</v>
      </c>
      <c r="G26" s="150">
        <v>610</v>
      </c>
      <c r="H26" s="146">
        <v>461</v>
      </c>
      <c r="I26" s="146">
        <v>484</v>
      </c>
      <c r="J26" s="146">
        <v>399</v>
      </c>
      <c r="K26" s="147">
        <v>362</v>
      </c>
      <c r="L26" s="148">
        <v>313</v>
      </c>
      <c r="M26" s="148">
        <v>245</v>
      </c>
      <c r="N26" s="148">
        <v>314</v>
      </c>
      <c r="O26" s="148">
        <v>461</v>
      </c>
      <c r="P26" s="148">
        <v>412</v>
      </c>
      <c r="Q26" s="148">
        <v>337</v>
      </c>
      <c r="R26" s="148">
        <v>475</v>
      </c>
      <c r="S26" s="148">
        <v>673</v>
      </c>
      <c r="T26" s="148">
        <v>513</v>
      </c>
      <c r="U26" s="148">
        <v>377</v>
      </c>
      <c r="V26" s="149">
        <v>310</v>
      </c>
    </row>
    <row r="27" spans="1:22" s="10" customFormat="1" ht="24" customHeight="1">
      <c r="A27" s="140">
        <v>1412</v>
      </c>
      <c r="B27" s="141" t="s">
        <v>206</v>
      </c>
      <c r="C27" s="142"/>
      <c r="D27" s="143" t="s">
        <v>108</v>
      </c>
      <c r="E27" s="144"/>
      <c r="F27" s="136">
        <v>409</v>
      </c>
      <c r="G27" s="150">
        <v>461</v>
      </c>
      <c r="H27" s="136">
        <v>423</v>
      </c>
      <c r="I27" s="136">
        <v>323</v>
      </c>
      <c r="J27" s="136">
        <v>339</v>
      </c>
      <c r="K27" s="137">
        <v>301</v>
      </c>
      <c r="L27" s="138">
        <v>316</v>
      </c>
      <c r="M27" s="138">
        <v>328</v>
      </c>
      <c r="N27" s="138">
        <v>377</v>
      </c>
      <c r="O27" s="138">
        <v>362</v>
      </c>
      <c r="P27" s="138">
        <v>322</v>
      </c>
      <c r="Q27" s="138">
        <v>299</v>
      </c>
      <c r="R27" s="138">
        <v>349</v>
      </c>
      <c r="S27" s="138">
        <v>406</v>
      </c>
      <c r="T27" s="138">
        <v>346</v>
      </c>
      <c r="U27" s="138">
        <v>352</v>
      </c>
      <c r="V27" s="167">
        <v>306</v>
      </c>
    </row>
    <row r="28" spans="1:22" s="10" customFormat="1" ht="24" customHeight="1">
      <c r="A28" s="140">
        <v>1414</v>
      </c>
      <c r="B28" s="141" t="s">
        <v>207</v>
      </c>
      <c r="C28" s="142"/>
      <c r="D28" s="143" t="s">
        <v>108</v>
      </c>
      <c r="E28" s="144"/>
      <c r="F28" s="136">
        <v>151</v>
      </c>
      <c r="G28" s="176">
        <v>173</v>
      </c>
      <c r="H28" s="146">
        <v>149</v>
      </c>
      <c r="I28" s="146">
        <v>191</v>
      </c>
      <c r="J28" s="146">
        <v>136</v>
      </c>
      <c r="K28" s="147">
        <v>111</v>
      </c>
      <c r="L28" s="148">
        <v>86</v>
      </c>
      <c r="M28" s="148">
        <v>76</v>
      </c>
      <c r="N28" s="148">
        <v>105</v>
      </c>
      <c r="O28" s="148">
        <v>131</v>
      </c>
      <c r="P28" s="148">
        <v>147</v>
      </c>
      <c r="Q28" s="148">
        <v>153</v>
      </c>
      <c r="R28" s="148">
        <v>196</v>
      </c>
      <c r="S28" s="148">
        <v>176</v>
      </c>
      <c r="T28" s="148">
        <v>170</v>
      </c>
      <c r="U28" s="148">
        <v>157</v>
      </c>
      <c r="V28" s="149">
        <v>119</v>
      </c>
    </row>
    <row r="29" spans="1:22" s="10" customFormat="1" ht="24" customHeight="1">
      <c r="A29" s="140">
        <v>1415</v>
      </c>
      <c r="B29" s="141" t="s">
        <v>208</v>
      </c>
      <c r="C29" s="142"/>
      <c r="D29" s="143" t="s">
        <v>108</v>
      </c>
      <c r="E29" s="144"/>
      <c r="F29" s="146">
        <v>386</v>
      </c>
      <c r="G29" s="150">
        <v>456</v>
      </c>
      <c r="H29" s="136">
        <v>382</v>
      </c>
      <c r="I29" s="136">
        <v>450</v>
      </c>
      <c r="J29" s="136">
        <v>346</v>
      </c>
      <c r="K29" s="137">
        <v>327</v>
      </c>
      <c r="L29" s="138">
        <v>338</v>
      </c>
      <c r="M29" s="138">
        <v>347</v>
      </c>
      <c r="N29" s="138">
        <v>323</v>
      </c>
      <c r="O29" s="138">
        <v>318</v>
      </c>
      <c r="P29" s="138">
        <v>314</v>
      </c>
      <c r="Q29" s="138">
        <v>322</v>
      </c>
      <c r="R29" s="138">
        <v>405</v>
      </c>
      <c r="S29" s="138">
        <v>396</v>
      </c>
      <c r="T29" s="138">
        <v>385</v>
      </c>
      <c r="U29" s="138">
        <v>339</v>
      </c>
      <c r="V29" s="167">
        <v>345</v>
      </c>
    </row>
    <row r="30" spans="1:22" s="10" customFormat="1" ht="24" customHeight="1">
      <c r="A30" s="140">
        <v>1417</v>
      </c>
      <c r="B30" s="141" t="s">
        <v>112</v>
      </c>
      <c r="C30" s="142"/>
      <c r="D30" s="143" t="s">
        <v>108</v>
      </c>
      <c r="E30" s="144"/>
      <c r="F30" s="146">
        <v>244</v>
      </c>
      <c r="G30" s="150">
        <v>279</v>
      </c>
      <c r="H30" s="146">
        <v>265</v>
      </c>
      <c r="I30" s="146">
        <v>269</v>
      </c>
      <c r="J30" s="146">
        <v>247</v>
      </c>
      <c r="K30" s="147">
        <v>254</v>
      </c>
      <c r="L30" s="148">
        <v>268</v>
      </c>
      <c r="M30" s="148">
        <v>285</v>
      </c>
      <c r="N30" s="148">
        <v>314</v>
      </c>
      <c r="O30" s="148">
        <v>218</v>
      </c>
      <c r="P30" s="148">
        <v>232</v>
      </c>
      <c r="Q30" s="148">
        <v>239</v>
      </c>
      <c r="R30" s="148">
        <v>237</v>
      </c>
      <c r="S30" s="148">
        <v>242</v>
      </c>
      <c r="T30" s="148">
        <v>238</v>
      </c>
      <c r="U30" s="148">
        <v>219</v>
      </c>
      <c r="V30" s="149">
        <v>218</v>
      </c>
    </row>
    <row r="31" spans="1:22" s="10" customFormat="1" ht="24" customHeight="1">
      <c r="A31" s="140">
        <v>1434</v>
      </c>
      <c r="B31" s="141" t="s">
        <v>209</v>
      </c>
      <c r="C31" s="142"/>
      <c r="D31" s="143" t="s">
        <v>108</v>
      </c>
      <c r="E31" s="144"/>
      <c r="F31" s="146">
        <v>593</v>
      </c>
      <c r="G31" s="150">
        <v>655</v>
      </c>
      <c r="H31" s="136">
        <v>609</v>
      </c>
      <c r="I31" s="136">
        <v>654</v>
      </c>
      <c r="J31" s="136">
        <v>626</v>
      </c>
      <c r="K31" s="137">
        <v>790</v>
      </c>
      <c r="L31" s="138">
        <v>687</v>
      </c>
      <c r="M31" s="138">
        <v>576</v>
      </c>
      <c r="N31" s="138">
        <v>537</v>
      </c>
      <c r="O31" s="138">
        <v>508</v>
      </c>
      <c r="P31" s="138">
        <v>483</v>
      </c>
      <c r="Q31" s="138">
        <v>559</v>
      </c>
      <c r="R31" s="138">
        <v>615</v>
      </c>
      <c r="S31" s="138">
        <v>863</v>
      </c>
      <c r="T31" s="138">
        <v>631</v>
      </c>
      <c r="U31" s="138">
        <v>603</v>
      </c>
      <c r="V31" s="167">
        <v>657</v>
      </c>
    </row>
    <row r="32" spans="1:22" s="10" customFormat="1" ht="24" customHeight="1">
      <c r="A32" s="140">
        <v>1436</v>
      </c>
      <c r="B32" s="141" t="s">
        <v>363</v>
      </c>
      <c r="C32" s="142"/>
      <c r="D32" s="143" t="s">
        <v>108</v>
      </c>
      <c r="E32" s="144"/>
      <c r="F32" s="146">
        <v>682</v>
      </c>
      <c r="G32" s="150">
        <v>760</v>
      </c>
      <c r="H32" s="146">
        <v>721</v>
      </c>
      <c r="I32" s="146">
        <v>711</v>
      </c>
      <c r="J32" s="146">
        <v>662</v>
      </c>
      <c r="K32" s="147">
        <v>778</v>
      </c>
      <c r="L32" s="148">
        <v>595</v>
      </c>
      <c r="M32" s="148">
        <v>602</v>
      </c>
      <c r="N32" s="148">
        <v>638</v>
      </c>
      <c r="O32" s="148">
        <v>577</v>
      </c>
      <c r="P32" s="148">
        <v>480</v>
      </c>
      <c r="Q32" s="148">
        <v>509</v>
      </c>
      <c r="R32" s="148">
        <v>612</v>
      </c>
      <c r="S32" s="148">
        <v>818</v>
      </c>
      <c r="T32" s="148">
        <v>805</v>
      </c>
      <c r="U32" s="148">
        <v>764</v>
      </c>
      <c r="V32" s="149">
        <v>762</v>
      </c>
    </row>
    <row r="33" spans="1:22" s="10" customFormat="1" ht="24" customHeight="1">
      <c r="A33" s="140">
        <v>1461</v>
      </c>
      <c r="B33" s="141" t="s">
        <v>210</v>
      </c>
      <c r="C33" s="142"/>
      <c r="D33" s="143" t="s">
        <v>111</v>
      </c>
      <c r="E33" s="144"/>
      <c r="F33" s="150">
        <v>326</v>
      </c>
      <c r="G33" s="150">
        <v>345</v>
      </c>
      <c r="H33" s="146">
        <v>363</v>
      </c>
      <c r="I33" s="146">
        <v>447</v>
      </c>
      <c r="J33" s="146">
        <v>494</v>
      </c>
      <c r="K33" s="147">
        <v>481</v>
      </c>
      <c r="L33" s="148">
        <v>518</v>
      </c>
      <c r="M33" s="148">
        <v>518</v>
      </c>
      <c r="N33" s="148">
        <v>524</v>
      </c>
      <c r="O33" s="148">
        <v>524</v>
      </c>
      <c r="P33" s="148">
        <v>508</v>
      </c>
      <c r="Q33" s="148">
        <v>492</v>
      </c>
      <c r="R33" s="148">
        <v>492</v>
      </c>
      <c r="S33" s="148">
        <v>492</v>
      </c>
      <c r="T33" s="148">
        <v>459</v>
      </c>
      <c r="U33" s="148">
        <v>459</v>
      </c>
      <c r="V33" s="149">
        <v>459</v>
      </c>
    </row>
    <row r="34" spans="1:22" s="10" customFormat="1" ht="24" customHeight="1">
      <c r="A34" s="140">
        <v>1471</v>
      </c>
      <c r="B34" s="141" t="s">
        <v>364</v>
      </c>
      <c r="C34" s="142"/>
      <c r="D34" s="143" t="s">
        <v>435</v>
      </c>
      <c r="E34" s="144"/>
      <c r="F34" s="150">
        <v>199</v>
      </c>
      <c r="G34" s="150">
        <v>204</v>
      </c>
      <c r="H34" s="146">
        <v>227</v>
      </c>
      <c r="I34" s="146">
        <v>181</v>
      </c>
      <c r="J34" s="146">
        <v>183</v>
      </c>
      <c r="K34" s="147">
        <v>183</v>
      </c>
      <c r="L34" s="148">
        <v>183</v>
      </c>
      <c r="M34" s="148">
        <v>183</v>
      </c>
      <c r="N34" s="148">
        <v>183</v>
      </c>
      <c r="O34" s="148">
        <v>183</v>
      </c>
      <c r="P34" s="148">
        <v>183</v>
      </c>
      <c r="Q34" s="148">
        <v>183</v>
      </c>
      <c r="R34" s="148">
        <v>183</v>
      </c>
      <c r="S34" s="148">
        <v>183</v>
      </c>
      <c r="T34" s="148">
        <v>183</v>
      </c>
      <c r="U34" s="148">
        <v>183</v>
      </c>
      <c r="V34" s="149">
        <v>183</v>
      </c>
    </row>
    <row r="35" spans="1:22" s="10" customFormat="1" ht="24" customHeight="1">
      <c r="A35" s="161">
        <v>1472</v>
      </c>
      <c r="B35" s="162" t="s">
        <v>365</v>
      </c>
      <c r="C35" s="131"/>
      <c r="D35" s="143" t="s">
        <v>108</v>
      </c>
      <c r="E35" s="163"/>
      <c r="F35" s="177">
        <v>2310</v>
      </c>
      <c r="G35" s="170">
        <v>2026</v>
      </c>
      <c r="H35" s="177">
        <v>1527</v>
      </c>
      <c r="I35" s="177">
        <v>1701</v>
      </c>
      <c r="J35" s="177">
        <v>1778</v>
      </c>
      <c r="K35" s="178">
        <v>1928</v>
      </c>
      <c r="L35" s="179">
        <v>1721</v>
      </c>
      <c r="M35" s="179">
        <v>1779</v>
      </c>
      <c r="N35" s="179">
        <v>1785</v>
      </c>
      <c r="O35" s="179">
        <v>1864</v>
      </c>
      <c r="P35" s="179">
        <v>1822</v>
      </c>
      <c r="Q35" s="179">
        <v>1697</v>
      </c>
      <c r="R35" s="179">
        <v>1822</v>
      </c>
      <c r="S35" s="179">
        <v>1713</v>
      </c>
      <c r="T35" s="179">
        <v>1837</v>
      </c>
      <c r="U35" s="179">
        <v>1711</v>
      </c>
      <c r="V35" s="180">
        <v>1650</v>
      </c>
    </row>
    <row r="36" spans="1:22" s="10" customFormat="1" ht="24" customHeight="1" thickBot="1">
      <c r="A36" s="184">
        <v>1481</v>
      </c>
      <c r="B36" s="185" t="s">
        <v>110</v>
      </c>
      <c r="C36" s="186"/>
      <c r="D36" s="187" t="s">
        <v>211</v>
      </c>
      <c r="E36" s="188"/>
      <c r="F36" s="190">
        <v>256</v>
      </c>
      <c r="G36" s="189">
        <v>258</v>
      </c>
      <c r="H36" s="190">
        <v>252</v>
      </c>
      <c r="I36" s="190">
        <v>244</v>
      </c>
      <c r="J36" s="190">
        <v>243</v>
      </c>
      <c r="K36" s="191">
        <v>242</v>
      </c>
      <c r="L36" s="192">
        <v>242</v>
      </c>
      <c r="M36" s="192">
        <v>244</v>
      </c>
      <c r="N36" s="192">
        <v>244</v>
      </c>
      <c r="O36" s="192">
        <v>244</v>
      </c>
      <c r="P36" s="192">
        <v>244</v>
      </c>
      <c r="Q36" s="192">
        <v>244</v>
      </c>
      <c r="R36" s="192">
        <v>244</v>
      </c>
      <c r="S36" s="192">
        <v>244</v>
      </c>
      <c r="T36" s="192">
        <v>244</v>
      </c>
      <c r="U36" s="192">
        <v>244</v>
      </c>
      <c r="V36" s="193">
        <v>244</v>
      </c>
    </row>
    <row r="37" spans="1:22" s="10" customFormat="1" ht="20.25" customHeight="1">
      <c r="A37" s="48"/>
      <c r="B37" s="51"/>
      <c r="C37" s="56"/>
      <c r="D37" s="52"/>
      <c r="E37" s="52"/>
      <c r="F37" s="54"/>
      <c r="G37" s="53"/>
      <c r="H37" s="53"/>
      <c r="I37" s="53"/>
      <c r="J37" s="53"/>
      <c r="K37" s="54"/>
      <c r="L37" s="54"/>
      <c r="M37" s="54"/>
      <c r="N37" s="54"/>
      <c r="O37" s="54"/>
      <c r="P37" s="54"/>
      <c r="Q37" s="54"/>
      <c r="R37" s="54"/>
      <c r="S37" s="54"/>
      <c r="T37" s="54"/>
      <c r="U37" s="54"/>
      <c r="V37" s="54"/>
    </row>
    <row r="38" spans="1:22" s="5" customFormat="1" ht="20.25">
      <c r="A38" s="675" t="s">
        <v>437</v>
      </c>
      <c r="B38" s="675"/>
      <c r="C38" s="675"/>
      <c r="D38" s="675"/>
      <c r="E38" s="675"/>
      <c r="F38" s="675"/>
      <c r="G38" s="675"/>
      <c r="H38" s="675"/>
      <c r="I38" s="675"/>
      <c r="J38" s="675"/>
      <c r="K38" s="662" t="s">
        <v>479</v>
      </c>
      <c r="L38" s="662"/>
      <c r="M38" s="662"/>
      <c r="N38" s="662"/>
      <c r="O38" s="662"/>
      <c r="P38" s="662"/>
      <c r="Q38" s="662"/>
      <c r="R38" s="662"/>
      <c r="S38" s="662"/>
      <c r="T38" s="662"/>
      <c r="U38" s="662"/>
      <c r="V38" s="662"/>
    </row>
    <row r="39" spans="1:22" ht="27" customHeight="1" thickBot="1">
      <c r="A39" s="585" t="s">
        <v>92</v>
      </c>
      <c r="B39" s="123"/>
      <c r="C39" s="123"/>
      <c r="D39" s="123"/>
      <c r="E39" s="123"/>
      <c r="F39" s="123"/>
      <c r="G39" s="123"/>
      <c r="H39" s="123"/>
      <c r="I39" s="123"/>
      <c r="J39" s="123"/>
      <c r="K39" s="123"/>
      <c r="L39" s="123"/>
      <c r="M39" s="123"/>
      <c r="N39" s="123"/>
      <c r="O39" s="123"/>
      <c r="P39" s="123"/>
      <c r="Q39" s="123"/>
      <c r="R39" s="123"/>
      <c r="S39" s="123"/>
      <c r="T39" s="123"/>
      <c r="U39" s="123"/>
      <c r="V39" s="123"/>
    </row>
    <row r="40" spans="1:22" s="10" customFormat="1" ht="22.5" customHeight="1">
      <c r="A40" s="669" t="s">
        <v>439</v>
      </c>
      <c r="B40" s="669"/>
      <c r="C40" s="670"/>
      <c r="D40" s="673" t="s">
        <v>440</v>
      </c>
      <c r="E40" s="670"/>
      <c r="F40" s="124" t="s">
        <v>470</v>
      </c>
      <c r="G40" s="124" t="s">
        <v>471</v>
      </c>
      <c r="H40" s="124" t="s">
        <v>472</v>
      </c>
      <c r="I40" s="124" t="s">
        <v>473</v>
      </c>
      <c r="J40" s="676" t="s">
        <v>478</v>
      </c>
      <c r="K40" s="666" t="s">
        <v>480</v>
      </c>
      <c r="L40" s="666"/>
      <c r="M40" s="666"/>
      <c r="N40" s="667"/>
      <c r="O40" s="665" t="s">
        <v>477</v>
      </c>
      <c r="P40" s="666"/>
      <c r="Q40" s="666"/>
      <c r="R40" s="666"/>
      <c r="S40" s="666"/>
      <c r="T40" s="666"/>
      <c r="U40" s="666"/>
      <c r="V40" s="666"/>
    </row>
    <row r="41" spans="1:22" s="10" customFormat="1" ht="22.5" customHeight="1">
      <c r="A41" s="671"/>
      <c r="B41" s="671"/>
      <c r="C41" s="672"/>
      <c r="D41" s="674"/>
      <c r="E41" s="672"/>
      <c r="F41" s="125" t="s">
        <v>91</v>
      </c>
      <c r="G41" s="125" t="s">
        <v>91</v>
      </c>
      <c r="H41" s="125" t="s">
        <v>91</v>
      </c>
      <c r="I41" s="125" t="s">
        <v>91</v>
      </c>
      <c r="J41" s="677"/>
      <c r="K41" s="126" t="s">
        <v>201</v>
      </c>
      <c r="L41" s="127" t="s">
        <v>90</v>
      </c>
      <c r="M41" s="127" t="s">
        <v>89</v>
      </c>
      <c r="N41" s="127" t="s">
        <v>88</v>
      </c>
      <c r="O41" s="127" t="s">
        <v>87</v>
      </c>
      <c r="P41" s="127" t="s">
        <v>86</v>
      </c>
      <c r="Q41" s="127" t="s">
        <v>85</v>
      </c>
      <c r="R41" s="127" t="s">
        <v>84</v>
      </c>
      <c r="S41" s="127" t="s">
        <v>83</v>
      </c>
      <c r="T41" s="127" t="s">
        <v>82</v>
      </c>
      <c r="U41" s="127" t="s">
        <v>81</v>
      </c>
      <c r="V41" s="128" t="s">
        <v>80</v>
      </c>
    </row>
    <row r="42" spans="1:22" s="10" customFormat="1" ht="24" customHeight="1">
      <c r="A42" s="161">
        <v>1502</v>
      </c>
      <c r="B42" s="162" t="s">
        <v>366</v>
      </c>
      <c r="C42" s="131"/>
      <c r="D42" s="132" t="s">
        <v>109</v>
      </c>
      <c r="E42" s="163"/>
      <c r="F42" s="146">
        <v>529</v>
      </c>
      <c r="G42" s="135">
        <v>518</v>
      </c>
      <c r="H42" s="181">
        <v>534</v>
      </c>
      <c r="I42" s="181">
        <v>569</v>
      </c>
      <c r="J42" s="181">
        <v>543</v>
      </c>
      <c r="K42" s="182">
        <v>494</v>
      </c>
      <c r="L42" s="183">
        <v>547</v>
      </c>
      <c r="M42" s="183">
        <v>482</v>
      </c>
      <c r="N42" s="183">
        <v>503</v>
      </c>
      <c r="O42" s="183">
        <v>538</v>
      </c>
      <c r="P42" s="183">
        <v>648</v>
      </c>
      <c r="Q42" s="183">
        <v>636</v>
      </c>
      <c r="R42" s="183" t="s">
        <v>481</v>
      </c>
      <c r="S42" s="183" t="s">
        <v>481</v>
      </c>
      <c r="T42" s="183" t="s">
        <v>481</v>
      </c>
      <c r="U42" s="183">
        <v>544</v>
      </c>
      <c r="V42" s="139">
        <v>498</v>
      </c>
    </row>
    <row r="43" spans="1:22" s="10" customFormat="1" ht="24" customHeight="1">
      <c r="A43" s="140">
        <v>1511</v>
      </c>
      <c r="B43" s="141" t="s">
        <v>367</v>
      </c>
      <c r="C43" s="142"/>
      <c r="D43" s="143" t="s">
        <v>108</v>
      </c>
      <c r="E43" s="144"/>
      <c r="F43" s="157">
        <v>443</v>
      </c>
      <c r="G43" s="150">
        <v>500</v>
      </c>
      <c r="H43" s="146">
        <v>474</v>
      </c>
      <c r="I43" s="146">
        <v>513</v>
      </c>
      <c r="J43" s="146">
        <v>524</v>
      </c>
      <c r="K43" s="147">
        <v>493</v>
      </c>
      <c r="L43" s="148">
        <v>518</v>
      </c>
      <c r="M43" s="148">
        <v>595</v>
      </c>
      <c r="N43" s="148" t="s">
        <v>481</v>
      </c>
      <c r="O43" s="148" t="s">
        <v>481</v>
      </c>
      <c r="P43" s="148" t="s">
        <v>481</v>
      </c>
      <c r="Q43" s="148" t="s">
        <v>481</v>
      </c>
      <c r="R43" s="148" t="s">
        <v>481</v>
      </c>
      <c r="S43" s="148">
        <v>583</v>
      </c>
      <c r="T43" s="148">
        <v>514</v>
      </c>
      <c r="U43" s="148">
        <v>500</v>
      </c>
      <c r="V43" s="149">
        <v>467</v>
      </c>
    </row>
    <row r="44" spans="1:22" s="10" customFormat="1" ht="24" customHeight="1">
      <c r="A44" s="140">
        <v>1521</v>
      </c>
      <c r="B44" s="141" t="s">
        <v>213</v>
      </c>
      <c r="C44" s="142"/>
      <c r="D44" s="143" t="s">
        <v>108</v>
      </c>
      <c r="E44" s="144"/>
      <c r="F44" s="136">
        <v>658</v>
      </c>
      <c r="G44" s="150">
        <v>733</v>
      </c>
      <c r="H44" s="136">
        <v>668</v>
      </c>
      <c r="I44" s="136">
        <v>657</v>
      </c>
      <c r="J44" s="136">
        <v>701</v>
      </c>
      <c r="K44" s="137" t="s">
        <v>481</v>
      </c>
      <c r="L44" s="148" t="s">
        <v>481</v>
      </c>
      <c r="M44" s="148" t="s">
        <v>481</v>
      </c>
      <c r="N44" s="148" t="s">
        <v>481</v>
      </c>
      <c r="O44" s="148" t="s">
        <v>481</v>
      </c>
      <c r="P44" s="148" t="s">
        <v>481</v>
      </c>
      <c r="Q44" s="148" t="s">
        <v>481</v>
      </c>
      <c r="R44" s="148">
        <v>765</v>
      </c>
      <c r="S44" s="148">
        <v>651</v>
      </c>
      <c r="T44" s="148">
        <v>686</v>
      </c>
      <c r="U44" s="138" t="s">
        <v>481</v>
      </c>
      <c r="V44" s="167" t="s">
        <v>481</v>
      </c>
    </row>
    <row r="45" spans="1:22" s="10" customFormat="1" ht="24" customHeight="1">
      <c r="A45" s="151">
        <v>1581</v>
      </c>
      <c r="B45" s="152" t="s">
        <v>368</v>
      </c>
      <c r="C45" s="153"/>
      <c r="D45" s="154" t="s">
        <v>108</v>
      </c>
      <c r="E45" s="155"/>
      <c r="F45" s="175">
        <v>283</v>
      </c>
      <c r="G45" s="175">
        <v>290</v>
      </c>
      <c r="H45" s="156">
        <v>283</v>
      </c>
      <c r="I45" s="156">
        <v>287</v>
      </c>
      <c r="J45" s="156">
        <v>298</v>
      </c>
      <c r="K45" s="171">
        <v>307</v>
      </c>
      <c r="L45" s="172">
        <v>286</v>
      </c>
      <c r="M45" s="172">
        <v>314</v>
      </c>
      <c r="N45" s="172">
        <v>280</v>
      </c>
      <c r="O45" s="172">
        <v>274</v>
      </c>
      <c r="P45" s="172">
        <v>273</v>
      </c>
      <c r="Q45" s="172">
        <v>298</v>
      </c>
      <c r="R45" s="172">
        <v>308</v>
      </c>
      <c r="S45" s="172">
        <v>323</v>
      </c>
      <c r="T45" s="172">
        <v>290</v>
      </c>
      <c r="U45" s="172">
        <v>324</v>
      </c>
      <c r="V45" s="173">
        <v>304</v>
      </c>
    </row>
    <row r="46" spans="1:22" s="10" customFormat="1" ht="24" customHeight="1">
      <c r="A46" s="161">
        <v>1601</v>
      </c>
      <c r="B46" s="162" t="s">
        <v>328</v>
      </c>
      <c r="C46" s="131"/>
      <c r="D46" s="132" t="s">
        <v>107</v>
      </c>
      <c r="E46" s="163"/>
      <c r="F46" s="157">
        <v>281</v>
      </c>
      <c r="G46" s="177">
        <v>290</v>
      </c>
      <c r="H46" s="157">
        <v>287</v>
      </c>
      <c r="I46" s="157">
        <v>295</v>
      </c>
      <c r="J46" s="157">
        <v>296</v>
      </c>
      <c r="K46" s="194">
        <v>304</v>
      </c>
      <c r="L46" s="170">
        <v>299</v>
      </c>
      <c r="M46" s="170">
        <v>299</v>
      </c>
      <c r="N46" s="170">
        <v>299</v>
      </c>
      <c r="O46" s="170">
        <v>299</v>
      </c>
      <c r="P46" s="170">
        <v>299</v>
      </c>
      <c r="Q46" s="170">
        <v>299</v>
      </c>
      <c r="R46" s="170">
        <v>288</v>
      </c>
      <c r="S46" s="170">
        <v>299</v>
      </c>
      <c r="T46" s="170">
        <v>288</v>
      </c>
      <c r="U46" s="170">
        <v>299</v>
      </c>
      <c r="V46" s="157">
        <v>288</v>
      </c>
    </row>
    <row r="47" spans="1:22" s="10" customFormat="1" ht="24" customHeight="1">
      <c r="A47" s="140">
        <v>1621</v>
      </c>
      <c r="B47" s="141" t="s">
        <v>329</v>
      </c>
      <c r="C47" s="142"/>
      <c r="D47" s="143" t="s">
        <v>106</v>
      </c>
      <c r="E47" s="144"/>
      <c r="F47" s="146">
        <v>266</v>
      </c>
      <c r="G47" s="146">
        <v>275</v>
      </c>
      <c r="H47" s="146">
        <v>275</v>
      </c>
      <c r="I47" s="146">
        <v>279</v>
      </c>
      <c r="J47" s="146">
        <v>280</v>
      </c>
      <c r="K47" s="195">
        <v>280</v>
      </c>
      <c r="L47" s="150">
        <v>280</v>
      </c>
      <c r="M47" s="150">
        <v>280</v>
      </c>
      <c r="N47" s="150">
        <v>280</v>
      </c>
      <c r="O47" s="150">
        <v>280</v>
      </c>
      <c r="P47" s="150">
        <v>280</v>
      </c>
      <c r="Q47" s="150">
        <v>280</v>
      </c>
      <c r="R47" s="150">
        <v>280</v>
      </c>
      <c r="S47" s="150">
        <v>280</v>
      </c>
      <c r="T47" s="150">
        <v>280</v>
      </c>
      <c r="U47" s="150">
        <v>280</v>
      </c>
      <c r="V47" s="146">
        <v>280</v>
      </c>
    </row>
    <row r="48" spans="1:22" s="10" customFormat="1" ht="24" customHeight="1">
      <c r="A48" s="140">
        <v>1631</v>
      </c>
      <c r="B48" s="141" t="s">
        <v>330</v>
      </c>
      <c r="C48" s="142"/>
      <c r="D48" s="143" t="s">
        <v>105</v>
      </c>
      <c r="E48" s="144"/>
      <c r="F48" s="146">
        <v>251</v>
      </c>
      <c r="G48" s="146">
        <v>272</v>
      </c>
      <c r="H48" s="146">
        <v>286</v>
      </c>
      <c r="I48" s="146">
        <v>317</v>
      </c>
      <c r="J48" s="146">
        <v>332</v>
      </c>
      <c r="K48" s="195">
        <v>324</v>
      </c>
      <c r="L48" s="150">
        <v>324</v>
      </c>
      <c r="M48" s="150">
        <v>324</v>
      </c>
      <c r="N48" s="150">
        <v>316</v>
      </c>
      <c r="O48" s="150">
        <v>370</v>
      </c>
      <c r="P48" s="150">
        <v>370</v>
      </c>
      <c r="Q48" s="150">
        <v>370</v>
      </c>
      <c r="R48" s="150">
        <v>370</v>
      </c>
      <c r="S48" s="150">
        <v>370</v>
      </c>
      <c r="T48" s="150">
        <v>370</v>
      </c>
      <c r="U48" s="150">
        <v>235</v>
      </c>
      <c r="V48" s="146">
        <v>235</v>
      </c>
    </row>
    <row r="49" spans="1:22" s="10" customFormat="1" ht="24" customHeight="1">
      <c r="A49" s="140">
        <v>1632</v>
      </c>
      <c r="B49" s="141" t="s">
        <v>331</v>
      </c>
      <c r="C49" s="142"/>
      <c r="D49" s="143" t="s">
        <v>104</v>
      </c>
      <c r="E49" s="144"/>
      <c r="F49" s="146">
        <v>189</v>
      </c>
      <c r="G49" s="146">
        <v>187</v>
      </c>
      <c r="H49" s="146">
        <v>189</v>
      </c>
      <c r="I49" s="146">
        <v>197</v>
      </c>
      <c r="J49" s="146">
        <v>199</v>
      </c>
      <c r="K49" s="195">
        <v>199</v>
      </c>
      <c r="L49" s="150">
        <v>199</v>
      </c>
      <c r="M49" s="150">
        <v>199</v>
      </c>
      <c r="N49" s="150">
        <v>199</v>
      </c>
      <c r="O49" s="150">
        <v>199</v>
      </c>
      <c r="P49" s="150">
        <v>199</v>
      </c>
      <c r="Q49" s="150">
        <v>199</v>
      </c>
      <c r="R49" s="150">
        <v>199</v>
      </c>
      <c r="S49" s="150">
        <v>201</v>
      </c>
      <c r="T49" s="150">
        <v>201</v>
      </c>
      <c r="U49" s="150">
        <v>201</v>
      </c>
      <c r="V49" s="146">
        <v>201</v>
      </c>
    </row>
    <row r="50" spans="1:22" s="10" customFormat="1" ht="24" customHeight="1">
      <c r="A50" s="140">
        <v>1641</v>
      </c>
      <c r="B50" s="141" t="s">
        <v>332</v>
      </c>
      <c r="C50" s="142"/>
      <c r="D50" s="143" t="s">
        <v>103</v>
      </c>
      <c r="E50" s="144"/>
      <c r="F50" s="157">
        <v>178</v>
      </c>
      <c r="G50" s="146">
        <v>184</v>
      </c>
      <c r="H50" s="146">
        <v>184</v>
      </c>
      <c r="I50" s="146">
        <v>199</v>
      </c>
      <c r="J50" s="146">
        <v>202</v>
      </c>
      <c r="K50" s="195">
        <v>202</v>
      </c>
      <c r="L50" s="150">
        <v>202</v>
      </c>
      <c r="M50" s="150">
        <v>202</v>
      </c>
      <c r="N50" s="150">
        <v>202</v>
      </c>
      <c r="O50" s="150">
        <v>202</v>
      </c>
      <c r="P50" s="150">
        <v>202</v>
      </c>
      <c r="Q50" s="150">
        <v>202</v>
      </c>
      <c r="R50" s="150">
        <v>202</v>
      </c>
      <c r="S50" s="150">
        <v>202</v>
      </c>
      <c r="T50" s="150">
        <v>202</v>
      </c>
      <c r="U50" s="150">
        <v>202</v>
      </c>
      <c r="V50" s="146">
        <v>202</v>
      </c>
    </row>
    <row r="51" spans="1:22" s="10" customFormat="1" ht="24" customHeight="1">
      <c r="A51" s="140">
        <v>1643</v>
      </c>
      <c r="B51" s="141" t="s">
        <v>214</v>
      </c>
      <c r="C51" s="142"/>
      <c r="D51" s="143" t="s">
        <v>102</v>
      </c>
      <c r="E51" s="144"/>
      <c r="F51" s="136">
        <v>213</v>
      </c>
      <c r="G51" s="146">
        <v>211</v>
      </c>
      <c r="H51" s="146">
        <v>237</v>
      </c>
      <c r="I51" s="146">
        <v>228</v>
      </c>
      <c r="J51" s="146">
        <v>219</v>
      </c>
      <c r="K51" s="195">
        <v>228</v>
      </c>
      <c r="L51" s="150">
        <v>223</v>
      </c>
      <c r="M51" s="150">
        <v>223</v>
      </c>
      <c r="N51" s="150">
        <v>223</v>
      </c>
      <c r="O51" s="150">
        <v>208</v>
      </c>
      <c r="P51" s="150">
        <v>208</v>
      </c>
      <c r="Q51" s="150">
        <v>208</v>
      </c>
      <c r="R51" s="150">
        <v>223</v>
      </c>
      <c r="S51" s="150">
        <v>223</v>
      </c>
      <c r="T51" s="150">
        <v>223</v>
      </c>
      <c r="U51" s="150">
        <v>216</v>
      </c>
      <c r="V51" s="146">
        <v>223</v>
      </c>
    </row>
    <row r="52" spans="1:22" s="10" customFormat="1" ht="24" customHeight="1">
      <c r="A52" s="151">
        <v>1654</v>
      </c>
      <c r="B52" s="152" t="s">
        <v>333</v>
      </c>
      <c r="C52" s="153"/>
      <c r="D52" s="154" t="s">
        <v>101</v>
      </c>
      <c r="E52" s="155"/>
      <c r="F52" s="156">
        <v>239</v>
      </c>
      <c r="G52" s="156">
        <v>237</v>
      </c>
      <c r="H52" s="156">
        <v>237</v>
      </c>
      <c r="I52" s="156">
        <v>236</v>
      </c>
      <c r="J52" s="156">
        <v>235</v>
      </c>
      <c r="K52" s="171">
        <v>235</v>
      </c>
      <c r="L52" s="172">
        <v>235</v>
      </c>
      <c r="M52" s="172">
        <v>235</v>
      </c>
      <c r="N52" s="172">
        <v>235</v>
      </c>
      <c r="O52" s="172">
        <v>235</v>
      </c>
      <c r="P52" s="172">
        <v>235</v>
      </c>
      <c r="Q52" s="172">
        <v>235</v>
      </c>
      <c r="R52" s="172">
        <v>235</v>
      </c>
      <c r="S52" s="172">
        <v>235</v>
      </c>
      <c r="T52" s="172">
        <v>235</v>
      </c>
      <c r="U52" s="172">
        <v>235</v>
      </c>
      <c r="V52" s="173">
        <v>235</v>
      </c>
    </row>
    <row r="53" spans="1:22" s="10" customFormat="1" ht="24" customHeight="1">
      <c r="A53" s="196">
        <v>1701</v>
      </c>
      <c r="B53" s="130" t="s">
        <v>334</v>
      </c>
      <c r="C53" s="197"/>
      <c r="D53" s="198" t="s">
        <v>101</v>
      </c>
      <c r="E53" s="133"/>
      <c r="F53" s="157">
        <v>212</v>
      </c>
      <c r="G53" s="157">
        <v>220</v>
      </c>
      <c r="H53" s="157">
        <v>220</v>
      </c>
      <c r="I53" s="157">
        <v>227</v>
      </c>
      <c r="J53" s="157">
        <v>237</v>
      </c>
      <c r="K53" s="194">
        <v>231</v>
      </c>
      <c r="L53" s="170">
        <v>231</v>
      </c>
      <c r="M53" s="170">
        <v>231</v>
      </c>
      <c r="N53" s="170">
        <v>231</v>
      </c>
      <c r="O53" s="170">
        <v>231</v>
      </c>
      <c r="P53" s="170">
        <v>231</v>
      </c>
      <c r="Q53" s="170">
        <v>231</v>
      </c>
      <c r="R53" s="170">
        <v>231</v>
      </c>
      <c r="S53" s="170">
        <v>247</v>
      </c>
      <c r="T53" s="170">
        <v>247</v>
      </c>
      <c r="U53" s="170">
        <v>247</v>
      </c>
      <c r="V53" s="157">
        <v>247</v>
      </c>
    </row>
    <row r="54" spans="1:22" s="10" customFormat="1" ht="24" customHeight="1">
      <c r="A54" s="151">
        <v>1721</v>
      </c>
      <c r="B54" s="199" t="s">
        <v>215</v>
      </c>
      <c r="C54" s="200"/>
      <c r="D54" s="201" t="s">
        <v>101</v>
      </c>
      <c r="E54" s="202"/>
      <c r="F54" s="156">
        <v>147</v>
      </c>
      <c r="G54" s="156">
        <v>160</v>
      </c>
      <c r="H54" s="136">
        <v>159</v>
      </c>
      <c r="I54" s="136">
        <v>161</v>
      </c>
      <c r="J54" s="136">
        <v>168</v>
      </c>
      <c r="K54" s="203">
        <v>172</v>
      </c>
      <c r="L54" s="145">
        <v>157</v>
      </c>
      <c r="M54" s="145">
        <v>172</v>
      </c>
      <c r="N54" s="145">
        <v>172</v>
      </c>
      <c r="O54" s="145">
        <v>172</v>
      </c>
      <c r="P54" s="145">
        <v>172</v>
      </c>
      <c r="Q54" s="145">
        <v>172</v>
      </c>
      <c r="R54" s="145">
        <v>157</v>
      </c>
      <c r="S54" s="145">
        <v>172</v>
      </c>
      <c r="T54" s="145">
        <v>160</v>
      </c>
      <c r="U54" s="145">
        <v>174</v>
      </c>
      <c r="V54" s="136">
        <v>167</v>
      </c>
    </row>
    <row r="55" spans="1:22" s="10" customFormat="1" ht="24" customHeight="1">
      <c r="A55" s="161">
        <v>1902</v>
      </c>
      <c r="B55" s="162" t="s">
        <v>335</v>
      </c>
      <c r="C55" s="131"/>
      <c r="D55" s="132" t="s">
        <v>101</v>
      </c>
      <c r="E55" s="163"/>
      <c r="F55" s="157">
        <v>527</v>
      </c>
      <c r="G55" s="157">
        <v>532</v>
      </c>
      <c r="H55" s="134">
        <v>549</v>
      </c>
      <c r="I55" s="134">
        <v>558</v>
      </c>
      <c r="J55" s="134">
        <v>555</v>
      </c>
      <c r="K55" s="204">
        <v>558</v>
      </c>
      <c r="L55" s="135">
        <v>558</v>
      </c>
      <c r="M55" s="135">
        <v>558</v>
      </c>
      <c r="N55" s="135">
        <v>558</v>
      </c>
      <c r="O55" s="135">
        <v>558</v>
      </c>
      <c r="P55" s="135">
        <v>558</v>
      </c>
      <c r="Q55" s="135">
        <v>558</v>
      </c>
      <c r="R55" s="135">
        <v>558</v>
      </c>
      <c r="S55" s="135">
        <v>558</v>
      </c>
      <c r="T55" s="135">
        <v>546</v>
      </c>
      <c r="U55" s="135">
        <v>546</v>
      </c>
      <c r="V55" s="134">
        <v>546</v>
      </c>
    </row>
    <row r="56" spans="1:22" s="10" customFormat="1" ht="24" customHeight="1">
      <c r="A56" s="140">
        <v>1911</v>
      </c>
      <c r="B56" s="141" t="s">
        <v>336</v>
      </c>
      <c r="C56" s="142"/>
      <c r="D56" s="143" t="s">
        <v>165</v>
      </c>
      <c r="E56" s="144"/>
      <c r="F56" s="146">
        <v>113</v>
      </c>
      <c r="G56" s="205">
        <v>119</v>
      </c>
      <c r="H56" s="146">
        <v>119</v>
      </c>
      <c r="I56" s="146">
        <v>114</v>
      </c>
      <c r="J56" s="146">
        <v>113</v>
      </c>
      <c r="K56" s="195">
        <v>113</v>
      </c>
      <c r="L56" s="150">
        <v>113</v>
      </c>
      <c r="M56" s="150">
        <v>113</v>
      </c>
      <c r="N56" s="150">
        <v>113</v>
      </c>
      <c r="O56" s="150">
        <v>113</v>
      </c>
      <c r="P56" s="150">
        <v>113</v>
      </c>
      <c r="Q56" s="150">
        <v>113</v>
      </c>
      <c r="R56" s="150">
        <v>113</v>
      </c>
      <c r="S56" s="150">
        <v>113</v>
      </c>
      <c r="T56" s="150">
        <v>113</v>
      </c>
      <c r="U56" s="150">
        <v>113</v>
      </c>
      <c r="V56" s="146">
        <v>113</v>
      </c>
    </row>
    <row r="57" spans="1:22" s="10" customFormat="1" ht="24" customHeight="1">
      <c r="A57" s="151">
        <v>1921</v>
      </c>
      <c r="B57" s="152" t="s">
        <v>216</v>
      </c>
      <c r="C57" s="153"/>
      <c r="D57" s="154" t="s">
        <v>101</v>
      </c>
      <c r="E57" s="155"/>
      <c r="F57" s="156">
        <v>772</v>
      </c>
      <c r="G57" s="136">
        <v>830</v>
      </c>
      <c r="H57" s="156">
        <v>803</v>
      </c>
      <c r="I57" s="156">
        <v>812</v>
      </c>
      <c r="J57" s="156">
        <v>799</v>
      </c>
      <c r="K57" s="206">
        <v>825</v>
      </c>
      <c r="L57" s="175">
        <v>825</v>
      </c>
      <c r="M57" s="175">
        <v>825</v>
      </c>
      <c r="N57" s="175">
        <v>807</v>
      </c>
      <c r="O57" s="175">
        <v>789</v>
      </c>
      <c r="P57" s="175">
        <v>789</v>
      </c>
      <c r="Q57" s="175">
        <v>789</v>
      </c>
      <c r="R57" s="175">
        <v>789</v>
      </c>
      <c r="S57" s="175">
        <v>789</v>
      </c>
      <c r="T57" s="175">
        <v>789</v>
      </c>
      <c r="U57" s="175">
        <v>789</v>
      </c>
      <c r="V57" s="156">
        <v>789</v>
      </c>
    </row>
    <row r="58" spans="1:22" s="10" customFormat="1" ht="24" customHeight="1">
      <c r="A58" s="196">
        <v>2003</v>
      </c>
      <c r="B58" s="207" t="s">
        <v>217</v>
      </c>
      <c r="C58" s="208"/>
      <c r="D58" s="209" t="s">
        <v>100</v>
      </c>
      <c r="E58" s="210"/>
      <c r="F58" s="177">
        <v>1023</v>
      </c>
      <c r="G58" s="211">
        <v>992</v>
      </c>
      <c r="H58" s="181">
        <v>985</v>
      </c>
      <c r="I58" s="181">
        <v>963</v>
      </c>
      <c r="J58" s="181">
        <v>962</v>
      </c>
      <c r="K58" s="212">
        <v>948</v>
      </c>
      <c r="L58" s="213">
        <v>945</v>
      </c>
      <c r="M58" s="213">
        <v>934</v>
      </c>
      <c r="N58" s="213">
        <v>941</v>
      </c>
      <c r="O58" s="213">
        <v>941</v>
      </c>
      <c r="P58" s="213">
        <v>941</v>
      </c>
      <c r="Q58" s="213">
        <v>941</v>
      </c>
      <c r="R58" s="213">
        <v>941</v>
      </c>
      <c r="S58" s="213">
        <v>941</v>
      </c>
      <c r="T58" s="213">
        <v>1062</v>
      </c>
      <c r="U58" s="213">
        <v>1062</v>
      </c>
      <c r="V58" s="181">
        <v>944</v>
      </c>
    </row>
    <row r="59" spans="1:22" s="10" customFormat="1" ht="24" customHeight="1">
      <c r="A59" s="129">
        <v>2133</v>
      </c>
      <c r="B59" s="130" t="s">
        <v>218</v>
      </c>
      <c r="C59" s="197"/>
      <c r="D59" s="198" t="s">
        <v>99</v>
      </c>
      <c r="E59" s="133"/>
      <c r="F59" s="134">
        <v>572</v>
      </c>
      <c r="G59" s="157">
        <v>576</v>
      </c>
      <c r="H59" s="134">
        <v>573</v>
      </c>
      <c r="I59" s="134">
        <v>574</v>
      </c>
      <c r="J59" s="134">
        <v>595</v>
      </c>
      <c r="K59" s="164">
        <v>584</v>
      </c>
      <c r="L59" s="165">
        <v>584</v>
      </c>
      <c r="M59" s="165">
        <v>584</v>
      </c>
      <c r="N59" s="165">
        <v>624</v>
      </c>
      <c r="O59" s="165">
        <v>624</v>
      </c>
      <c r="P59" s="165">
        <v>624</v>
      </c>
      <c r="Q59" s="165">
        <v>624</v>
      </c>
      <c r="R59" s="165">
        <v>624</v>
      </c>
      <c r="S59" s="165">
        <v>624</v>
      </c>
      <c r="T59" s="165">
        <v>595</v>
      </c>
      <c r="U59" s="165">
        <v>595</v>
      </c>
      <c r="V59" s="166">
        <v>595</v>
      </c>
    </row>
    <row r="60" spans="1:22" s="10" customFormat="1" ht="24" customHeight="1">
      <c r="A60" s="151">
        <v>2162</v>
      </c>
      <c r="B60" s="214" t="s">
        <v>518</v>
      </c>
      <c r="C60" s="215"/>
      <c r="D60" s="154" t="s">
        <v>98</v>
      </c>
      <c r="E60" s="155"/>
      <c r="F60" s="156">
        <v>370</v>
      </c>
      <c r="G60" s="136">
        <v>373</v>
      </c>
      <c r="H60" s="156">
        <v>373</v>
      </c>
      <c r="I60" s="156">
        <v>377</v>
      </c>
      <c r="J60" s="156">
        <v>383</v>
      </c>
      <c r="K60" s="206">
        <v>380</v>
      </c>
      <c r="L60" s="175">
        <v>380</v>
      </c>
      <c r="M60" s="175">
        <v>380</v>
      </c>
      <c r="N60" s="175">
        <v>380</v>
      </c>
      <c r="O60" s="175">
        <v>380</v>
      </c>
      <c r="P60" s="175">
        <v>380</v>
      </c>
      <c r="Q60" s="175">
        <v>380</v>
      </c>
      <c r="R60" s="175">
        <v>380</v>
      </c>
      <c r="S60" s="175">
        <v>380</v>
      </c>
      <c r="T60" s="175">
        <v>383</v>
      </c>
      <c r="U60" s="175">
        <v>383</v>
      </c>
      <c r="V60" s="156">
        <v>383</v>
      </c>
    </row>
    <row r="61" spans="1:22" s="10" customFormat="1" ht="24" customHeight="1">
      <c r="A61" s="196">
        <v>3001</v>
      </c>
      <c r="B61" s="216" t="s">
        <v>219</v>
      </c>
      <c r="C61" s="217"/>
      <c r="D61" s="209" t="s">
        <v>220</v>
      </c>
      <c r="E61" s="210"/>
      <c r="F61" s="177">
        <v>3545</v>
      </c>
      <c r="G61" s="181">
        <v>3545</v>
      </c>
      <c r="H61" s="177">
        <v>3556</v>
      </c>
      <c r="I61" s="177">
        <v>3546</v>
      </c>
      <c r="J61" s="177">
        <v>3590</v>
      </c>
      <c r="K61" s="178">
        <v>3600</v>
      </c>
      <c r="L61" s="179">
        <v>3597</v>
      </c>
      <c r="M61" s="179">
        <v>3589</v>
      </c>
      <c r="N61" s="179">
        <v>3590</v>
      </c>
      <c r="O61" s="179">
        <v>3587</v>
      </c>
      <c r="P61" s="179">
        <v>3589</v>
      </c>
      <c r="Q61" s="179">
        <v>3588</v>
      </c>
      <c r="R61" s="179">
        <v>3594</v>
      </c>
      <c r="S61" s="179">
        <v>3589</v>
      </c>
      <c r="T61" s="179">
        <v>3584</v>
      </c>
      <c r="U61" s="179">
        <v>3575</v>
      </c>
      <c r="V61" s="180">
        <v>3593</v>
      </c>
    </row>
    <row r="62" spans="1:22" s="10" customFormat="1" ht="24" customHeight="1">
      <c r="A62" s="129">
        <v>3121</v>
      </c>
      <c r="B62" s="130" t="s">
        <v>221</v>
      </c>
      <c r="C62" s="197"/>
      <c r="D62" s="198" t="s">
        <v>95</v>
      </c>
      <c r="E62" s="133"/>
      <c r="F62" s="218">
        <v>1399</v>
      </c>
      <c r="G62" s="134">
        <v>1485</v>
      </c>
      <c r="H62" s="134">
        <v>1485</v>
      </c>
      <c r="I62" s="134">
        <v>1463</v>
      </c>
      <c r="J62" s="134">
        <v>1492</v>
      </c>
      <c r="K62" s="204">
        <v>1485</v>
      </c>
      <c r="L62" s="135">
        <v>1485</v>
      </c>
      <c r="M62" s="135">
        <v>1485</v>
      </c>
      <c r="N62" s="135">
        <v>1485</v>
      </c>
      <c r="O62" s="135">
        <v>1485</v>
      </c>
      <c r="P62" s="135">
        <v>1485</v>
      </c>
      <c r="Q62" s="135">
        <v>1485</v>
      </c>
      <c r="R62" s="135">
        <v>1485</v>
      </c>
      <c r="S62" s="135">
        <v>1485</v>
      </c>
      <c r="T62" s="135">
        <v>1513</v>
      </c>
      <c r="U62" s="135">
        <v>1513</v>
      </c>
      <c r="V62" s="134">
        <v>1513</v>
      </c>
    </row>
    <row r="63" spans="1:22" s="10" customFormat="1" ht="24" customHeight="1">
      <c r="A63" s="151">
        <v>3151</v>
      </c>
      <c r="B63" s="152" t="s">
        <v>222</v>
      </c>
      <c r="C63" s="153"/>
      <c r="D63" s="154" t="s">
        <v>95</v>
      </c>
      <c r="E63" s="155"/>
      <c r="F63" s="156">
        <v>6335</v>
      </c>
      <c r="G63" s="156">
        <v>6377</v>
      </c>
      <c r="H63" s="156">
        <v>6435</v>
      </c>
      <c r="I63" s="156">
        <v>6435</v>
      </c>
      <c r="J63" s="156">
        <v>6485</v>
      </c>
      <c r="K63" s="206">
        <v>6435</v>
      </c>
      <c r="L63" s="175">
        <v>6435</v>
      </c>
      <c r="M63" s="175">
        <v>6435</v>
      </c>
      <c r="N63" s="175">
        <v>6435</v>
      </c>
      <c r="O63" s="175">
        <v>6435</v>
      </c>
      <c r="P63" s="175">
        <v>6435</v>
      </c>
      <c r="Q63" s="175">
        <v>6435</v>
      </c>
      <c r="R63" s="175">
        <v>6435</v>
      </c>
      <c r="S63" s="175">
        <v>6585</v>
      </c>
      <c r="T63" s="175">
        <v>6585</v>
      </c>
      <c r="U63" s="175">
        <v>6585</v>
      </c>
      <c r="V63" s="156">
        <v>6585</v>
      </c>
    </row>
    <row r="64" spans="1:22" s="10" customFormat="1" ht="24" customHeight="1">
      <c r="A64" s="196">
        <v>3602</v>
      </c>
      <c r="B64" s="216" t="s">
        <v>337</v>
      </c>
      <c r="C64" s="217"/>
      <c r="D64" s="209" t="s">
        <v>220</v>
      </c>
      <c r="E64" s="210"/>
      <c r="F64" s="180" t="s">
        <v>212</v>
      </c>
      <c r="G64" s="180" t="s">
        <v>212</v>
      </c>
      <c r="H64" s="149" t="s">
        <v>212</v>
      </c>
      <c r="I64" s="165" t="s">
        <v>481</v>
      </c>
      <c r="J64" s="180" t="s">
        <v>481</v>
      </c>
      <c r="K64" s="178" t="s">
        <v>481</v>
      </c>
      <c r="L64" s="179" t="s">
        <v>481</v>
      </c>
      <c r="M64" s="179" t="s">
        <v>481</v>
      </c>
      <c r="N64" s="179" t="s">
        <v>481</v>
      </c>
      <c r="O64" s="179" t="s">
        <v>481</v>
      </c>
      <c r="P64" s="179" t="s">
        <v>481</v>
      </c>
      <c r="Q64" s="179" t="s">
        <v>481</v>
      </c>
      <c r="R64" s="179" t="s">
        <v>481</v>
      </c>
      <c r="S64" s="179" t="s">
        <v>481</v>
      </c>
      <c r="T64" s="179" t="s">
        <v>481</v>
      </c>
      <c r="U64" s="179" t="s">
        <v>481</v>
      </c>
      <c r="V64" s="180" t="s">
        <v>481</v>
      </c>
    </row>
    <row r="65" spans="1:22" s="10" customFormat="1" ht="24" customHeight="1">
      <c r="A65" s="140">
        <v>3605</v>
      </c>
      <c r="B65" s="141" t="s">
        <v>223</v>
      </c>
      <c r="C65" s="142"/>
      <c r="D65" s="143" t="s">
        <v>224</v>
      </c>
      <c r="E65" s="144"/>
      <c r="F65" s="149" t="s">
        <v>569</v>
      </c>
      <c r="G65" s="149">
        <v>7701</v>
      </c>
      <c r="H65" s="149">
        <v>7698</v>
      </c>
      <c r="I65" s="149">
        <v>7911</v>
      </c>
      <c r="J65" s="149">
        <v>8133</v>
      </c>
      <c r="K65" s="147">
        <v>8176</v>
      </c>
      <c r="L65" s="148">
        <v>8232</v>
      </c>
      <c r="M65" s="148">
        <v>8262</v>
      </c>
      <c r="N65" s="148">
        <v>8246</v>
      </c>
      <c r="O65" s="148">
        <v>8223</v>
      </c>
      <c r="P65" s="148">
        <v>8181</v>
      </c>
      <c r="Q65" s="148">
        <v>8125</v>
      </c>
      <c r="R65" s="148">
        <v>8049</v>
      </c>
      <c r="S65" s="148">
        <v>7968</v>
      </c>
      <c r="T65" s="148">
        <v>7943</v>
      </c>
      <c r="U65" s="148">
        <v>8096</v>
      </c>
      <c r="V65" s="149">
        <v>8090</v>
      </c>
    </row>
    <row r="66" spans="1:22" s="10" customFormat="1" ht="24" customHeight="1">
      <c r="A66" s="151">
        <v>3614</v>
      </c>
      <c r="B66" s="152" t="s">
        <v>225</v>
      </c>
      <c r="C66" s="153"/>
      <c r="D66" s="154" t="s">
        <v>226</v>
      </c>
      <c r="E66" s="155"/>
      <c r="F66" s="156">
        <v>8525</v>
      </c>
      <c r="G66" s="156">
        <v>8482</v>
      </c>
      <c r="H66" s="156">
        <v>8476</v>
      </c>
      <c r="I66" s="156">
        <v>8536</v>
      </c>
      <c r="J66" s="156">
        <v>8574</v>
      </c>
      <c r="K66" s="206">
        <v>8548</v>
      </c>
      <c r="L66" s="175">
        <v>8548</v>
      </c>
      <c r="M66" s="175">
        <v>8548</v>
      </c>
      <c r="N66" s="175">
        <v>8548</v>
      </c>
      <c r="O66" s="175">
        <v>8548</v>
      </c>
      <c r="P66" s="175">
        <v>8548</v>
      </c>
      <c r="Q66" s="175">
        <v>8548</v>
      </c>
      <c r="R66" s="175">
        <v>8548</v>
      </c>
      <c r="S66" s="175">
        <v>8548</v>
      </c>
      <c r="T66" s="175">
        <v>8548</v>
      </c>
      <c r="U66" s="175">
        <v>8706</v>
      </c>
      <c r="V66" s="156">
        <v>8706</v>
      </c>
    </row>
    <row r="67" spans="1:22" s="10" customFormat="1" ht="24" customHeight="1">
      <c r="A67" s="219">
        <v>3701</v>
      </c>
      <c r="B67" s="220" t="s">
        <v>338</v>
      </c>
      <c r="C67" s="221"/>
      <c r="D67" s="222" t="s">
        <v>227</v>
      </c>
      <c r="E67" s="223"/>
      <c r="F67" s="211">
        <v>1564</v>
      </c>
      <c r="G67" s="211">
        <v>1242</v>
      </c>
      <c r="H67" s="211">
        <v>1456</v>
      </c>
      <c r="I67" s="211">
        <v>1689</v>
      </c>
      <c r="J67" s="211">
        <v>1714</v>
      </c>
      <c r="K67" s="224">
        <v>1662</v>
      </c>
      <c r="L67" s="225">
        <v>1643</v>
      </c>
      <c r="M67" s="225">
        <v>1680</v>
      </c>
      <c r="N67" s="225">
        <v>1680</v>
      </c>
      <c r="O67" s="225">
        <v>1718</v>
      </c>
      <c r="P67" s="225">
        <v>1718</v>
      </c>
      <c r="Q67" s="225">
        <v>1718</v>
      </c>
      <c r="R67" s="225">
        <v>1713</v>
      </c>
      <c r="S67" s="225">
        <v>1718</v>
      </c>
      <c r="T67" s="225">
        <v>1775</v>
      </c>
      <c r="U67" s="225">
        <v>1775</v>
      </c>
      <c r="V67" s="211">
        <v>1775</v>
      </c>
    </row>
    <row r="68" spans="1:22" s="10" customFormat="1" ht="24" customHeight="1">
      <c r="A68" s="129">
        <v>3800</v>
      </c>
      <c r="B68" s="130" t="s">
        <v>228</v>
      </c>
      <c r="C68" s="197"/>
      <c r="D68" s="226" t="s">
        <v>229</v>
      </c>
      <c r="E68" s="133"/>
      <c r="F68" s="165" t="s">
        <v>568</v>
      </c>
      <c r="G68" s="165">
        <v>3456</v>
      </c>
      <c r="H68" s="165">
        <v>3456</v>
      </c>
      <c r="I68" s="165">
        <v>3456</v>
      </c>
      <c r="J68" s="134">
        <v>3467</v>
      </c>
      <c r="K68" s="204">
        <v>3456</v>
      </c>
      <c r="L68" s="135">
        <v>3456</v>
      </c>
      <c r="M68" s="135">
        <v>3456</v>
      </c>
      <c r="N68" s="135">
        <v>3456</v>
      </c>
      <c r="O68" s="135">
        <v>3456</v>
      </c>
      <c r="P68" s="135">
        <v>3456</v>
      </c>
      <c r="Q68" s="135">
        <v>3456</v>
      </c>
      <c r="R68" s="135">
        <v>3456</v>
      </c>
      <c r="S68" s="135">
        <v>3456</v>
      </c>
      <c r="T68" s="135">
        <v>3456</v>
      </c>
      <c r="U68" s="135">
        <v>3520</v>
      </c>
      <c r="V68" s="134">
        <v>3520</v>
      </c>
    </row>
    <row r="69" spans="1:22" s="10" customFormat="1" ht="24" customHeight="1">
      <c r="A69" s="227">
        <v>3801</v>
      </c>
      <c r="B69" s="199" t="s">
        <v>339</v>
      </c>
      <c r="C69" s="200"/>
      <c r="D69" s="228" t="s">
        <v>226</v>
      </c>
      <c r="E69" s="229"/>
      <c r="F69" s="232" t="s">
        <v>212</v>
      </c>
      <c r="G69" s="232" t="s">
        <v>212</v>
      </c>
      <c r="H69" s="232" t="s">
        <v>212</v>
      </c>
      <c r="I69" s="231" t="s">
        <v>212</v>
      </c>
      <c r="J69" s="232" t="s">
        <v>481</v>
      </c>
      <c r="K69" s="233" t="s">
        <v>481</v>
      </c>
      <c r="L69" s="231" t="s">
        <v>481</v>
      </c>
      <c r="M69" s="231" t="s">
        <v>481</v>
      </c>
      <c r="N69" s="231" t="s">
        <v>481</v>
      </c>
      <c r="O69" s="231" t="s">
        <v>481</v>
      </c>
      <c r="P69" s="231" t="s">
        <v>481</v>
      </c>
      <c r="Q69" s="231" t="s">
        <v>481</v>
      </c>
      <c r="R69" s="231" t="s">
        <v>481</v>
      </c>
      <c r="S69" s="231" t="s">
        <v>481</v>
      </c>
      <c r="T69" s="231" t="s">
        <v>481</v>
      </c>
      <c r="U69" s="231" t="s">
        <v>481</v>
      </c>
      <c r="V69" s="232" t="s">
        <v>481</v>
      </c>
    </row>
    <row r="70" spans="1:22" s="10" customFormat="1" ht="24" customHeight="1">
      <c r="A70" s="227">
        <v>4231</v>
      </c>
      <c r="B70" s="199" t="s">
        <v>340</v>
      </c>
      <c r="C70" s="200"/>
      <c r="D70" s="201" t="s">
        <v>95</v>
      </c>
      <c r="E70" s="202"/>
      <c r="F70" s="230">
        <v>3885</v>
      </c>
      <c r="G70" s="230">
        <v>3933</v>
      </c>
      <c r="H70" s="230">
        <v>3825</v>
      </c>
      <c r="I70" s="230">
        <v>4127</v>
      </c>
      <c r="J70" s="230">
        <v>4249</v>
      </c>
      <c r="K70" s="234">
        <v>4676</v>
      </c>
      <c r="L70" s="235">
        <v>4208</v>
      </c>
      <c r="M70" s="235">
        <v>5173</v>
      </c>
      <c r="N70" s="179" t="s">
        <v>481</v>
      </c>
      <c r="O70" s="179" t="s">
        <v>481</v>
      </c>
      <c r="P70" s="179" t="s">
        <v>481</v>
      </c>
      <c r="Q70" s="179" t="s">
        <v>481</v>
      </c>
      <c r="R70" s="179" t="s">
        <v>481</v>
      </c>
      <c r="S70" s="179" t="s">
        <v>481</v>
      </c>
      <c r="T70" s="235">
        <v>4277</v>
      </c>
      <c r="U70" s="235">
        <v>4382</v>
      </c>
      <c r="V70" s="230">
        <v>4088</v>
      </c>
    </row>
    <row r="71" spans="1:22" s="10" customFormat="1" ht="24" customHeight="1" thickBot="1">
      <c r="A71" s="243">
        <v>4331</v>
      </c>
      <c r="B71" s="244" t="s">
        <v>230</v>
      </c>
      <c r="C71" s="245"/>
      <c r="D71" s="246" t="s">
        <v>231</v>
      </c>
      <c r="E71" s="247"/>
      <c r="F71" s="248">
        <v>1934</v>
      </c>
      <c r="G71" s="248">
        <v>2172</v>
      </c>
      <c r="H71" s="248">
        <v>2417</v>
      </c>
      <c r="I71" s="248">
        <v>1746</v>
      </c>
      <c r="J71" s="248">
        <v>1365</v>
      </c>
      <c r="K71" s="583">
        <v>1359</v>
      </c>
      <c r="L71" s="584">
        <v>1359</v>
      </c>
      <c r="M71" s="584">
        <v>1359</v>
      </c>
      <c r="N71" s="584">
        <v>1359</v>
      </c>
      <c r="O71" s="584">
        <v>1359</v>
      </c>
      <c r="P71" s="584">
        <v>1359</v>
      </c>
      <c r="Q71" s="584">
        <v>1359</v>
      </c>
      <c r="R71" s="584">
        <v>1359</v>
      </c>
      <c r="S71" s="584">
        <v>1359</v>
      </c>
      <c r="T71" s="584">
        <v>1384</v>
      </c>
      <c r="U71" s="584">
        <v>1384</v>
      </c>
      <c r="V71" s="248">
        <v>1384</v>
      </c>
    </row>
    <row r="72" spans="1:22" s="5" customFormat="1" ht="20.25" customHeight="1">
      <c r="A72" s="48"/>
      <c r="B72" s="51"/>
      <c r="C72" s="51"/>
      <c r="D72" s="52"/>
      <c r="E72" s="52"/>
      <c r="F72" s="53"/>
      <c r="G72" s="53"/>
      <c r="H72" s="55"/>
      <c r="I72" s="55"/>
      <c r="J72" s="53"/>
      <c r="K72" s="54"/>
      <c r="L72" s="54"/>
      <c r="M72" s="54"/>
      <c r="N72" s="54"/>
      <c r="O72" s="54"/>
      <c r="P72" s="54"/>
      <c r="Q72" s="54"/>
      <c r="R72" s="54"/>
      <c r="S72" s="54"/>
      <c r="T72" s="54"/>
      <c r="U72" s="54"/>
      <c r="V72" s="54"/>
    </row>
    <row r="73" spans="1:22" s="5" customFormat="1" ht="13.5" customHeight="1">
      <c r="A73" s="49"/>
      <c r="B73" s="49"/>
      <c r="C73" s="49"/>
      <c r="D73" s="49"/>
      <c r="E73" s="49"/>
      <c r="F73" s="49"/>
      <c r="G73" s="49"/>
      <c r="H73" s="49"/>
      <c r="I73" s="49"/>
      <c r="J73" s="49"/>
      <c r="K73" s="49"/>
      <c r="L73" s="49"/>
      <c r="M73" s="49"/>
      <c r="N73" s="49"/>
      <c r="O73" s="49"/>
      <c r="P73" s="49"/>
      <c r="Q73" s="49"/>
      <c r="R73" s="49"/>
      <c r="S73" s="49"/>
      <c r="T73" s="49"/>
      <c r="U73" s="49"/>
      <c r="V73" s="50"/>
    </row>
    <row r="74" spans="1:22" ht="22.5" customHeight="1">
      <c r="A74" s="675" t="s">
        <v>437</v>
      </c>
      <c r="B74" s="675"/>
      <c r="C74" s="675"/>
      <c r="D74" s="675"/>
      <c r="E74" s="675"/>
      <c r="F74" s="675"/>
      <c r="G74" s="675"/>
      <c r="H74" s="675"/>
      <c r="I74" s="675"/>
      <c r="J74" s="675"/>
      <c r="K74" s="662" t="s">
        <v>479</v>
      </c>
      <c r="L74" s="662"/>
      <c r="M74" s="662"/>
      <c r="N74" s="662"/>
      <c r="O74" s="662"/>
      <c r="P74" s="662"/>
      <c r="Q74" s="662"/>
      <c r="R74" s="662"/>
      <c r="S74" s="662"/>
      <c r="T74" s="662"/>
      <c r="U74" s="662"/>
      <c r="V74" s="662"/>
    </row>
    <row r="75" spans="1:22" s="10" customFormat="1" ht="27" customHeight="1" thickBot="1">
      <c r="A75" s="585" t="s">
        <v>92</v>
      </c>
      <c r="B75" s="123"/>
      <c r="C75" s="123"/>
      <c r="D75" s="123"/>
      <c r="E75" s="123"/>
      <c r="F75" s="123"/>
      <c r="G75" s="123"/>
      <c r="H75" s="123"/>
      <c r="I75" s="123"/>
      <c r="J75" s="123"/>
      <c r="K75" s="123"/>
      <c r="L75" s="123"/>
      <c r="M75" s="123"/>
      <c r="N75" s="123"/>
      <c r="O75" s="123"/>
      <c r="P75" s="123"/>
      <c r="Q75" s="123"/>
      <c r="R75" s="123"/>
      <c r="S75" s="123"/>
      <c r="T75" s="123"/>
      <c r="U75" s="123"/>
      <c r="V75" s="123"/>
    </row>
    <row r="76" spans="1:22" s="10" customFormat="1" ht="22.5" customHeight="1">
      <c r="A76" s="669" t="s">
        <v>439</v>
      </c>
      <c r="B76" s="669"/>
      <c r="C76" s="670"/>
      <c r="D76" s="673" t="s">
        <v>438</v>
      </c>
      <c r="E76" s="670"/>
      <c r="F76" s="124" t="s">
        <v>470</v>
      </c>
      <c r="G76" s="124" t="s">
        <v>471</v>
      </c>
      <c r="H76" s="124" t="s">
        <v>472</v>
      </c>
      <c r="I76" s="124" t="s">
        <v>473</v>
      </c>
      <c r="J76" s="676" t="s">
        <v>478</v>
      </c>
      <c r="K76" s="666" t="s">
        <v>480</v>
      </c>
      <c r="L76" s="666"/>
      <c r="M76" s="666"/>
      <c r="N76" s="667"/>
      <c r="O76" s="665" t="s">
        <v>477</v>
      </c>
      <c r="P76" s="666"/>
      <c r="Q76" s="666"/>
      <c r="R76" s="666"/>
      <c r="S76" s="666"/>
      <c r="T76" s="666"/>
      <c r="U76" s="666"/>
      <c r="V76" s="666"/>
    </row>
    <row r="77" spans="1:22" s="10" customFormat="1" ht="22.5" customHeight="1">
      <c r="A77" s="671"/>
      <c r="B77" s="671"/>
      <c r="C77" s="672"/>
      <c r="D77" s="674"/>
      <c r="E77" s="672"/>
      <c r="F77" s="125" t="s">
        <v>91</v>
      </c>
      <c r="G77" s="125" t="s">
        <v>91</v>
      </c>
      <c r="H77" s="125" t="s">
        <v>91</v>
      </c>
      <c r="I77" s="125" t="s">
        <v>91</v>
      </c>
      <c r="J77" s="677"/>
      <c r="K77" s="126" t="s">
        <v>201</v>
      </c>
      <c r="L77" s="127" t="s">
        <v>90</v>
      </c>
      <c r="M77" s="127" t="s">
        <v>89</v>
      </c>
      <c r="N77" s="127" t="s">
        <v>88</v>
      </c>
      <c r="O77" s="127" t="s">
        <v>87</v>
      </c>
      <c r="P77" s="127" t="s">
        <v>86</v>
      </c>
      <c r="Q77" s="127" t="s">
        <v>85</v>
      </c>
      <c r="R77" s="127" t="s">
        <v>84</v>
      </c>
      <c r="S77" s="127" t="s">
        <v>83</v>
      </c>
      <c r="T77" s="127" t="s">
        <v>82</v>
      </c>
      <c r="U77" s="127" t="s">
        <v>81</v>
      </c>
      <c r="V77" s="128" t="s">
        <v>80</v>
      </c>
    </row>
    <row r="78" spans="1:22" s="10" customFormat="1" ht="24" customHeight="1">
      <c r="A78" s="161">
        <v>4412</v>
      </c>
      <c r="B78" s="162" t="s">
        <v>232</v>
      </c>
      <c r="C78" s="131"/>
      <c r="D78" s="589" t="s">
        <v>519</v>
      </c>
      <c r="E78" s="163"/>
      <c r="F78" s="157">
        <v>259</v>
      </c>
      <c r="G78" s="157">
        <v>252</v>
      </c>
      <c r="H78" s="157">
        <v>245</v>
      </c>
      <c r="I78" s="157">
        <v>246</v>
      </c>
      <c r="J78" s="157">
        <v>376</v>
      </c>
      <c r="K78" s="194">
        <v>244</v>
      </c>
      <c r="L78" s="170">
        <v>251</v>
      </c>
      <c r="M78" s="170">
        <v>251</v>
      </c>
      <c r="N78" s="170">
        <v>251</v>
      </c>
      <c r="O78" s="170">
        <v>251</v>
      </c>
      <c r="P78" s="170">
        <v>259</v>
      </c>
      <c r="Q78" s="170">
        <v>259</v>
      </c>
      <c r="R78" s="170">
        <v>275</v>
      </c>
      <c r="S78" s="170">
        <v>275</v>
      </c>
      <c r="T78" s="170">
        <v>280</v>
      </c>
      <c r="U78" s="170">
        <v>376</v>
      </c>
      <c r="V78" s="157">
        <v>376</v>
      </c>
    </row>
    <row r="79" spans="1:22" s="10" customFormat="1" ht="24" customHeight="1">
      <c r="A79" s="151">
        <v>4441</v>
      </c>
      <c r="B79" s="152" t="s">
        <v>233</v>
      </c>
      <c r="C79" s="153"/>
      <c r="D79" s="154" t="s">
        <v>211</v>
      </c>
      <c r="E79" s="155"/>
      <c r="F79" s="156">
        <v>319</v>
      </c>
      <c r="G79" s="156">
        <v>302</v>
      </c>
      <c r="H79" s="146">
        <v>295</v>
      </c>
      <c r="I79" s="146">
        <v>293</v>
      </c>
      <c r="J79" s="146">
        <v>293</v>
      </c>
      <c r="K79" s="195">
        <v>286</v>
      </c>
      <c r="L79" s="150">
        <v>293</v>
      </c>
      <c r="M79" s="175">
        <v>293</v>
      </c>
      <c r="N79" s="175">
        <v>293</v>
      </c>
      <c r="O79" s="175">
        <v>293</v>
      </c>
      <c r="P79" s="175">
        <v>293</v>
      </c>
      <c r="Q79" s="175">
        <v>293</v>
      </c>
      <c r="R79" s="175">
        <v>293</v>
      </c>
      <c r="S79" s="150">
        <v>293</v>
      </c>
      <c r="T79" s="150">
        <v>297</v>
      </c>
      <c r="U79" s="150">
        <v>297</v>
      </c>
      <c r="V79" s="146">
        <v>297</v>
      </c>
    </row>
    <row r="80" spans="1:22" s="10" customFormat="1" ht="24" customHeight="1">
      <c r="A80" s="161">
        <v>5102</v>
      </c>
      <c r="B80" s="162" t="s">
        <v>341</v>
      </c>
      <c r="C80" s="131"/>
      <c r="D80" s="132" t="s">
        <v>97</v>
      </c>
      <c r="E80" s="163"/>
      <c r="F80" s="157">
        <v>74520</v>
      </c>
      <c r="G80" s="181">
        <v>74520</v>
      </c>
      <c r="H80" s="134">
        <v>77400</v>
      </c>
      <c r="I80" s="134">
        <v>78840</v>
      </c>
      <c r="J80" s="134">
        <v>79570</v>
      </c>
      <c r="K80" s="204">
        <v>78840</v>
      </c>
      <c r="L80" s="165">
        <v>78840</v>
      </c>
      <c r="M80" s="165" t="s">
        <v>481</v>
      </c>
      <c r="N80" s="165" t="s">
        <v>481</v>
      </c>
      <c r="O80" s="165" t="s">
        <v>481</v>
      </c>
      <c r="P80" s="165" t="s">
        <v>481</v>
      </c>
      <c r="Q80" s="165" t="s">
        <v>481</v>
      </c>
      <c r="R80" s="165" t="s">
        <v>481</v>
      </c>
      <c r="S80" s="165">
        <v>78840</v>
      </c>
      <c r="T80" s="165">
        <v>80300</v>
      </c>
      <c r="U80" s="135">
        <v>80300</v>
      </c>
      <c r="V80" s="134">
        <v>80300</v>
      </c>
    </row>
    <row r="81" spans="1:22" s="10" customFormat="1" ht="24" customHeight="1">
      <c r="A81" s="236">
        <v>5172</v>
      </c>
      <c r="B81" s="237" t="s">
        <v>342</v>
      </c>
      <c r="C81" s="238"/>
      <c r="D81" s="239" t="s">
        <v>95</v>
      </c>
      <c r="E81" s="240"/>
      <c r="F81" s="136">
        <v>10504</v>
      </c>
      <c r="G81" s="136">
        <v>10740</v>
      </c>
      <c r="H81" s="136">
        <v>10158</v>
      </c>
      <c r="I81" s="136">
        <v>9780</v>
      </c>
      <c r="J81" s="136">
        <v>9779</v>
      </c>
      <c r="K81" s="203">
        <v>6768</v>
      </c>
      <c r="L81" s="145">
        <v>7740</v>
      </c>
      <c r="M81" s="231" t="s">
        <v>481</v>
      </c>
      <c r="N81" s="231" t="s">
        <v>481</v>
      </c>
      <c r="O81" s="231" t="s">
        <v>481</v>
      </c>
      <c r="P81" s="231" t="s">
        <v>481</v>
      </c>
      <c r="Q81" s="231" t="s">
        <v>481</v>
      </c>
      <c r="R81" s="231" t="s">
        <v>481</v>
      </c>
      <c r="S81" s="145">
        <v>10800</v>
      </c>
      <c r="T81" s="145">
        <v>11367</v>
      </c>
      <c r="U81" s="145">
        <v>11000</v>
      </c>
      <c r="V81" s="136">
        <v>11000</v>
      </c>
    </row>
    <row r="82" spans="1:22" s="10" customFormat="1" ht="24" customHeight="1">
      <c r="A82" s="219">
        <v>5202</v>
      </c>
      <c r="B82" s="220" t="s">
        <v>343</v>
      </c>
      <c r="C82" s="221"/>
      <c r="D82" s="222" t="s">
        <v>95</v>
      </c>
      <c r="E82" s="223"/>
      <c r="F82" s="211">
        <v>4514</v>
      </c>
      <c r="G82" s="211">
        <v>4558</v>
      </c>
      <c r="H82" s="211">
        <v>4068</v>
      </c>
      <c r="I82" s="211">
        <v>3906</v>
      </c>
      <c r="J82" s="211">
        <v>4225</v>
      </c>
      <c r="K82" s="224">
        <v>4536</v>
      </c>
      <c r="L82" s="225">
        <v>4176</v>
      </c>
      <c r="M82" s="225">
        <v>4176</v>
      </c>
      <c r="N82" s="225">
        <v>4176</v>
      </c>
      <c r="O82" s="225">
        <v>4176</v>
      </c>
      <c r="P82" s="225">
        <v>4176</v>
      </c>
      <c r="Q82" s="225">
        <v>4176</v>
      </c>
      <c r="R82" s="225">
        <v>4176</v>
      </c>
      <c r="S82" s="225">
        <v>4176</v>
      </c>
      <c r="T82" s="225">
        <v>4253</v>
      </c>
      <c r="U82" s="225">
        <v>4253</v>
      </c>
      <c r="V82" s="211">
        <v>4253</v>
      </c>
    </row>
    <row r="83" spans="1:22" s="10" customFormat="1" ht="24" customHeight="1">
      <c r="A83" s="161">
        <v>5601</v>
      </c>
      <c r="B83" s="162" t="s">
        <v>344</v>
      </c>
      <c r="C83" s="131"/>
      <c r="D83" s="132" t="s">
        <v>96</v>
      </c>
      <c r="E83" s="163"/>
      <c r="F83" s="157">
        <v>10499</v>
      </c>
      <c r="G83" s="157">
        <v>10691</v>
      </c>
      <c r="H83" s="157">
        <v>11772</v>
      </c>
      <c r="I83" s="157">
        <v>11574</v>
      </c>
      <c r="J83" s="157">
        <v>10633</v>
      </c>
      <c r="K83" s="194">
        <v>10584</v>
      </c>
      <c r="L83" s="170">
        <v>10584</v>
      </c>
      <c r="M83" s="170">
        <v>10584</v>
      </c>
      <c r="N83" s="170">
        <v>10584</v>
      </c>
      <c r="O83" s="170">
        <v>10584</v>
      </c>
      <c r="P83" s="170">
        <v>10584</v>
      </c>
      <c r="Q83" s="170">
        <v>10584</v>
      </c>
      <c r="R83" s="170">
        <v>10584</v>
      </c>
      <c r="S83" s="170">
        <v>10584</v>
      </c>
      <c r="T83" s="170">
        <v>10780</v>
      </c>
      <c r="U83" s="170">
        <v>10780</v>
      </c>
      <c r="V83" s="157">
        <v>10780</v>
      </c>
    </row>
    <row r="84" spans="1:22" s="10" customFormat="1" ht="24" customHeight="1">
      <c r="A84" s="140">
        <v>5611</v>
      </c>
      <c r="B84" s="141" t="s">
        <v>345</v>
      </c>
      <c r="C84" s="142"/>
      <c r="D84" s="143" t="s">
        <v>96</v>
      </c>
      <c r="E84" s="144"/>
      <c r="F84" s="146">
        <v>13991</v>
      </c>
      <c r="G84" s="146">
        <v>14040</v>
      </c>
      <c r="H84" s="146">
        <v>13905</v>
      </c>
      <c r="I84" s="146">
        <v>13905</v>
      </c>
      <c r="J84" s="146">
        <v>14106</v>
      </c>
      <c r="K84" s="195">
        <v>14040</v>
      </c>
      <c r="L84" s="150">
        <v>14040</v>
      </c>
      <c r="M84" s="150">
        <v>14040</v>
      </c>
      <c r="N84" s="150">
        <v>14040</v>
      </c>
      <c r="O84" s="150">
        <v>14040</v>
      </c>
      <c r="P84" s="150">
        <v>14040</v>
      </c>
      <c r="Q84" s="150">
        <v>13500</v>
      </c>
      <c r="R84" s="150">
        <v>14040</v>
      </c>
      <c r="S84" s="150">
        <v>14040</v>
      </c>
      <c r="T84" s="150">
        <v>14300</v>
      </c>
      <c r="U84" s="150">
        <v>14300</v>
      </c>
      <c r="V84" s="146">
        <v>14850</v>
      </c>
    </row>
    <row r="85" spans="1:22" s="10" customFormat="1" ht="24" customHeight="1">
      <c r="A85" s="236">
        <v>5631</v>
      </c>
      <c r="B85" s="237" t="s">
        <v>346</v>
      </c>
      <c r="C85" s="238"/>
      <c r="D85" s="241" t="s">
        <v>96</v>
      </c>
      <c r="E85" s="242"/>
      <c r="F85" s="136">
        <v>3982</v>
      </c>
      <c r="G85" s="136">
        <v>4455</v>
      </c>
      <c r="H85" s="136">
        <v>4315</v>
      </c>
      <c r="I85" s="136">
        <v>4315</v>
      </c>
      <c r="J85" s="136">
        <v>4335</v>
      </c>
      <c r="K85" s="203">
        <v>4315</v>
      </c>
      <c r="L85" s="145">
        <v>4315</v>
      </c>
      <c r="M85" s="145">
        <v>4315</v>
      </c>
      <c r="N85" s="145">
        <v>4315</v>
      </c>
      <c r="O85" s="145">
        <v>4315</v>
      </c>
      <c r="P85" s="145">
        <v>4315</v>
      </c>
      <c r="Q85" s="145">
        <v>4315</v>
      </c>
      <c r="R85" s="145">
        <v>4315</v>
      </c>
      <c r="S85" s="145">
        <v>4315</v>
      </c>
      <c r="T85" s="145">
        <v>4395</v>
      </c>
      <c r="U85" s="145">
        <v>4395</v>
      </c>
      <c r="V85" s="136">
        <v>4395</v>
      </c>
    </row>
    <row r="86" spans="1:22" s="10" customFormat="1" ht="24" customHeight="1">
      <c r="A86" s="219">
        <v>5711</v>
      </c>
      <c r="B86" s="220" t="s">
        <v>347</v>
      </c>
      <c r="C86" s="221"/>
      <c r="D86" s="222" t="s">
        <v>95</v>
      </c>
      <c r="E86" s="223"/>
      <c r="F86" s="211">
        <v>142</v>
      </c>
      <c r="G86" s="211">
        <v>145</v>
      </c>
      <c r="H86" s="211">
        <v>148</v>
      </c>
      <c r="I86" s="211">
        <v>148</v>
      </c>
      <c r="J86" s="211">
        <v>150</v>
      </c>
      <c r="K86" s="251">
        <v>148</v>
      </c>
      <c r="L86" s="252">
        <v>148</v>
      </c>
      <c r="M86" s="252">
        <v>148</v>
      </c>
      <c r="N86" s="252">
        <v>148</v>
      </c>
      <c r="O86" s="252">
        <v>148</v>
      </c>
      <c r="P86" s="252">
        <v>148</v>
      </c>
      <c r="Q86" s="252">
        <v>148</v>
      </c>
      <c r="R86" s="252">
        <v>148</v>
      </c>
      <c r="S86" s="252">
        <v>148</v>
      </c>
      <c r="T86" s="252">
        <v>157</v>
      </c>
      <c r="U86" s="252">
        <v>157</v>
      </c>
      <c r="V86" s="253">
        <v>157</v>
      </c>
    </row>
    <row r="87" spans="1:22" s="10" customFormat="1" ht="24" customHeight="1">
      <c r="A87" s="572">
        <v>6001</v>
      </c>
      <c r="B87" s="199" t="s">
        <v>348</v>
      </c>
      <c r="C87" s="200"/>
      <c r="D87" s="201" t="s">
        <v>94</v>
      </c>
      <c r="E87" s="202"/>
      <c r="F87" s="230">
        <v>1461</v>
      </c>
      <c r="G87" s="230">
        <v>1457</v>
      </c>
      <c r="H87" s="230">
        <v>1441</v>
      </c>
      <c r="I87" s="230">
        <v>1439</v>
      </c>
      <c r="J87" s="230">
        <v>1399</v>
      </c>
      <c r="K87" s="233">
        <v>1388</v>
      </c>
      <c r="L87" s="231">
        <v>1388</v>
      </c>
      <c r="M87" s="231">
        <v>1388</v>
      </c>
      <c r="N87" s="231">
        <v>1424</v>
      </c>
      <c r="O87" s="231">
        <v>1424</v>
      </c>
      <c r="P87" s="231">
        <v>1424</v>
      </c>
      <c r="Q87" s="231">
        <v>1424</v>
      </c>
      <c r="R87" s="231">
        <v>1346</v>
      </c>
      <c r="S87" s="231">
        <v>1407</v>
      </c>
      <c r="T87" s="231">
        <v>1325</v>
      </c>
      <c r="U87" s="231">
        <v>1424</v>
      </c>
      <c r="V87" s="232">
        <v>1424</v>
      </c>
    </row>
    <row r="88" spans="1:22" s="10" customFormat="1" ht="24" customHeight="1">
      <c r="A88" s="219">
        <v>7301</v>
      </c>
      <c r="B88" s="249" t="s">
        <v>234</v>
      </c>
      <c r="C88" s="250"/>
      <c r="D88" s="222" t="s">
        <v>235</v>
      </c>
      <c r="E88" s="223"/>
      <c r="F88" s="211">
        <v>144</v>
      </c>
      <c r="G88" s="211">
        <v>128</v>
      </c>
      <c r="H88" s="156">
        <v>141</v>
      </c>
      <c r="I88" s="156">
        <v>159</v>
      </c>
      <c r="J88" s="156">
        <v>157</v>
      </c>
      <c r="K88" s="171">
        <v>155</v>
      </c>
      <c r="L88" s="172">
        <v>154</v>
      </c>
      <c r="M88" s="172">
        <v>155</v>
      </c>
      <c r="N88" s="172">
        <v>155</v>
      </c>
      <c r="O88" s="172">
        <v>157</v>
      </c>
      <c r="P88" s="172">
        <v>157</v>
      </c>
      <c r="Q88" s="172">
        <v>157</v>
      </c>
      <c r="R88" s="172">
        <v>159</v>
      </c>
      <c r="S88" s="172">
        <v>157</v>
      </c>
      <c r="T88" s="172">
        <v>160</v>
      </c>
      <c r="U88" s="172">
        <v>159</v>
      </c>
      <c r="V88" s="173">
        <v>160</v>
      </c>
    </row>
    <row r="89" spans="1:22" s="5" customFormat="1" ht="24" customHeight="1">
      <c r="A89" s="219">
        <v>9013</v>
      </c>
      <c r="B89" s="220" t="s">
        <v>349</v>
      </c>
      <c r="C89" s="221"/>
      <c r="D89" s="222" t="s">
        <v>93</v>
      </c>
      <c r="E89" s="223"/>
      <c r="F89" s="225">
        <v>58012</v>
      </c>
      <c r="G89" s="211">
        <v>56142</v>
      </c>
      <c r="H89" s="225">
        <v>50874</v>
      </c>
      <c r="I89" s="225">
        <v>51672</v>
      </c>
      <c r="J89" s="211">
        <v>56968</v>
      </c>
      <c r="K89" s="251">
        <v>57960</v>
      </c>
      <c r="L89" s="252">
        <v>59400</v>
      </c>
      <c r="M89" s="252">
        <v>61920</v>
      </c>
      <c r="N89" s="252">
        <v>60192</v>
      </c>
      <c r="O89" s="252">
        <v>58068</v>
      </c>
      <c r="P89" s="252">
        <v>54792</v>
      </c>
      <c r="Q89" s="252">
        <v>52740</v>
      </c>
      <c r="R89" s="252">
        <v>55872</v>
      </c>
      <c r="S89" s="252">
        <v>53474</v>
      </c>
      <c r="T89" s="252">
        <v>55485</v>
      </c>
      <c r="U89" s="252">
        <v>57660</v>
      </c>
      <c r="V89" s="253">
        <v>56054</v>
      </c>
    </row>
    <row r="90" spans="1:22" s="10" customFormat="1" ht="24" customHeight="1">
      <c r="A90" s="196">
        <v>9201</v>
      </c>
      <c r="B90" s="207" t="s">
        <v>326</v>
      </c>
      <c r="C90" s="208"/>
      <c r="D90" s="209" t="s">
        <v>236</v>
      </c>
      <c r="E90" s="210"/>
      <c r="F90" s="177">
        <v>3093</v>
      </c>
      <c r="G90" s="177">
        <v>3093</v>
      </c>
      <c r="H90" s="177">
        <v>3093</v>
      </c>
      <c r="I90" s="177">
        <v>3093</v>
      </c>
      <c r="J90" s="177">
        <v>3298</v>
      </c>
      <c r="K90" s="254">
        <v>3093</v>
      </c>
      <c r="L90" s="177">
        <v>3093</v>
      </c>
      <c r="M90" s="177">
        <v>3093</v>
      </c>
      <c r="N90" s="177">
        <v>3093</v>
      </c>
      <c r="O90" s="177">
        <v>3400</v>
      </c>
      <c r="P90" s="177">
        <v>3400</v>
      </c>
      <c r="Q90" s="177">
        <v>3400</v>
      </c>
      <c r="R90" s="177">
        <v>3400</v>
      </c>
      <c r="S90" s="177">
        <v>3400</v>
      </c>
      <c r="T90" s="177">
        <v>3400</v>
      </c>
      <c r="U90" s="177">
        <v>3400</v>
      </c>
      <c r="V90" s="177">
        <v>3400</v>
      </c>
    </row>
    <row r="91" spans="1:22" s="10" customFormat="1" ht="24" customHeight="1">
      <c r="A91" s="129">
        <v>9504</v>
      </c>
      <c r="B91" s="130" t="s">
        <v>79</v>
      </c>
      <c r="C91" s="197"/>
      <c r="D91" s="198" t="s">
        <v>78</v>
      </c>
      <c r="E91" s="133"/>
      <c r="F91" s="134">
        <v>1162</v>
      </c>
      <c r="G91" s="134">
        <v>1150</v>
      </c>
      <c r="H91" s="134">
        <v>1166</v>
      </c>
      <c r="I91" s="134">
        <v>1166</v>
      </c>
      <c r="J91" s="134">
        <v>1172</v>
      </c>
      <c r="K91" s="204">
        <v>1166</v>
      </c>
      <c r="L91" s="165">
        <v>1166</v>
      </c>
      <c r="M91" s="166">
        <v>1166</v>
      </c>
      <c r="N91" s="135">
        <v>1166</v>
      </c>
      <c r="O91" s="166">
        <v>1166</v>
      </c>
      <c r="P91" s="166">
        <v>1166</v>
      </c>
      <c r="Q91" s="166">
        <v>1166</v>
      </c>
      <c r="R91" s="166">
        <v>1166</v>
      </c>
      <c r="S91" s="166">
        <v>1166</v>
      </c>
      <c r="T91" s="166">
        <v>1188</v>
      </c>
      <c r="U91" s="166">
        <v>1188</v>
      </c>
      <c r="V91" s="166">
        <v>1188</v>
      </c>
    </row>
    <row r="92" spans="1:22" s="10" customFormat="1" ht="24" customHeight="1">
      <c r="A92" s="140">
        <v>9511</v>
      </c>
      <c r="B92" s="141" t="s">
        <v>327</v>
      </c>
      <c r="C92" s="142"/>
      <c r="D92" s="143" t="s">
        <v>77</v>
      </c>
      <c r="E92" s="144"/>
      <c r="F92" s="146">
        <v>3225</v>
      </c>
      <c r="G92" s="146">
        <v>3225</v>
      </c>
      <c r="H92" s="146">
        <v>3225</v>
      </c>
      <c r="I92" s="146">
        <v>3225</v>
      </c>
      <c r="J92" s="146">
        <v>3225</v>
      </c>
      <c r="K92" s="195">
        <v>3225</v>
      </c>
      <c r="L92" s="148">
        <v>3225</v>
      </c>
      <c r="M92" s="149">
        <v>3225</v>
      </c>
      <c r="N92" s="149">
        <v>3225</v>
      </c>
      <c r="O92" s="149">
        <v>3225</v>
      </c>
      <c r="P92" s="149">
        <v>3225</v>
      </c>
      <c r="Q92" s="149">
        <v>3225</v>
      </c>
      <c r="R92" s="149">
        <v>3225</v>
      </c>
      <c r="S92" s="149">
        <v>3225</v>
      </c>
      <c r="T92" s="149">
        <v>3225</v>
      </c>
      <c r="U92" s="149">
        <v>3225</v>
      </c>
      <c r="V92" s="149">
        <v>3225</v>
      </c>
    </row>
    <row r="93" spans="1:22" s="10" customFormat="1" ht="24" customHeight="1">
      <c r="A93" s="151">
        <v>9521</v>
      </c>
      <c r="B93" s="152" t="s">
        <v>237</v>
      </c>
      <c r="C93" s="153"/>
      <c r="D93" s="154" t="s">
        <v>77</v>
      </c>
      <c r="E93" s="155"/>
      <c r="F93" s="156">
        <v>8100</v>
      </c>
      <c r="G93" s="156">
        <v>8100</v>
      </c>
      <c r="H93" s="156">
        <v>8100</v>
      </c>
      <c r="I93" s="156">
        <v>8100</v>
      </c>
      <c r="J93" s="156">
        <v>8137</v>
      </c>
      <c r="K93" s="206">
        <v>8100</v>
      </c>
      <c r="L93" s="172">
        <v>8100</v>
      </c>
      <c r="M93" s="173">
        <v>8100</v>
      </c>
      <c r="N93" s="175">
        <v>8100</v>
      </c>
      <c r="O93" s="173">
        <v>8100</v>
      </c>
      <c r="P93" s="175">
        <v>8100</v>
      </c>
      <c r="Q93" s="173">
        <v>8100</v>
      </c>
      <c r="R93" s="175">
        <v>8100</v>
      </c>
      <c r="S93" s="173">
        <v>8100</v>
      </c>
      <c r="T93" s="175">
        <v>8210</v>
      </c>
      <c r="U93" s="173">
        <v>8210</v>
      </c>
      <c r="V93" s="156">
        <v>8325</v>
      </c>
    </row>
    <row r="94" spans="1:22" s="10" customFormat="1" ht="24" customHeight="1" thickBot="1">
      <c r="A94" s="255">
        <v>9621</v>
      </c>
      <c r="B94" s="256" t="s">
        <v>238</v>
      </c>
      <c r="C94" s="257"/>
      <c r="D94" s="258" t="s">
        <v>76</v>
      </c>
      <c r="E94" s="259"/>
      <c r="F94" s="260">
        <v>204</v>
      </c>
      <c r="G94" s="260">
        <v>206</v>
      </c>
      <c r="H94" s="260">
        <v>205</v>
      </c>
      <c r="I94" s="260">
        <v>219</v>
      </c>
      <c r="J94" s="260">
        <v>238</v>
      </c>
      <c r="K94" s="261">
        <v>221</v>
      </c>
      <c r="L94" s="262">
        <v>221</v>
      </c>
      <c r="M94" s="263">
        <v>219</v>
      </c>
      <c r="N94" s="264">
        <v>221</v>
      </c>
      <c r="O94" s="263">
        <v>221</v>
      </c>
      <c r="P94" s="264">
        <v>221</v>
      </c>
      <c r="Q94" s="263">
        <v>221</v>
      </c>
      <c r="R94" s="264">
        <v>221</v>
      </c>
      <c r="S94" s="263">
        <v>235</v>
      </c>
      <c r="T94" s="264">
        <v>247</v>
      </c>
      <c r="U94" s="263">
        <v>236</v>
      </c>
      <c r="V94" s="260">
        <v>236</v>
      </c>
    </row>
    <row r="95" spans="1:22" ht="15" customHeight="1">
      <c r="A95" s="265" t="s">
        <v>431</v>
      </c>
      <c r="B95" s="265"/>
      <c r="C95" s="265"/>
      <c r="D95" s="265"/>
      <c r="E95" s="265"/>
      <c r="F95" s="265"/>
      <c r="G95" s="265"/>
      <c r="H95" s="265"/>
      <c r="I95" s="265"/>
      <c r="J95" s="216"/>
      <c r="K95" s="266" t="s">
        <v>177</v>
      </c>
      <c r="L95" s="660" t="s">
        <v>246</v>
      </c>
      <c r="M95" s="660"/>
      <c r="N95" s="660"/>
      <c r="O95" s="660"/>
      <c r="P95" s="660"/>
      <c r="Q95" s="660"/>
      <c r="R95" s="660"/>
      <c r="S95" s="660"/>
      <c r="T95" s="660"/>
      <c r="U95" s="660"/>
      <c r="V95" s="660"/>
    </row>
    <row r="96" spans="1:22" ht="15" customHeight="1">
      <c r="A96" s="266" t="s">
        <v>239</v>
      </c>
      <c r="B96" s="668" t="s">
        <v>240</v>
      </c>
      <c r="C96" s="668"/>
      <c r="D96" s="668"/>
      <c r="E96" s="668"/>
      <c r="F96" s="668"/>
      <c r="G96" s="668"/>
      <c r="H96" s="668"/>
      <c r="I96" s="668"/>
      <c r="J96" s="668"/>
      <c r="K96" s="266" t="s">
        <v>178</v>
      </c>
      <c r="L96" s="660" t="s">
        <v>248</v>
      </c>
      <c r="M96" s="660"/>
      <c r="N96" s="660"/>
      <c r="O96" s="660"/>
      <c r="P96" s="660"/>
      <c r="Q96" s="660"/>
      <c r="R96" s="660"/>
      <c r="S96" s="660"/>
      <c r="T96" s="660"/>
      <c r="U96" s="660"/>
      <c r="V96" s="660"/>
    </row>
    <row r="97" spans="1:22" ht="15" customHeight="1">
      <c r="A97" s="266" t="s">
        <v>325</v>
      </c>
      <c r="B97" s="668" t="s">
        <v>243</v>
      </c>
      <c r="C97" s="668"/>
      <c r="D97" s="668"/>
      <c r="E97" s="668"/>
      <c r="F97" s="668"/>
      <c r="G97" s="668"/>
      <c r="H97" s="668"/>
      <c r="I97" s="668"/>
      <c r="J97" s="668"/>
      <c r="K97" s="266" t="s">
        <v>179</v>
      </c>
      <c r="L97" s="660" t="s">
        <v>520</v>
      </c>
      <c r="M97" s="660"/>
      <c r="N97" s="660"/>
      <c r="O97" s="660"/>
      <c r="P97" s="660"/>
      <c r="Q97" s="660"/>
      <c r="R97" s="660"/>
      <c r="S97" s="660"/>
      <c r="T97" s="660"/>
      <c r="U97" s="660"/>
      <c r="V97" s="660"/>
    </row>
    <row r="98" spans="1:22" ht="15" customHeight="1">
      <c r="A98" s="266" t="s">
        <v>166</v>
      </c>
      <c r="B98" s="668" t="s">
        <v>169</v>
      </c>
      <c r="C98" s="668"/>
      <c r="D98" s="668"/>
      <c r="E98" s="668"/>
      <c r="F98" s="668"/>
      <c r="G98" s="668"/>
      <c r="H98" s="668"/>
      <c r="I98" s="668"/>
      <c r="J98" s="668"/>
      <c r="K98" s="266" t="s">
        <v>180</v>
      </c>
      <c r="L98" s="660" t="s">
        <v>521</v>
      </c>
      <c r="M98" s="660"/>
      <c r="N98" s="660"/>
      <c r="O98" s="660"/>
      <c r="P98" s="660"/>
      <c r="Q98" s="660"/>
      <c r="R98" s="660"/>
      <c r="S98" s="660"/>
      <c r="T98" s="660"/>
      <c r="U98" s="660"/>
      <c r="V98" s="660"/>
    </row>
    <row r="99" spans="1:22" ht="15" customHeight="1">
      <c r="A99" s="266" t="s">
        <v>167</v>
      </c>
      <c r="B99" s="661" t="s">
        <v>191</v>
      </c>
      <c r="C99" s="661"/>
      <c r="D99" s="661"/>
      <c r="E99" s="661"/>
      <c r="F99" s="661"/>
      <c r="G99" s="661"/>
      <c r="H99" s="661"/>
      <c r="I99" s="661"/>
      <c r="J99" s="661"/>
      <c r="K99" s="266" t="s">
        <v>181</v>
      </c>
      <c r="L99" s="660" t="s">
        <v>522</v>
      </c>
      <c r="M99" s="660"/>
      <c r="N99" s="660"/>
      <c r="O99" s="660"/>
      <c r="P99" s="660"/>
      <c r="Q99" s="660"/>
      <c r="R99" s="660"/>
      <c r="S99" s="660"/>
      <c r="T99" s="660"/>
      <c r="U99" s="660"/>
      <c r="V99" s="660"/>
    </row>
    <row r="100" spans="1:22" ht="15" customHeight="1">
      <c r="A100" s="266" t="s">
        <v>168</v>
      </c>
      <c r="B100" s="668" t="s">
        <v>247</v>
      </c>
      <c r="C100" s="668"/>
      <c r="D100" s="668"/>
      <c r="E100" s="668"/>
      <c r="F100" s="668"/>
      <c r="G100" s="668"/>
      <c r="H100" s="668"/>
      <c r="I100" s="668"/>
      <c r="J100" s="668"/>
      <c r="K100" s="266" t="s">
        <v>182</v>
      </c>
      <c r="L100" s="660" t="s">
        <v>523</v>
      </c>
      <c r="M100" s="660"/>
      <c r="N100" s="660"/>
      <c r="O100" s="660"/>
      <c r="P100" s="660"/>
      <c r="Q100" s="660"/>
      <c r="R100" s="660"/>
      <c r="S100" s="660"/>
      <c r="T100" s="660"/>
      <c r="U100" s="660"/>
      <c r="V100" s="660"/>
    </row>
    <row r="101" spans="1:22" ht="15" customHeight="1">
      <c r="A101" s="266" t="s">
        <v>170</v>
      </c>
      <c r="B101" s="660" t="s">
        <v>188</v>
      </c>
      <c r="C101" s="660"/>
      <c r="D101" s="660"/>
      <c r="E101" s="660"/>
      <c r="F101" s="660"/>
      <c r="G101" s="660"/>
      <c r="H101" s="660"/>
      <c r="I101" s="660"/>
      <c r="J101" s="660"/>
      <c r="K101" s="266" t="s">
        <v>183</v>
      </c>
      <c r="L101" s="660" t="s">
        <v>524</v>
      </c>
      <c r="M101" s="660"/>
      <c r="N101" s="660"/>
      <c r="O101" s="660"/>
      <c r="P101" s="660"/>
      <c r="Q101" s="660"/>
      <c r="R101" s="660"/>
      <c r="S101" s="660"/>
      <c r="T101" s="660"/>
      <c r="U101" s="660"/>
      <c r="V101" s="660"/>
    </row>
    <row r="102" spans="1:22" ht="15" customHeight="1">
      <c r="A102" s="266" t="s">
        <v>171</v>
      </c>
      <c r="B102" s="660" t="s">
        <v>241</v>
      </c>
      <c r="C102" s="660"/>
      <c r="D102" s="660"/>
      <c r="E102" s="660"/>
      <c r="F102" s="660"/>
      <c r="G102" s="660"/>
      <c r="H102" s="660"/>
      <c r="I102" s="660"/>
      <c r="J102" s="660"/>
      <c r="K102" s="266" t="s">
        <v>373</v>
      </c>
      <c r="L102" s="660" t="s">
        <v>525</v>
      </c>
      <c r="M102" s="660"/>
      <c r="N102" s="660"/>
      <c r="O102" s="660"/>
      <c r="P102" s="660"/>
      <c r="Q102" s="660"/>
      <c r="R102" s="660"/>
      <c r="S102" s="660"/>
      <c r="T102" s="660"/>
      <c r="U102" s="660"/>
      <c r="V102" s="660"/>
    </row>
    <row r="103" spans="1:22" ht="15" customHeight="1">
      <c r="A103" s="266" t="s">
        <v>172</v>
      </c>
      <c r="B103" s="660" t="s">
        <v>242</v>
      </c>
      <c r="C103" s="660"/>
      <c r="D103" s="660"/>
      <c r="E103" s="660"/>
      <c r="F103" s="660"/>
      <c r="G103" s="660"/>
      <c r="H103" s="660"/>
      <c r="I103" s="660"/>
      <c r="J103" s="660"/>
      <c r="K103" s="266" t="s">
        <v>184</v>
      </c>
      <c r="L103" s="661" t="s">
        <v>526</v>
      </c>
      <c r="M103" s="661"/>
      <c r="N103" s="661"/>
      <c r="O103" s="661"/>
      <c r="P103" s="661"/>
      <c r="Q103" s="661"/>
      <c r="R103" s="661"/>
      <c r="S103" s="661"/>
      <c r="T103" s="661"/>
      <c r="U103" s="661"/>
      <c r="V103" s="661"/>
    </row>
    <row r="104" spans="1:22" ht="15" customHeight="1">
      <c r="A104" s="266" t="s">
        <v>173</v>
      </c>
      <c r="B104" s="660" t="s">
        <v>244</v>
      </c>
      <c r="C104" s="660"/>
      <c r="D104" s="660"/>
      <c r="E104" s="660"/>
      <c r="F104" s="660"/>
      <c r="G104" s="660"/>
      <c r="H104" s="660"/>
      <c r="I104" s="660"/>
      <c r="J104" s="660"/>
      <c r="K104" s="266" t="s">
        <v>185</v>
      </c>
      <c r="L104" s="660" t="s">
        <v>527</v>
      </c>
      <c r="M104" s="660"/>
      <c r="N104" s="660"/>
      <c r="O104" s="660"/>
      <c r="P104" s="660"/>
      <c r="Q104" s="660"/>
      <c r="R104" s="660"/>
      <c r="S104" s="660"/>
      <c r="T104" s="660"/>
      <c r="U104" s="660"/>
      <c r="V104" s="660"/>
    </row>
    <row r="105" spans="1:22" ht="15" customHeight="1">
      <c r="A105" s="266" t="s">
        <v>174</v>
      </c>
      <c r="B105" s="660" t="s">
        <v>189</v>
      </c>
      <c r="C105" s="660"/>
      <c r="D105" s="660"/>
      <c r="E105" s="660"/>
      <c r="F105" s="660"/>
      <c r="G105" s="660"/>
      <c r="H105" s="660"/>
      <c r="I105" s="660"/>
      <c r="J105" s="660"/>
      <c r="K105" s="266" t="s">
        <v>186</v>
      </c>
      <c r="L105" s="660" t="s">
        <v>528</v>
      </c>
      <c r="M105" s="660"/>
      <c r="N105" s="660"/>
      <c r="O105" s="660"/>
      <c r="P105" s="660"/>
      <c r="Q105" s="660"/>
      <c r="R105" s="660"/>
      <c r="S105" s="660"/>
      <c r="T105" s="660"/>
      <c r="U105" s="660"/>
      <c r="V105" s="660"/>
    </row>
    <row r="106" spans="1:22" ht="15" customHeight="1">
      <c r="A106" s="266" t="s">
        <v>175</v>
      </c>
      <c r="B106" s="660" t="s">
        <v>245</v>
      </c>
      <c r="C106" s="660"/>
      <c r="D106" s="660"/>
      <c r="E106" s="660"/>
      <c r="F106" s="660"/>
      <c r="G106" s="660"/>
      <c r="H106" s="660"/>
      <c r="I106" s="660"/>
      <c r="J106" s="660"/>
      <c r="K106" s="266" t="s">
        <v>187</v>
      </c>
      <c r="L106" s="660" t="s">
        <v>529</v>
      </c>
      <c r="M106" s="660"/>
      <c r="N106" s="660"/>
      <c r="O106" s="660"/>
      <c r="P106" s="660"/>
      <c r="Q106" s="660"/>
      <c r="R106" s="660"/>
      <c r="S106" s="660"/>
      <c r="T106" s="660"/>
      <c r="U106" s="660"/>
      <c r="V106" s="660"/>
    </row>
    <row r="107" spans="1:22" ht="15" customHeight="1">
      <c r="A107" s="266" t="s">
        <v>176</v>
      </c>
      <c r="B107" s="660" t="s">
        <v>190</v>
      </c>
      <c r="C107" s="660"/>
      <c r="D107" s="660"/>
      <c r="E107" s="660"/>
      <c r="F107" s="660"/>
      <c r="G107" s="660"/>
      <c r="H107" s="660"/>
      <c r="I107" s="660"/>
      <c r="J107" s="660"/>
      <c r="K107" s="266"/>
      <c r="L107" s="590"/>
      <c r="M107" s="590"/>
      <c r="N107" s="590"/>
      <c r="O107" s="590"/>
      <c r="P107" s="590"/>
      <c r="Q107" s="590"/>
      <c r="R107" s="590"/>
      <c r="S107" s="590"/>
      <c r="T107" s="590"/>
      <c r="U107" s="590"/>
      <c r="V107" s="590"/>
    </row>
  </sheetData>
  <mergeCells count="45">
    <mergeCell ref="K2:V2"/>
    <mergeCell ref="K38:V38"/>
    <mergeCell ref="A2:J2"/>
    <mergeCell ref="A38:J38"/>
    <mergeCell ref="A5:C6"/>
    <mergeCell ref="D5:E6"/>
    <mergeCell ref="J5:J6"/>
    <mergeCell ref="D76:E77"/>
    <mergeCell ref="A40:C41"/>
    <mergeCell ref="D40:E41"/>
    <mergeCell ref="A74:J74"/>
    <mergeCell ref="J40:J41"/>
    <mergeCell ref="J76:J77"/>
    <mergeCell ref="B101:J101"/>
    <mergeCell ref="B102:J102"/>
    <mergeCell ref="K74:V74"/>
    <mergeCell ref="K5:N5"/>
    <mergeCell ref="O5:V5"/>
    <mergeCell ref="K40:N40"/>
    <mergeCell ref="O40:V40"/>
    <mergeCell ref="K76:N76"/>
    <mergeCell ref="O76:V76"/>
    <mergeCell ref="B96:J96"/>
    <mergeCell ref="B100:J100"/>
    <mergeCell ref="B97:J97"/>
    <mergeCell ref="B98:J98"/>
    <mergeCell ref="B99:J99"/>
    <mergeCell ref="L95:V95"/>
    <mergeCell ref="A76:C77"/>
    <mergeCell ref="B103:J103"/>
    <mergeCell ref="B104:J104"/>
    <mergeCell ref="B105:J105"/>
    <mergeCell ref="B106:J106"/>
    <mergeCell ref="B107:J107"/>
    <mergeCell ref="L106:V106"/>
    <mergeCell ref="L96:V96"/>
    <mergeCell ref="L103:V103"/>
    <mergeCell ref="L100:V100"/>
    <mergeCell ref="L101:V101"/>
    <mergeCell ref="L102:V102"/>
    <mergeCell ref="L104:V104"/>
    <mergeCell ref="L97:V97"/>
    <mergeCell ref="L98:V98"/>
    <mergeCell ref="L99:V99"/>
    <mergeCell ref="L105:V105"/>
  </mergeCells>
  <phoneticPr fontId="2"/>
  <printOptions horizontalCentered="1"/>
  <pageMargins left="0.59055118110236227" right="0.59055118110236227" top="0.78740157480314965" bottom="0.78740157480314965" header="0.47244094488188981" footer="0.59055118110236227"/>
  <pageSetup paperSize="9" scale="91" fitToHeight="10" pageOrder="overThenDown" orientation="portrait" r:id="rId1"/>
  <headerFooter alignWithMargins="0"/>
  <rowBreaks count="2" manualBreakCount="2">
    <brk id="36" max="21" man="1"/>
    <brk id="71" max="21" man="1"/>
  </rowBreaks>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election activeCell="A9" sqref="A9:E9"/>
    </sheetView>
  </sheetViews>
  <sheetFormatPr defaultColWidth="9" defaultRowHeight="12"/>
  <cols>
    <col min="1" max="1" width="1.25" style="13" customWidth="1"/>
    <col min="2" max="2" width="2.125" style="12" customWidth="1"/>
    <col min="3" max="3" width="2.25" style="12" customWidth="1"/>
    <col min="4" max="4" width="21.5" style="12" customWidth="1"/>
    <col min="5" max="5" width="1" style="12" customWidth="1"/>
    <col min="6" max="11" width="10" style="12" customWidth="1"/>
    <col min="12" max="20" width="9.75" style="12" customWidth="1"/>
    <col min="21" max="16384" width="9" style="12"/>
  </cols>
  <sheetData>
    <row r="1" spans="1:20" s="14" customFormat="1" ht="33.6" customHeight="1">
      <c r="A1" s="16"/>
      <c r="T1" s="15"/>
    </row>
    <row r="2" spans="1:20" customFormat="1" ht="22.5" customHeight="1">
      <c r="A2" s="683" t="s">
        <v>441</v>
      </c>
      <c r="B2" s="684"/>
      <c r="C2" s="684"/>
      <c r="D2" s="684"/>
      <c r="E2" s="684"/>
      <c r="F2" s="684"/>
      <c r="G2" s="684"/>
      <c r="H2" s="684"/>
      <c r="I2" s="684"/>
      <c r="J2" s="684"/>
      <c r="K2" s="684"/>
      <c r="L2" s="682" t="s">
        <v>482</v>
      </c>
      <c r="M2" s="682"/>
      <c r="N2" s="682"/>
      <c r="O2" s="682"/>
      <c r="P2" s="682"/>
      <c r="Q2" s="682"/>
      <c r="R2" s="682"/>
      <c r="S2" s="682"/>
      <c r="T2" s="682"/>
    </row>
    <row r="3" spans="1:20" ht="13.5" customHeight="1">
      <c r="A3" s="44"/>
      <c r="B3" s="44"/>
      <c r="C3" s="44"/>
      <c r="D3" s="44"/>
      <c r="E3" s="44"/>
      <c r="F3" s="44"/>
      <c r="G3" s="44"/>
      <c r="H3" s="44"/>
      <c r="I3" s="44"/>
      <c r="J3" s="44"/>
      <c r="K3" s="44"/>
      <c r="L3" s="43"/>
      <c r="M3" s="42"/>
      <c r="N3" s="44"/>
      <c r="O3" s="44"/>
      <c r="P3" s="44"/>
      <c r="Q3" s="44"/>
      <c r="R3" s="44"/>
      <c r="S3" s="44"/>
      <c r="T3" s="44"/>
    </row>
    <row r="4" spans="1:20" ht="12.75" customHeight="1">
      <c r="A4" s="686" t="s">
        <v>565</v>
      </c>
      <c r="B4" s="686"/>
      <c r="C4" s="686"/>
      <c r="D4" s="686"/>
      <c r="E4" s="686"/>
      <c r="F4" s="686"/>
      <c r="G4" s="686"/>
      <c r="H4" s="686"/>
      <c r="I4" s="686"/>
      <c r="J4" s="686"/>
      <c r="K4" s="686"/>
      <c r="L4" s="440"/>
      <c r="M4" s="441"/>
      <c r="N4" s="442"/>
      <c r="O4" s="442"/>
      <c r="P4" s="442"/>
      <c r="Q4" s="442"/>
      <c r="R4" s="442"/>
      <c r="S4" s="442"/>
      <c r="T4" s="442"/>
    </row>
    <row r="5" spans="1:20" ht="12.75" customHeight="1">
      <c r="A5" s="686"/>
      <c r="B5" s="686"/>
      <c r="C5" s="686"/>
      <c r="D5" s="686"/>
      <c r="E5" s="686"/>
      <c r="F5" s="686"/>
      <c r="G5" s="686"/>
      <c r="H5" s="686"/>
      <c r="I5" s="686"/>
      <c r="J5" s="686"/>
      <c r="K5" s="686"/>
      <c r="L5" s="440"/>
      <c r="M5" s="441"/>
      <c r="N5" s="442"/>
      <c r="O5" s="442"/>
      <c r="P5" s="442"/>
      <c r="Q5" s="442"/>
      <c r="R5" s="442"/>
      <c r="S5" s="442"/>
      <c r="T5" s="442"/>
    </row>
    <row r="6" spans="1:20" ht="12.75" customHeight="1">
      <c r="A6" s="686"/>
      <c r="B6" s="686"/>
      <c r="C6" s="686"/>
      <c r="D6" s="686"/>
      <c r="E6" s="686"/>
      <c r="F6" s="686"/>
      <c r="G6" s="686"/>
      <c r="H6" s="686"/>
      <c r="I6" s="686"/>
      <c r="J6" s="686"/>
      <c r="K6" s="686"/>
      <c r="L6" s="443"/>
      <c r="M6" s="444"/>
      <c r="N6" s="687"/>
      <c r="O6" s="688"/>
      <c r="P6" s="443"/>
      <c r="Q6" s="445"/>
      <c r="R6" s="445"/>
      <c r="S6" s="443"/>
      <c r="T6" s="443"/>
    </row>
    <row r="7" spans="1:20" ht="12.75" customHeight="1">
      <c r="A7" s="686"/>
      <c r="B7" s="686"/>
      <c r="C7" s="686"/>
      <c r="D7" s="686"/>
      <c r="E7" s="686"/>
      <c r="F7" s="686"/>
      <c r="G7" s="686"/>
      <c r="H7" s="686"/>
      <c r="I7" s="686"/>
      <c r="J7" s="686"/>
      <c r="K7" s="686"/>
      <c r="L7" s="443"/>
      <c r="M7" s="444"/>
      <c r="N7" s="445"/>
      <c r="O7" s="19"/>
      <c r="P7" s="443"/>
      <c r="Q7" s="445"/>
      <c r="R7" s="445"/>
      <c r="S7" s="443"/>
      <c r="T7" s="443"/>
    </row>
    <row r="8" spans="1:20" ht="13.5" customHeight="1" thickBot="1">
      <c r="A8" s="616" t="s">
        <v>132</v>
      </c>
      <c r="B8" s="446"/>
      <c r="C8" s="446"/>
      <c r="D8" s="446"/>
      <c r="E8" s="446"/>
      <c r="F8" s="447"/>
      <c r="G8" s="447"/>
      <c r="H8" s="448"/>
      <c r="I8" s="449"/>
      <c r="J8" s="448"/>
      <c r="K8" s="448"/>
      <c r="L8" s="448"/>
      <c r="M8" s="448"/>
      <c r="N8" s="448"/>
      <c r="O8" s="450"/>
      <c r="P8" s="450"/>
      <c r="Q8" s="450"/>
      <c r="R8" s="450"/>
      <c r="S8" s="450"/>
      <c r="T8" s="450"/>
    </row>
    <row r="9" spans="1:20" ht="40.5" customHeight="1">
      <c r="A9" s="685" t="s">
        <v>377</v>
      </c>
      <c r="B9" s="685"/>
      <c r="C9" s="685"/>
      <c r="D9" s="685"/>
      <c r="E9" s="685"/>
      <c r="F9" s="451" t="s">
        <v>385</v>
      </c>
      <c r="G9" s="451" t="s">
        <v>386</v>
      </c>
      <c r="H9" s="451" t="s">
        <v>483</v>
      </c>
      <c r="I9" s="451" t="s">
        <v>484</v>
      </c>
      <c r="J9" s="451" t="s">
        <v>485</v>
      </c>
      <c r="K9" s="451" t="s">
        <v>486</v>
      </c>
      <c r="L9" s="452" t="s">
        <v>487</v>
      </c>
      <c r="M9" s="451" t="s">
        <v>488</v>
      </c>
      <c r="N9" s="451" t="s">
        <v>489</v>
      </c>
      <c r="O9" s="451" t="s">
        <v>490</v>
      </c>
      <c r="P9" s="451" t="s">
        <v>491</v>
      </c>
      <c r="Q9" s="451" t="s">
        <v>492</v>
      </c>
      <c r="R9" s="451" t="s">
        <v>493</v>
      </c>
      <c r="S9" s="451" t="s">
        <v>494</v>
      </c>
      <c r="T9" s="451" t="s">
        <v>495</v>
      </c>
    </row>
    <row r="10" spans="1:20" ht="19.5" customHeight="1">
      <c r="A10" s="453"/>
      <c r="B10" s="680" t="s">
        <v>369</v>
      </c>
      <c r="C10" s="680"/>
      <c r="D10" s="680"/>
      <c r="E10" s="454"/>
      <c r="F10" s="455">
        <v>94</v>
      </c>
      <c r="G10" s="455">
        <v>95</v>
      </c>
      <c r="H10" s="455">
        <v>94</v>
      </c>
      <c r="I10" s="455">
        <v>94</v>
      </c>
      <c r="J10" s="455">
        <v>96</v>
      </c>
      <c r="K10" s="456">
        <v>94</v>
      </c>
      <c r="L10" s="457">
        <v>92</v>
      </c>
      <c r="M10" s="455">
        <v>93</v>
      </c>
      <c r="N10" s="455">
        <v>94</v>
      </c>
      <c r="O10" s="455">
        <v>96</v>
      </c>
      <c r="P10" s="455">
        <v>94</v>
      </c>
      <c r="Q10" s="455">
        <v>94</v>
      </c>
      <c r="R10" s="455">
        <v>94</v>
      </c>
      <c r="S10" s="455">
        <v>93</v>
      </c>
      <c r="T10" s="456">
        <v>93</v>
      </c>
    </row>
    <row r="11" spans="1:20" ht="19.5" customHeight="1">
      <c r="A11" s="458"/>
      <c r="B11" s="681" t="s">
        <v>374</v>
      </c>
      <c r="C11" s="681"/>
      <c r="D11" s="681"/>
      <c r="E11" s="459"/>
      <c r="F11" s="460">
        <v>2.98</v>
      </c>
      <c r="G11" s="460">
        <v>2.94</v>
      </c>
      <c r="H11" s="460">
        <v>2.87</v>
      </c>
      <c r="I11" s="460">
        <v>2.88</v>
      </c>
      <c r="J11" s="460">
        <v>2.87</v>
      </c>
      <c r="K11" s="460">
        <v>2.82</v>
      </c>
      <c r="L11" s="461">
        <v>2.82</v>
      </c>
      <c r="M11" s="460">
        <v>2.74</v>
      </c>
      <c r="N11" s="460">
        <v>2.86</v>
      </c>
      <c r="O11" s="460">
        <v>2.93</v>
      </c>
      <c r="P11" s="460">
        <v>2.93</v>
      </c>
      <c r="Q11" s="460">
        <v>2.96</v>
      </c>
      <c r="R11" s="460">
        <v>2.93</v>
      </c>
      <c r="S11" s="460">
        <v>2.85</v>
      </c>
      <c r="T11" s="460">
        <v>2.9</v>
      </c>
    </row>
    <row r="12" spans="1:20" ht="19.5" customHeight="1">
      <c r="A12" s="458"/>
      <c r="B12" s="681" t="s">
        <v>375</v>
      </c>
      <c r="C12" s="681"/>
      <c r="D12" s="681"/>
      <c r="E12" s="459"/>
      <c r="F12" s="460">
        <v>1.29</v>
      </c>
      <c r="G12" s="460">
        <v>1.32</v>
      </c>
      <c r="H12" s="460">
        <v>1.38</v>
      </c>
      <c r="I12" s="460">
        <v>1.36</v>
      </c>
      <c r="J12" s="460">
        <v>1.39</v>
      </c>
      <c r="K12" s="460">
        <v>1.35</v>
      </c>
      <c r="L12" s="461">
        <v>1.39</v>
      </c>
      <c r="M12" s="460">
        <v>1.36</v>
      </c>
      <c r="N12" s="460">
        <v>1.41</v>
      </c>
      <c r="O12" s="460">
        <v>1.38</v>
      </c>
      <c r="P12" s="460">
        <v>1.37</v>
      </c>
      <c r="Q12" s="460">
        <v>1.42</v>
      </c>
      <c r="R12" s="460">
        <v>1.38</v>
      </c>
      <c r="S12" s="460">
        <v>1.34</v>
      </c>
      <c r="T12" s="460">
        <v>1.36</v>
      </c>
    </row>
    <row r="13" spans="1:20" ht="19.5" customHeight="1">
      <c r="A13" s="462"/>
      <c r="B13" s="681" t="s">
        <v>376</v>
      </c>
      <c r="C13" s="681"/>
      <c r="D13" s="681"/>
      <c r="E13" s="459"/>
      <c r="F13" s="463">
        <v>58.2</v>
      </c>
      <c r="G13" s="463">
        <v>59</v>
      </c>
      <c r="H13" s="463">
        <v>57.5</v>
      </c>
      <c r="I13" s="463">
        <v>55.8</v>
      </c>
      <c r="J13" s="463">
        <v>55.9</v>
      </c>
      <c r="K13" s="463">
        <v>56.4</v>
      </c>
      <c r="L13" s="464">
        <v>57.4</v>
      </c>
      <c r="M13" s="463">
        <v>56.5</v>
      </c>
      <c r="N13" s="463">
        <v>56.9</v>
      </c>
      <c r="O13" s="463">
        <v>57.1</v>
      </c>
      <c r="P13" s="463">
        <v>57.2</v>
      </c>
      <c r="Q13" s="463">
        <v>58.4</v>
      </c>
      <c r="R13" s="463">
        <v>58.5</v>
      </c>
      <c r="S13" s="463">
        <v>60</v>
      </c>
      <c r="T13" s="463">
        <v>59.6</v>
      </c>
    </row>
    <row r="14" spans="1:20" ht="19.5" customHeight="1">
      <c r="A14" s="465"/>
      <c r="B14" s="678" t="s">
        <v>131</v>
      </c>
      <c r="C14" s="678"/>
      <c r="D14" s="678"/>
      <c r="E14" s="459"/>
      <c r="F14" s="466">
        <v>307506</v>
      </c>
      <c r="G14" s="466">
        <v>293957</v>
      </c>
      <c r="H14" s="466">
        <v>295205</v>
      </c>
      <c r="I14" s="466">
        <v>300183</v>
      </c>
      <c r="J14" s="466">
        <v>303886</v>
      </c>
      <c r="K14" s="466">
        <v>288842</v>
      </c>
      <c r="L14" s="467">
        <v>327110</v>
      </c>
      <c r="M14" s="466">
        <v>270711</v>
      </c>
      <c r="N14" s="466">
        <v>276843</v>
      </c>
      <c r="O14" s="466">
        <v>283548</v>
      </c>
      <c r="P14" s="466">
        <v>300258</v>
      </c>
      <c r="Q14" s="466">
        <v>305095</v>
      </c>
      <c r="R14" s="466">
        <v>273806</v>
      </c>
      <c r="S14" s="466">
        <v>261587</v>
      </c>
      <c r="T14" s="466">
        <v>350589</v>
      </c>
    </row>
    <row r="15" spans="1:20" ht="19.5" customHeight="1">
      <c r="A15" s="465"/>
      <c r="B15" s="468"/>
      <c r="C15" s="678" t="s">
        <v>130</v>
      </c>
      <c r="D15" s="678"/>
      <c r="E15" s="459"/>
      <c r="F15" s="466">
        <v>69822</v>
      </c>
      <c r="G15" s="466">
        <v>71469</v>
      </c>
      <c r="H15" s="466">
        <v>70713</v>
      </c>
      <c r="I15" s="466">
        <v>69573</v>
      </c>
      <c r="J15" s="466">
        <v>62120</v>
      </c>
      <c r="K15" s="466">
        <v>70192</v>
      </c>
      <c r="L15" s="467">
        <v>68265</v>
      </c>
      <c r="M15" s="466">
        <v>66495</v>
      </c>
      <c r="N15" s="466">
        <v>64356</v>
      </c>
      <c r="O15" s="466">
        <v>66239</v>
      </c>
      <c r="P15" s="466">
        <v>72423</v>
      </c>
      <c r="Q15" s="466">
        <v>75007</v>
      </c>
      <c r="R15" s="466">
        <v>71451</v>
      </c>
      <c r="S15" s="466">
        <v>71365</v>
      </c>
      <c r="T15" s="466">
        <v>91073</v>
      </c>
    </row>
    <row r="16" spans="1:20" ht="19.5" customHeight="1">
      <c r="A16" s="465"/>
      <c r="B16" s="468"/>
      <c r="C16" s="468"/>
      <c r="D16" s="469" t="s">
        <v>249</v>
      </c>
      <c r="E16" s="459"/>
      <c r="F16" s="466">
        <v>6084</v>
      </c>
      <c r="G16" s="466">
        <v>5660</v>
      </c>
      <c r="H16" s="466">
        <v>5725</v>
      </c>
      <c r="I16" s="466">
        <v>5513</v>
      </c>
      <c r="J16" s="466">
        <v>5332</v>
      </c>
      <c r="K16" s="466">
        <v>5860</v>
      </c>
      <c r="L16" s="467">
        <v>5542</v>
      </c>
      <c r="M16" s="466">
        <v>5507</v>
      </c>
      <c r="N16" s="466">
        <v>5266</v>
      </c>
      <c r="O16" s="466">
        <v>5699</v>
      </c>
      <c r="P16" s="466">
        <v>5423</v>
      </c>
      <c r="Q16" s="466">
        <v>5429</v>
      </c>
      <c r="R16" s="466">
        <v>5973</v>
      </c>
      <c r="S16" s="466">
        <v>5719</v>
      </c>
      <c r="T16" s="466">
        <v>7431</v>
      </c>
    </row>
    <row r="17" spans="1:20" ht="19.5" customHeight="1">
      <c r="A17" s="465"/>
      <c r="B17" s="468"/>
      <c r="C17" s="468"/>
      <c r="D17" s="469" t="s">
        <v>250</v>
      </c>
      <c r="E17" s="459"/>
      <c r="F17" s="466">
        <v>5585</v>
      </c>
      <c r="G17" s="466">
        <v>5601</v>
      </c>
      <c r="H17" s="466">
        <v>5610</v>
      </c>
      <c r="I17" s="466">
        <v>5209</v>
      </c>
      <c r="J17" s="466">
        <v>4496</v>
      </c>
      <c r="K17" s="466">
        <v>5527</v>
      </c>
      <c r="L17" s="467">
        <v>5455</v>
      </c>
      <c r="M17" s="466">
        <v>4350</v>
      </c>
      <c r="N17" s="466">
        <v>4761</v>
      </c>
      <c r="O17" s="466">
        <v>4260</v>
      </c>
      <c r="P17" s="466">
        <v>5383</v>
      </c>
      <c r="Q17" s="466">
        <v>5908</v>
      </c>
      <c r="R17" s="466">
        <v>5288</v>
      </c>
      <c r="S17" s="466">
        <v>6218</v>
      </c>
      <c r="T17" s="466">
        <v>10466</v>
      </c>
    </row>
    <row r="18" spans="1:20" ht="19.5" customHeight="1">
      <c r="A18" s="465"/>
      <c r="B18" s="468"/>
      <c r="C18" s="468"/>
      <c r="D18" s="469" t="s">
        <v>251</v>
      </c>
      <c r="E18" s="459"/>
      <c r="F18" s="466">
        <v>7807</v>
      </c>
      <c r="G18" s="466">
        <v>7962</v>
      </c>
      <c r="H18" s="466">
        <v>7735</v>
      </c>
      <c r="I18" s="466">
        <v>7819</v>
      </c>
      <c r="J18" s="466">
        <v>6812</v>
      </c>
      <c r="K18" s="466">
        <v>7256</v>
      </c>
      <c r="L18" s="467">
        <v>6437</v>
      </c>
      <c r="M18" s="466">
        <v>6612</v>
      </c>
      <c r="N18" s="466">
        <v>6572</v>
      </c>
      <c r="O18" s="466">
        <v>6862</v>
      </c>
      <c r="P18" s="466">
        <v>7717</v>
      </c>
      <c r="Q18" s="466">
        <v>8246</v>
      </c>
      <c r="R18" s="466">
        <v>8760</v>
      </c>
      <c r="S18" s="466">
        <v>9273</v>
      </c>
      <c r="T18" s="466">
        <v>10459</v>
      </c>
    </row>
    <row r="19" spans="1:20" ht="19.5" customHeight="1">
      <c r="A19" s="465"/>
      <c r="B19" s="468"/>
      <c r="C19" s="468"/>
      <c r="D19" s="469" t="s">
        <v>252</v>
      </c>
      <c r="E19" s="459"/>
      <c r="F19" s="466">
        <v>10942</v>
      </c>
      <c r="G19" s="466">
        <v>12280</v>
      </c>
      <c r="H19" s="466">
        <v>11963</v>
      </c>
      <c r="I19" s="466">
        <v>13383</v>
      </c>
      <c r="J19" s="466">
        <v>10512</v>
      </c>
      <c r="K19" s="466">
        <v>13178</v>
      </c>
      <c r="L19" s="467">
        <v>11788</v>
      </c>
      <c r="M19" s="466">
        <v>12721</v>
      </c>
      <c r="N19" s="466">
        <v>10536</v>
      </c>
      <c r="O19" s="466">
        <v>10911</v>
      </c>
      <c r="P19" s="466">
        <v>12447</v>
      </c>
      <c r="Q19" s="466">
        <v>11959</v>
      </c>
      <c r="R19" s="466">
        <v>10564</v>
      </c>
      <c r="S19" s="466">
        <v>10818</v>
      </c>
      <c r="T19" s="466">
        <v>14743</v>
      </c>
    </row>
    <row r="20" spans="1:20" ht="19.5" customHeight="1">
      <c r="A20" s="465"/>
      <c r="B20" s="468"/>
      <c r="C20" s="678" t="s">
        <v>129</v>
      </c>
      <c r="D20" s="678"/>
      <c r="E20" s="459"/>
      <c r="F20" s="466">
        <v>21156</v>
      </c>
      <c r="G20" s="466">
        <v>15337</v>
      </c>
      <c r="H20" s="466">
        <v>17355</v>
      </c>
      <c r="I20" s="466">
        <v>14631</v>
      </c>
      <c r="J20" s="466">
        <v>25824</v>
      </c>
      <c r="K20" s="466">
        <v>14723</v>
      </c>
      <c r="L20" s="467">
        <v>16426</v>
      </c>
      <c r="M20" s="466">
        <v>12787</v>
      </c>
      <c r="N20" s="466">
        <v>31462</v>
      </c>
      <c r="O20" s="466">
        <v>9761</v>
      </c>
      <c r="P20" s="466">
        <v>10172</v>
      </c>
      <c r="Q20" s="466">
        <v>19306</v>
      </c>
      <c r="R20" s="466">
        <v>16180</v>
      </c>
      <c r="S20" s="466">
        <v>12857</v>
      </c>
      <c r="T20" s="466">
        <v>24133</v>
      </c>
    </row>
    <row r="21" spans="1:20" ht="19.5" customHeight="1">
      <c r="A21" s="465"/>
      <c r="B21" s="468"/>
      <c r="C21" s="678" t="s">
        <v>128</v>
      </c>
      <c r="D21" s="678"/>
      <c r="E21" s="459"/>
      <c r="F21" s="466">
        <v>21862</v>
      </c>
      <c r="G21" s="466">
        <v>22410</v>
      </c>
      <c r="H21" s="466">
        <v>21314</v>
      </c>
      <c r="I21" s="466">
        <v>23637</v>
      </c>
      <c r="J21" s="466">
        <v>27946</v>
      </c>
      <c r="K21" s="466">
        <v>23248</v>
      </c>
      <c r="L21" s="467">
        <v>22407</v>
      </c>
      <c r="M21" s="466">
        <v>20545</v>
      </c>
      <c r="N21" s="466">
        <v>18374</v>
      </c>
      <c r="O21" s="466">
        <v>17665</v>
      </c>
      <c r="P21" s="466">
        <v>19316</v>
      </c>
      <c r="Q21" s="466">
        <v>19819</v>
      </c>
      <c r="R21" s="466">
        <v>21095</v>
      </c>
      <c r="S21" s="466">
        <v>17658</v>
      </c>
      <c r="T21" s="466">
        <v>24053</v>
      </c>
    </row>
    <row r="22" spans="1:20" ht="19.5" customHeight="1">
      <c r="A22" s="465"/>
      <c r="B22" s="468"/>
      <c r="C22" s="468"/>
      <c r="D22" s="469" t="s">
        <v>193</v>
      </c>
      <c r="E22" s="459"/>
      <c r="F22" s="466">
        <v>10774</v>
      </c>
      <c r="G22" s="466">
        <v>11381</v>
      </c>
      <c r="H22" s="466">
        <v>10806</v>
      </c>
      <c r="I22" s="466">
        <v>11664</v>
      </c>
      <c r="J22" s="466">
        <v>13590</v>
      </c>
      <c r="K22" s="466">
        <v>12020</v>
      </c>
      <c r="L22" s="467">
        <v>11065</v>
      </c>
      <c r="M22" s="466">
        <v>10698</v>
      </c>
      <c r="N22" s="466">
        <v>8898</v>
      </c>
      <c r="O22" s="466">
        <v>8184</v>
      </c>
      <c r="P22" s="466">
        <v>10012</v>
      </c>
      <c r="Q22" s="466">
        <v>12895</v>
      </c>
      <c r="R22" s="466">
        <v>10731</v>
      </c>
      <c r="S22" s="466">
        <v>9483</v>
      </c>
      <c r="T22" s="466">
        <v>10435</v>
      </c>
    </row>
    <row r="23" spans="1:20" ht="19.5" customHeight="1">
      <c r="A23" s="465"/>
      <c r="B23" s="468"/>
      <c r="C23" s="678" t="s">
        <v>19</v>
      </c>
      <c r="D23" s="678"/>
      <c r="E23" s="459"/>
      <c r="F23" s="466">
        <v>9596</v>
      </c>
      <c r="G23" s="466">
        <v>10491</v>
      </c>
      <c r="H23" s="466">
        <v>13373</v>
      </c>
      <c r="I23" s="466">
        <v>9391</v>
      </c>
      <c r="J23" s="466">
        <v>11538</v>
      </c>
      <c r="K23" s="466">
        <v>12899</v>
      </c>
      <c r="L23" s="467">
        <v>8977</v>
      </c>
      <c r="M23" s="466">
        <v>8928</v>
      </c>
      <c r="N23" s="466">
        <v>13985</v>
      </c>
      <c r="O23" s="466">
        <v>18025</v>
      </c>
      <c r="P23" s="466">
        <v>12013</v>
      </c>
      <c r="Q23" s="466">
        <v>22977</v>
      </c>
      <c r="R23" s="466">
        <v>10150</v>
      </c>
      <c r="S23" s="466">
        <v>15015</v>
      </c>
      <c r="T23" s="466">
        <v>16578</v>
      </c>
    </row>
    <row r="24" spans="1:20" ht="19.5" customHeight="1">
      <c r="A24" s="465"/>
      <c r="B24" s="468"/>
      <c r="C24" s="678" t="s">
        <v>18</v>
      </c>
      <c r="D24" s="678"/>
      <c r="E24" s="459"/>
      <c r="F24" s="466">
        <v>10950</v>
      </c>
      <c r="G24" s="466">
        <v>10666</v>
      </c>
      <c r="H24" s="466">
        <v>11577</v>
      </c>
      <c r="I24" s="466">
        <v>11483</v>
      </c>
      <c r="J24" s="466">
        <v>10278</v>
      </c>
      <c r="K24" s="466">
        <v>13362</v>
      </c>
      <c r="L24" s="467">
        <v>12043</v>
      </c>
      <c r="M24" s="466">
        <v>11482</v>
      </c>
      <c r="N24" s="466">
        <v>10442</v>
      </c>
      <c r="O24" s="466">
        <v>9118</v>
      </c>
      <c r="P24" s="466">
        <v>8417</v>
      </c>
      <c r="Q24" s="466">
        <v>8512</v>
      </c>
      <c r="R24" s="466">
        <v>14976</v>
      </c>
      <c r="S24" s="466">
        <v>11949</v>
      </c>
      <c r="T24" s="466">
        <v>16862</v>
      </c>
    </row>
    <row r="25" spans="1:20" ht="19.5" customHeight="1">
      <c r="A25" s="465"/>
      <c r="B25" s="468"/>
      <c r="C25" s="468"/>
      <c r="D25" s="469" t="s">
        <v>127</v>
      </c>
      <c r="E25" s="459"/>
      <c r="F25" s="466">
        <v>3919</v>
      </c>
      <c r="G25" s="466">
        <v>4162</v>
      </c>
      <c r="H25" s="466">
        <v>4804</v>
      </c>
      <c r="I25" s="466">
        <v>5406</v>
      </c>
      <c r="J25" s="466">
        <v>4855</v>
      </c>
      <c r="K25" s="466">
        <v>6651</v>
      </c>
      <c r="L25" s="467">
        <v>5462</v>
      </c>
      <c r="M25" s="466">
        <v>4271</v>
      </c>
      <c r="N25" s="466">
        <v>2938</v>
      </c>
      <c r="O25" s="466">
        <v>2641</v>
      </c>
      <c r="P25" s="466">
        <v>2866</v>
      </c>
      <c r="Q25" s="466">
        <v>3315</v>
      </c>
      <c r="R25" s="466">
        <v>7510</v>
      </c>
      <c r="S25" s="466">
        <v>4608</v>
      </c>
      <c r="T25" s="466">
        <v>7119</v>
      </c>
    </row>
    <row r="26" spans="1:20" ht="19.5" customHeight="1">
      <c r="A26" s="465"/>
      <c r="B26" s="468"/>
      <c r="C26" s="678" t="s">
        <v>126</v>
      </c>
      <c r="D26" s="678"/>
      <c r="E26" s="459"/>
      <c r="F26" s="466">
        <v>13963</v>
      </c>
      <c r="G26" s="466">
        <v>13071</v>
      </c>
      <c r="H26" s="466">
        <v>14739</v>
      </c>
      <c r="I26" s="466">
        <v>14309</v>
      </c>
      <c r="J26" s="466">
        <v>16451</v>
      </c>
      <c r="K26" s="466">
        <v>13445</v>
      </c>
      <c r="L26" s="467">
        <v>11486</v>
      </c>
      <c r="M26" s="466">
        <v>11444</v>
      </c>
      <c r="N26" s="466">
        <v>11194</v>
      </c>
      <c r="O26" s="466">
        <v>15230</v>
      </c>
      <c r="P26" s="466">
        <v>23462</v>
      </c>
      <c r="Q26" s="466">
        <v>14979</v>
      </c>
      <c r="R26" s="466">
        <v>14136</v>
      </c>
      <c r="S26" s="466">
        <v>18796</v>
      </c>
      <c r="T26" s="466">
        <v>11941</v>
      </c>
    </row>
    <row r="27" spans="1:20" ht="19.5" customHeight="1">
      <c r="A27" s="465"/>
      <c r="B27" s="468"/>
      <c r="C27" s="678" t="s">
        <v>125</v>
      </c>
      <c r="D27" s="678"/>
      <c r="E27" s="459"/>
      <c r="F27" s="466">
        <v>50567</v>
      </c>
      <c r="G27" s="466">
        <v>48668</v>
      </c>
      <c r="H27" s="466">
        <v>43023</v>
      </c>
      <c r="I27" s="466">
        <v>37959</v>
      </c>
      <c r="J27" s="466">
        <v>39478</v>
      </c>
      <c r="K27" s="466">
        <v>40619</v>
      </c>
      <c r="L27" s="467">
        <v>60211</v>
      </c>
      <c r="M27" s="466">
        <v>33104</v>
      </c>
      <c r="N27" s="466">
        <v>34591</v>
      </c>
      <c r="O27" s="466">
        <v>58455</v>
      </c>
      <c r="P27" s="466">
        <v>50900</v>
      </c>
      <c r="Q27" s="466">
        <v>58287</v>
      </c>
      <c r="R27" s="466">
        <v>38418</v>
      </c>
      <c r="S27" s="466">
        <v>29873</v>
      </c>
      <c r="T27" s="466">
        <v>34378</v>
      </c>
    </row>
    <row r="28" spans="1:20" ht="19.5" customHeight="1">
      <c r="A28" s="465"/>
      <c r="B28" s="468"/>
      <c r="C28" s="468"/>
      <c r="D28" s="469" t="s">
        <v>124</v>
      </c>
      <c r="E28" s="459"/>
      <c r="F28" s="466">
        <v>31437</v>
      </c>
      <c r="G28" s="466">
        <v>29826</v>
      </c>
      <c r="H28" s="466">
        <v>24302</v>
      </c>
      <c r="I28" s="466">
        <v>15281</v>
      </c>
      <c r="J28" s="466">
        <v>20597</v>
      </c>
      <c r="K28" s="466">
        <v>23784</v>
      </c>
      <c r="L28" s="467">
        <v>39596</v>
      </c>
      <c r="M28" s="466">
        <v>15112</v>
      </c>
      <c r="N28" s="466">
        <v>17762</v>
      </c>
      <c r="O28" s="466">
        <v>40415</v>
      </c>
      <c r="P28" s="466">
        <v>35058</v>
      </c>
      <c r="Q28" s="466">
        <v>33869</v>
      </c>
      <c r="R28" s="466">
        <v>19598</v>
      </c>
      <c r="S28" s="466">
        <v>13934</v>
      </c>
      <c r="T28" s="466">
        <v>16613</v>
      </c>
    </row>
    <row r="29" spans="1:20" ht="19.5" customHeight="1">
      <c r="A29" s="465"/>
      <c r="B29" s="468"/>
      <c r="C29" s="678" t="s">
        <v>123</v>
      </c>
      <c r="D29" s="678"/>
      <c r="E29" s="459"/>
      <c r="F29" s="466">
        <v>10472</v>
      </c>
      <c r="G29" s="466">
        <v>9734</v>
      </c>
      <c r="H29" s="466">
        <v>11526</v>
      </c>
      <c r="I29" s="466">
        <v>11130</v>
      </c>
      <c r="J29" s="466">
        <v>17772</v>
      </c>
      <c r="K29" s="466">
        <v>10183</v>
      </c>
      <c r="L29" s="467">
        <v>11579</v>
      </c>
      <c r="M29" s="466">
        <v>8227</v>
      </c>
      <c r="N29" s="466">
        <v>7832</v>
      </c>
      <c r="O29" s="466">
        <v>10863</v>
      </c>
      <c r="P29" s="466">
        <v>6440</v>
      </c>
      <c r="Q29" s="466">
        <v>14408</v>
      </c>
      <c r="R29" s="466">
        <v>10960</v>
      </c>
      <c r="S29" s="466">
        <v>12182</v>
      </c>
      <c r="T29" s="466">
        <v>16737</v>
      </c>
    </row>
    <row r="30" spans="1:20" ht="19.5" customHeight="1">
      <c r="A30" s="465"/>
      <c r="B30" s="468"/>
      <c r="C30" s="678" t="s">
        <v>122</v>
      </c>
      <c r="D30" s="678"/>
      <c r="E30" s="459"/>
      <c r="F30" s="466">
        <v>28077</v>
      </c>
      <c r="G30" s="466">
        <v>27236</v>
      </c>
      <c r="H30" s="466">
        <v>26354</v>
      </c>
      <c r="I30" s="466">
        <v>26078</v>
      </c>
      <c r="J30" s="466">
        <v>31223</v>
      </c>
      <c r="K30" s="466">
        <v>21659</v>
      </c>
      <c r="L30" s="467">
        <v>24872</v>
      </c>
      <c r="M30" s="466">
        <v>24060</v>
      </c>
      <c r="N30" s="466">
        <v>25510</v>
      </c>
      <c r="O30" s="466">
        <v>25774</v>
      </c>
      <c r="P30" s="466">
        <v>26218</v>
      </c>
      <c r="Q30" s="466">
        <v>26148</v>
      </c>
      <c r="R30" s="466">
        <v>25469</v>
      </c>
      <c r="S30" s="466">
        <v>23687</v>
      </c>
      <c r="T30" s="466">
        <v>35546</v>
      </c>
    </row>
    <row r="31" spans="1:20" ht="19.5" customHeight="1">
      <c r="A31" s="465"/>
      <c r="B31" s="468"/>
      <c r="C31" s="678" t="s">
        <v>121</v>
      </c>
      <c r="D31" s="678"/>
      <c r="E31" s="459"/>
      <c r="F31" s="466">
        <v>71041</v>
      </c>
      <c r="G31" s="466">
        <v>64876</v>
      </c>
      <c r="H31" s="466">
        <v>65231</v>
      </c>
      <c r="I31" s="466">
        <v>81994</v>
      </c>
      <c r="J31" s="466">
        <v>61257</v>
      </c>
      <c r="K31" s="466">
        <v>68512</v>
      </c>
      <c r="L31" s="467">
        <v>90843</v>
      </c>
      <c r="M31" s="466">
        <v>73638</v>
      </c>
      <c r="N31" s="466">
        <v>59099</v>
      </c>
      <c r="O31" s="466">
        <v>52418</v>
      </c>
      <c r="P31" s="466">
        <v>70897</v>
      </c>
      <c r="Q31" s="466">
        <v>45652</v>
      </c>
      <c r="R31" s="466">
        <v>50971</v>
      </c>
      <c r="S31" s="466">
        <v>48205</v>
      </c>
      <c r="T31" s="466">
        <v>79289</v>
      </c>
    </row>
    <row r="32" spans="1:20" ht="19.5" customHeight="1">
      <c r="A32" s="465"/>
      <c r="B32" s="468"/>
      <c r="C32" s="468"/>
      <c r="D32" s="469" t="s">
        <v>253</v>
      </c>
      <c r="E32" s="459"/>
      <c r="F32" s="466">
        <v>23793</v>
      </c>
      <c r="G32" s="466">
        <v>24117</v>
      </c>
      <c r="H32" s="466">
        <v>27453</v>
      </c>
      <c r="I32" s="466">
        <v>26007</v>
      </c>
      <c r="J32" s="466">
        <v>25854</v>
      </c>
      <c r="K32" s="466">
        <v>28819</v>
      </c>
      <c r="L32" s="467">
        <v>31404</v>
      </c>
      <c r="M32" s="466">
        <v>30725</v>
      </c>
      <c r="N32" s="466">
        <v>32075</v>
      </c>
      <c r="O32" s="466">
        <v>26049</v>
      </c>
      <c r="P32" s="466">
        <v>32909</v>
      </c>
      <c r="Q32" s="466">
        <v>23063</v>
      </c>
      <c r="R32" s="466">
        <v>23941</v>
      </c>
      <c r="S32" s="466">
        <v>20507</v>
      </c>
      <c r="T32" s="466">
        <v>28079</v>
      </c>
    </row>
    <row r="33" spans="1:20" ht="19.5" customHeight="1">
      <c r="A33" s="465"/>
      <c r="B33" s="468"/>
      <c r="C33" s="468"/>
      <c r="D33" s="469" t="s">
        <v>254</v>
      </c>
      <c r="E33" s="459"/>
      <c r="F33" s="466">
        <v>10014</v>
      </c>
      <c r="G33" s="466">
        <v>8112</v>
      </c>
      <c r="H33" s="466">
        <v>7097</v>
      </c>
      <c r="I33" s="466">
        <v>9632</v>
      </c>
      <c r="J33" s="466">
        <v>8191</v>
      </c>
      <c r="K33" s="466">
        <v>6718</v>
      </c>
      <c r="L33" s="467">
        <v>7062</v>
      </c>
      <c r="M33" s="466">
        <v>7369</v>
      </c>
      <c r="N33" s="466">
        <v>5312</v>
      </c>
      <c r="O33" s="466">
        <v>6874</v>
      </c>
      <c r="P33" s="466">
        <v>6165</v>
      </c>
      <c r="Q33" s="466">
        <v>5084</v>
      </c>
      <c r="R33" s="466">
        <v>5680</v>
      </c>
      <c r="S33" s="466">
        <v>6267</v>
      </c>
      <c r="T33" s="466">
        <v>10815</v>
      </c>
    </row>
    <row r="34" spans="1:20" ht="19.5" customHeight="1">
      <c r="A34" s="465"/>
      <c r="B34" s="468"/>
      <c r="C34" s="468"/>
      <c r="D34" s="469" t="s">
        <v>255</v>
      </c>
      <c r="E34" s="459"/>
      <c r="F34" s="466">
        <v>24136</v>
      </c>
      <c r="G34" s="466">
        <v>26363</v>
      </c>
      <c r="H34" s="466">
        <v>24064</v>
      </c>
      <c r="I34" s="466">
        <v>39788</v>
      </c>
      <c r="J34" s="466">
        <v>18700</v>
      </c>
      <c r="K34" s="466">
        <v>28129</v>
      </c>
      <c r="L34" s="467">
        <v>23491</v>
      </c>
      <c r="M34" s="466">
        <v>34133</v>
      </c>
      <c r="N34" s="466">
        <v>20865</v>
      </c>
      <c r="O34" s="466">
        <v>18278</v>
      </c>
      <c r="P34" s="466">
        <v>29832</v>
      </c>
      <c r="Q34" s="466">
        <v>14844</v>
      </c>
      <c r="R34" s="466">
        <v>17411</v>
      </c>
      <c r="S34" s="466">
        <v>14761</v>
      </c>
      <c r="T34" s="466">
        <v>28530</v>
      </c>
    </row>
    <row r="35" spans="1:20" ht="19.5" customHeight="1">
      <c r="A35" s="465"/>
      <c r="B35" s="468"/>
      <c r="C35" s="468"/>
      <c r="D35" s="469" t="s">
        <v>256</v>
      </c>
      <c r="E35" s="459"/>
      <c r="F35" s="466">
        <v>13099</v>
      </c>
      <c r="G35" s="466">
        <v>6283</v>
      </c>
      <c r="H35" s="466">
        <v>6617</v>
      </c>
      <c r="I35" s="466">
        <v>6568</v>
      </c>
      <c r="J35" s="466">
        <v>8511</v>
      </c>
      <c r="K35" s="466">
        <v>4845</v>
      </c>
      <c r="L35" s="467">
        <v>28885</v>
      </c>
      <c r="M35" s="466">
        <v>1410</v>
      </c>
      <c r="N35" s="466">
        <v>846</v>
      </c>
      <c r="O35" s="466">
        <v>1217</v>
      </c>
      <c r="P35" s="466">
        <v>1991</v>
      </c>
      <c r="Q35" s="466">
        <v>2660</v>
      </c>
      <c r="R35" s="466">
        <v>3939</v>
      </c>
      <c r="S35" s="466">
        <v>6670</v>
      </c>
      <c r="T35" s="466">
        <v>11864</v>
      </c>
    </row>
    <row r="36" spans="1:20" ht="19.5" customHeight="1" thickBot="1">
      <c r="A36" s="470"/>
      <c r="B36" s="679" t="s">
        <v>378</v>
      </c>
      <c r="C36" s="679"/>
      <c r="D36" s="679"/>
      <c r="E36" s="471"/>
      <c r="F36" s="472">
        <v>22.7</v>
      </c>
      <c r="G36" s="472">
        <v>24.3</v>
      </c>
      <c r="H36" s="472">
        <v>24</v>
      </c>
      <c r="I36" s="472">
        <v>23.2</v>
      </c>
      <c r="J36" s="472">
        <v>20.399999999999999</v>
      </c>
      <c r="K36" s="472">
        <v>24.3</v>
      </c>
      <c r="L36" s="473">
        <v>20.9</v>
      </c>
      <c r="M36" s="472">
        <v>24.6</v>
      </c>
      <c r="N36" s="472">
        <v>23.2</v>
      </c>
      <c r="O36" s="472">
        <v>23.4</v>
      </c>
      <c r="P36" s="472">
        <v>24.1</v>
      </c>
      <c r="Q36" s="472">
        <v>24.6</v>
      </c>
      <c r="R36" s="472">
        <v>26.1</v>
      </c>
      <c r="S36" s="472">
        <v>27.3</v>
      </c>
      <c r="T36" s="472">
        <v>26</v>
      </c>
    </row>
    <row r="37" spans="1:20" ht="13.5" customHeight="1">
      <c r="A37" s="445" t="s">
        <v>430</v>
      </c>
      <c r="B37" s="446"/>
      <c r="C37" s="446"/>
      <c r="D37" s="446"/>
      <c r="E37" s="447"/>
      <c r="F37" s="448"/>
      <c r="G37" s="448"/>
      <c r="H37" s="448"/>
      <c r="I37" s="448"/>
      <c r="J37" s="448"/>
      <c r="K37" s="448"/>
      <c r="L37" s="448"/>
      <c r="M37" s="448"/>
      <c r="N37" s="443"/>
      <c r="O37" s="443"/>
      <c r="P37" s="443"/>
      <c r="Q37" s="443"/>
      <c r="R37" s="443"/>
      <c r="S37" s="443"/>
      <c r="T37" s="443"/>
    </row>
    <row r="38" spans="1:20" ht="13.5" customHeight="1">
      <c r="A38" s="445" t="s">
        <v>379</v>
      </c>
      <c r="B38" s="446"/>
      <c r="C38" s="446"/>
      <c r="D38" s="446"/>
      <c r="E38" s="447"/>
      <c r="F38" s="448"/>
      <c r="G38" s="448"/>
      <c r="H38" s="448"/>
      <c r="I38" s="448"/>
      <c r="J38" s="448"/>
      <c r="K38" s="448"/>
      <c r="L38" s="448"/>
      <c r="M38" s="448"/>
      <c r="N38" s="443"/>
      <c r="O38" s="443"/>
      <c r="P38" s="443"/>
      <c r="Q38" s="443"/>
      <c r="R38" s="443"/>
      <c r="S38" s="443"/>
      <c r="T38" s="443"/>
    </row>
  </sheetData>
  <mergeCells count="21">
    <mergeCell ref="B10:D10"/>
    <mergeCell ref="B11:D11"/>
    <mergeCell ref="B12:D12"/>
    <mergeCell ref="B13:D13"/>
    <mergeCell ref="L2:T2"/>
    <mergeCell ref="A2:K2"/>
    <mergeCell ref="A9:E9"/>
    <mergeCell ref="A4:K7"/>
    <mergeCell ref="N6:O6"/>
    <mergeCell ref="C24:D24"/>
    <mergeCell ref="C29:D29"/>
    <mergeCell ref="B14:D14"/>
    <mergeCell ref="C15:D15"/>
    <mergeCell ref="B36:D36"/>
    <mergeCell ref="C31:D31"/>
    <mergeCell ref="C30:D30"/>
    <mergeCell ref="C26:D26"/>
    <mergeCell ref="C20:D20"/>
    <mergeCell ref="C21:D21"/>
    <mergeCell ref="C27:D27"/>
    <mergeCell ref="C23:D23"/>
  </mergeCells>
  <phoneticPr fontId="24"/>
  <printOptions horizontalCentered="1"/>
  <pageMargins left="0.78740157480314965" right="0.78740157480314965" top="0.59055118110236227" bottom="0.59055118110236227"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zoomScale="80" zoomScaleNormal="80" workbookViewId="0">
      <selection activeCell="I5" sqref="I5"/>
    </sheetView>
  </sheetViews>
  <sheetFormatPr defaultRowHeight="13.5"/>
  <cols>
    <col min="1" max="1" width="0.875" customWidth="1"/>
    <col min="2" max="6" width="1.875" customWidth="1"/>
    <col min="7" max="7" width="17.625" customWidth="1"/>
    <col min="8" max="8" width="1" customWidth="1"/>
    <col min="9" max="14" width="11.375" customWidth="1"/>
    <col min="15" max="23" width="10.75" customWidth="1"/>
  </cols>
  <sheetData>
    <row r="1" spans="1:23" s="2" customFormat="1" ht="30" customHeight="1">
      <c r="W1" s="35"/>
    </row>
    <row r="2" spans="1:23" s="36" customFormat="1" ht="22.5" customHeight="1">
      <c r="A2" s="683" t="s">
        <v>442</v>
      </c>
      <c r="B2" s="683"/>
      <c r="C2" s="683"/>
      <c r="D2" s="683"/>
      <c r="E2" s="683"/>
      <c r="F2" s="683"/>
      <c r="G2" s="683"/>
      <c r="H2" s="683"/>
      <c r="I2" s="683"/>
      <c r="J2" s="683"/>
      <c r="K2" s="683"/>
      <c r="L2" s="683"/>
      <c r="M2" s="683"/>
      <c r="N2" s="683"/>
      <c r="O2" s="695" t="s">
        <v>496</v>
      </c>
      <c r="P2" s="695"/>
      <c r="Q2" s="695"/>
      <c r="R2" s="695"/>
      <c r="S2" s="695"/>
      <c r="T2" s="695"/>
      <c r="U2" s="695"/>
      <c r="V2" s="695"/>
      <c r="W2" s="695"/>
    </row>
    <row r="3" spans="1:23" s="4" customFormat="1" ht="13.5" customHeight="1">
      <c r="A3" s="57"/>
      <c r="B3" s="57"/>
      <c r="C3" s="57"/>
      <c r="D3" s="57"/>
      <c r="E3" s="57"/>
      <c r="F3" s="57"/>
      <c r="G3" s="57"/>
      <c r="H3" s="57"/>
      <c r="I3" s="57"/>
      <c r="J3" s="57"/>
      <c r="K3" s="57"/>
      <c r="L3" s="57"/>
      <c r="M3" s="57"/>
      <c r="N3" s="57"/>
      <c r="O3" s="58"/>
      <c r="P3" s="58"/>
      <c r="Q3" s="58"/>
      <c r="R3" s="58"/>
      <c r="S3" s="58"/>
      <c r="T3" s="58"/>
      <c r="U3" s="58"/>
      <c r="V3" s="58"/>
      <c r="W3" s="58"/>
    </row>
    <row r="4" spans="1:23" s="40" customFormat="1" ht="13.5" customHeight="1" thickBot="1">
      <c r="A4" s="474" t="s">
        <v>149</v>
      </c>
      <c r="B4" s="474"/>
      <c r="C4" s="475"/>
      <c r="D4" s="450"/>
      <c r="E4" s="450"/>
      <c r="F4" s="450"/>
      <c r="G4" s="450"/>
      <c r="H4" s="476"/>
      <c r="I4" s="450"/>
      <c r="J4" s="450"/>
      <c r="K4" s="450"/>
      <c r="L4" s="450"/>
      <c r="M4" s="450"/>
      <c r="N4" s="450"/>
      <c r="O4" s="450"/>
      <c r="P4" s="450"/>
      <c r="Q4" s="450"/>
      <c r="R4" s="450"/>
      <c r="S4" s="450"/>
      <c r="T4" s="450"/>
      <c r="U4" s="450"/>
      <c r="V4" s="450"/>
      <c r="W4" s="450"/>
    </row>
    <row r="5" spans="1:23" s="17" customFormat="1" ht="40.5" customHeight="1">
      <c r="A5" s="477"/>
      <c r="B5" s="478"/>
      <c r="C5" s="478"/>
      <c r="D5" s="478"/>
      <c r="E5" s="478"/>
      <c r="F5" s="478"/>
      <c r="G5" s="478"/>
      <c r="H5" s="478"/>
      <c r="I5" s="479" t="s">
        <v>387</v>
      </c>
      <c r="J5" s="479" t="s">
        <v>388</v>
      </c>
      <c r="K5" s="479" t="s">
        <v>497</v>
      </c>
      <c r="L5" s="451" t="s">
        <v>498</v>
      </c>
      <c r="M5" s="451" t="s">
        <v>499</v>
      </c>
      <c r="N5" s="451" t="s">
        <v>500</v>
      </c>
      <c r="O5" s="452" t="s">
        <v>501</v>
      </c>
      <c r="P5" s="451" t="s">
        <v>502</v>
      </c>
      <c r="Q5" s="451" t="s">
        <v>503</v>
      </c>
      <c r="R5" s="451" t="s">
        <v>504</v>
      </c>
      <c r="S5" s="451" t="s">
        <v>505</v>
      </c>
      <c r="T5" s="451" t="s">
        <v>506</v>
      </c>
      <c r="U5" s="451" t="s">
        <v>507</v>
      </c>
      <c r="V5" s="451" t="s">
        <v>508</v>
      </c>
      <c r="W5" s="451" t="s">
        <v>509</v>
      </c>
    </row>
    <row r="6" spans="1:23" s="17" customFormat="1" ht="21" customHeight="1">
      <c r="A6" s="480"/>
      <c r="B6" s="696" t="s">
        <v>380</v>
      </c>
      <c r="C6" s="696"/>
      <c r="D6" s="696"/>
      <c r="E6" s="696"/>
      <c r="F6" s="696"/>
      <c r="G6" s="696"/>
      <c r="H6" s="481"/>
      <c r="I6" s="482">
        <v>49</v>
      </c>
      <c r="J6" s="482">
        <v>49</v>
      </c>
      <c r="K6" s="482">
        <v>53</v>
      </c>
      <c r="L6" s="482">
        <v>58</v>
      </c>
      <c r="M6" s="482">
        <v>60</v>
      </c>
      <c r="N6" s="483">
        <v>55</v>
      </c>
      <c r="O6" s="484">
        <v>53</v>
      </c>
      <c r="P6" s="482">
        <v>55</v>
      </c>
      <c r="Q6" s="482">
        <v>54</v>
      </c>
      <c r="R6" s="482">
        <v>54</v>
      </c>
      <c r="S6" s="482">
        <v>51</v>
      </c>
      <c r="T6" s="482">
        <v>50</v>
      </c>
      <c r="U6" s="482">
        <v>50</v>
      </c>
      <c r="V6" s="482">
        <v>46</v>
      </c>
      <c r="W6" s="483">
        <v>44</v>
      </c>
    </row>
    <row r="7" spans="1:23" s="17" customFormat="1" ht="21" customHeight="1">
      <c r="A7" s="485"/>
      <c r="B7" s="694" t="s">
        <v>374</v>
      </c>
      <c r="C7" s="694"/>
      <c r="D7" s="694"/>
      <c r="E7" s="694"/>
      <c r="F7" s="694"/>
      <c r="G7" s="694"/>
      <c r="H7" s="486"/>
      <c r="I7" s="460">
        <v>3.32</v>
      </c>
      <c r="J7" s="460">
        <v>3.29</v>
      </c>
      <c r="K7" s="460">
        <v>3.21</v>
      </c>
      <c r="L7" s="487">
        <v>3.21</v>
      </c>
      <c r="M7" s="487">
        <v>3.22</v>
      </c>
      <c r="N7" s="460">
        <v>3.12</v>
      </c>
      <c r="O7" s="461">
        <v>3.12</v>
      </c>
      <c r="P7" s="487">
        <v>3.03</v>
      </c>
      <c r="Q7" s="487">
        <v>3.2</v>
      </c>
      <c r="R7" s="487">
        <v>3.28</v>
      </c>
      <c r="S7" s="487">
        <v>3.22</v>
      </c>
      <c r="T7" s="487">
        <v>3.35</v>
      </c>
      <c r="U7" s="487">
        <v>3.33</v>
      </c>
      <c r="V7" s="487">
        <v>3.16</v>
      </c>
      <c r="W7" s="460">
        <v>3.26</v>
      </c>
    </row>
    <row r="8" spans="1:23" s="17" customFormat="1" ht="21" customHeight="1">
      <c r="A8" s="485"/>
      <c r="B8" s="694" t="s">
        <v>375</v>
      </c>
      <c r="C8" s="694"/>
      <c r="D8" s="694"/>
      <c r="E8" s="694"/>
      <c r="F8" s="694"/>
      <c r="G8" s="694"/>
      <c r="H8" s="486"/>
      <c r="I8" s="460">
        <v>1.61</v>
      </c>
      <c r="J8" s="460">
        <v>1.69</v>
      </c>
      <c r="K8" s="460">
        <v>1.69</v>
      </c>
      <c r="L8" s="487">
        <v>1.64</v>
      </c>
      <c r="M8" s="487">
        <v>1.68</v>
      </c>
      <c r="N8" s="460">
        <v>1.66</v>
      </c>
      <c r="O8" s="461">
        <v>1.75</v>
      </c>
      <c r="P8" s="487">
        <v>1.74</v>
      </c>
      <c r="Q8" s="487">
        <v>1.76</v>
      </c>
      <c r="R8" s="487">
        <v>1.73</v>
      </c>
      <c r="S8" s="487">
        <v>1.66</v>
      </c>
      <c r="T8" s="487">
        <v>1.71</v>
      </c>
      <c r="U8" s="487">
        <v>1.67</v>
      </c>
      <c r="V8" s="487">
        <v>1.6</v>
      </c>
      <c r="W8" s="460">
        <v>1.64</v>
      </c>
    </row>
    <row r="9" spans="1:23" s="17" customFormat="1" ht="21" customHeight="1">
      <c r="A9" s="485"/>
      <c r="B9" s="694" t="s">
        <v>376</v>
      </c>
      <c r="C9" s="694"/>
      <c r="D9" s="694"/>
      <c r="E9" s="694"/>
      <c r="F9" s="694"/>
      <c r="G9" s="694"/>
      <c r="H9" s="486"/>
      <c r="I9" s="463">
        <v>48</v>
      </c>
      <c r="J9" s="488">
        <v>49.4</v>
      </c>
      <c r="K9" s="488">
        <v>47.9</v>
      </c>
      <c r="L9" s="488">
        <v>47.5</v>
      </c>
      <c r="M9" s="488">
        <v>48</v>
      </c>
      <c r="N9" s="463">
        <v>47.3</v>
      </c>
      <c r="O9" s="464">
        <v>48.3</v>
      </c>
      <c r="P9" s="488">
        <v>48.2</v>
      </c>
      <c r="Q9" s="488">
        <v>48.4</v>
      </c>
      <c r="R9" s="488">
        <v>47.7</v>
      </c>
      <c r="S9" s="488">
        <v>47.5</v>
      </c>
      <c r="T9" s="488">
        <v>47.8</v>
      </c>
      <c r="U9" s="488">
        <v>48</v>
      </c>
      <c r="V9" s="488">
        <v>49.1</v>
      </c>
      <c r="W9" s="489">
        <v>47.5</v>
      </c>
    </row>
    <row r="10" spans="1:23" s="17" customFormat="1" ht="21" customHeight="1">
      <c r="A10" s="490"/>
      <c r="B10" s="490"/>
      <c r="C10" s="690" t="s">
        <v>148</v>
      </c>
      <c r="D10" s="691"/>
      <c r="E10" s="691"/>
      <c r="F10" s="691"/>
      <c r="G10" s="691"/>
      <c r="H10" s="486"/>
      <c r="I10" s="491">
        <v>1071135</v>
      </c>
      <c r="J10" s="492">
        <v>1079133</v>
      </c>
      <c r="K10" s="492">
        <v>1089822</v>
      </c>
      <c r="L10" s="491">
        <v>1002113</v>
      </c>
      <c r="M10" s="492">
        <v>1041851</v>
      </c>
      <c r="N10" s="493">
        <v>949740</v>
      </c>
      <c r="O10" s="494">
        <v>992208</v>
      </c>
      <c r="P10" s="491">
        <v>873890</v>
      </c>
      <c r="Q10" s="492">
        <v>1228959</v>
      </c>
      <c r="R10" s="492">
        <v>1292835</v>
      </c>
      <c r="S10" s="492">
        <v>967759</v>
      </c>
      <c r="T10" s="491">
        <v>1002813</v>
      </c>
      <c r="U10" s="491">
        <v>991452</v>
      </c>
      <c r="V10" s="491">
        <v>976854</v>
      </c>
      <c r="W10" s="495">
        <v>1757385</v>
      </c>
    </row>
    <row r="11" spans="1:23" s="17" customFormat="1" ht="21" customHeight="1">
      <c r="A11" s="490"/>
      <c r="B11" s="490"/>
      <c r="C11" s="496"/>
      <c r="D11" s="690" t="s">
        <v>147</v>
      </c>
      <c r="E11" s="691"/>
      <c r="F11" s="691"/>
      <c r="G11" s="691"/>
      <c r="H11" s="497"/>
      <c r="I11" s="491">
        <v>584304</v>
      </c>
      <c r="J11" s="491">
        <v>587319</v>
      </c>
      <c r="K11" s="491">
        <v>616666</v>
      </c>
      <c r="L11" s="491">
        <v>543479</v>
      </c>
      <c r="M11" s="491">
        <v>568142</v>
      </c>
      <c r="N11" s="493">
        <v>500859</v>
      </c>
      <c r="O11" s="494">
        <v>506932</v>
      </c>
      <c r="P11" s="491">
        <v>438261</v>
      </c>
      <c r="Q11" s="491">
        <v>831608</v>
      </c>
      <c r="R11" s="491">
        <v>739001</v>
      </c>
      <c r="S11" s="491">
        <v>484279</v>
      </c>
      <c r="T11" s="491">
        <v>507543</v>
      </c>
      <c r="U11" s="491">
        <v>562908</v>
      </c>
      <c r="V11" s="491">
        <v>516082</v>
      </c>
      <c r="W11" s="495">
        <v>1200900</v>
      </c>
    </row>
    <row r="12" spans="1:23" s="17" customFormat="1" ht="21" customHeight="1">
      <c r="A12" s="490"/>
      <c r="B12" s="490"/>
      <c r="C12" s="496"/>
      <c r="D12" s="498"/>
      <c r="E12" s="690" t="s">
        <v>146</v>
      </c>
      <c r="F12" s="691"/>
      <c r="G12" s="691"/>
      <c r="H12" s="497"/>
      <c r="I12" s="491">
        <v>574000</v>
      </c>
      <c r="J12" s="491">
        <v>574657</v>
      </c>
      <c r="K12" s="491">
        <v>600765</v>
      </c>
      <c r="L12" s="491">
        <v>506955</v>
      </c>
      <c r="M12" s="491">
        <v>555203</v>
      </c>
      <c r="N12" s="493">
        <v>483029</v>
      </c>
      <c r="O12" s="494">
        <v>495582</v>
      </c>
      <c r="P12" s="491">
        <v>434175</v>
      </c>
      <c r="Q12" s="491">
        <v>826407</v>
      </c>
      <c r="R12" s="491">
        <v>731791</v>
      </c>
      <c r="S12" s="491">
        <v>478330</v>
      </c>
      <c r="T12" s="491">
        <v>493331</v>
      </c>
      <c r="U12" s="491">
        <v>533723</v>
      </c>
      <c r="V12" s="491">
        <v>511136</v>
      </c>
      <c r="W12" s="499">
        <v>1159520</v>
      </c>
    </row>
    <row r="13" spans="1:23" s="17" customFormat="1" ht="21" customHeight="1">
      <c r="A13" s="490"/>
      <c r="B13" s="490"/>
      <c r="C13" s="496"/>
      <c r="D13" s="498"/>
      <c r="E13" s="498"/>
      <c r="F13" s="689" t="s">
        <v>145</v>
      </c>
      <c r="G13" s="689"/>
      <c r="H13" s="497"/>
      <c r="I13" s="491">
        <v>534481</v>
      </c>
      <c r="J13" s="491">
        <v>528992</v>
      </c>
      <c r="K13" s="491">
        <v>569273</v>
      </c>
      <c r="L13" s="491">
        <v>500266</v>
      </c>
      <c r="M13" s="491">
        <v>473760</v>
      </c>
      <c r="N13" s="493">
        <v>476435</v>
      </c>
      <c r="O13" s="494">
        <v>448972</v>
      </c>
      <c r="P13" s="491">
        <v>424608</v>
      </c>
      <c r="Q13" s="491">
        <v>750810</v>
      </c>
      <c r="R13" s="491">
        <v>715513</v>
      </c>
      <c r="S13" s="491">
        <v>440831</v>
      </c>
      <c r="T13" s="491">
        <v>487895</v>
      </c>
      <c r="U13" s="491">
        <v>478361</v>
      </c>
      <c r="V13" s="491">
        <v>493630</v>
      </c>
      <c r="W13" s="493">
        <v>1140196</v>
      </c>
    </row>
    <row r="14" spans="1:23" s="17" customFormat="1" ht="21" customHeight="1">
      <c r="A14" s="490"/>
      <c r="B14" s="490"/>
      <c r="C14" s="496"/>
      <c r="D14" s="498"/>
      <c r="E14" s="498"/>
      <c r="F14" s="496"/>
      <c r="G14" s="498" t="s">
        <v>144</v>
      </c>
      <c r="H14" s="497"/>
      <c r="I14" s="491">
        <v>439131</v>
      </c>
      <c r="J14" s="491">
        <v>416648</v>
      </c>
      <c r="K14" s="491">
        <v>474686</v>
      </c>
      <c r="L14" s="491">
        <v>386292</v>
      </c>
      <c r="M14" s="491">
        <v>366137</v>
      </c>
      <c r="N14" s="493">
        <v>384160</v>
      </c>
      <c r="O14" s="494">
        <v>353201</v>
      </c>
      <c r="P14" s="491">
        <v>347213</v>
      </c>
      <c r="Q14" s="491">
        <v>625379</v>
      </c>
      <c r="R14" s="491">
        <v>618748</v>
      </c>
      <c r="S14" s="491">
        <v>360778</v>
      </c>
      <c r="T14" s="491">
        <v>413911</v>
      </c>
      <c r="U14" s="491">
        <v>398137</v>
      </c>
      <c r="V14" s="491">
        <v>426723</v>
      </c>
      <c r="W14" s="493">
        <v>1015556</v>
      </c>
    </row>
    <row r="15" spans="1:23" s="17" customFormat="1" ht="21" customHeight="1">
      <c r="A15" s="490"/>
      <c r="B15" s="490"/>
      <c r="C15" s="496"/>
      <c r="D15" s="498"/>
      <c r="E15" s="498"/>
      <c r="F15" s="496"/>
      <c r="G15" s="498" t="s">
        <v>257</v>
      </c>
      <c r="H15" s="497"/>
      <c r="I15" s="491">
        <v>92475</v>
      </c>
      <c r="J15" s="491">
        <v>99802</v>
      </c>
      <c r="K15" s="491">
        <v>88516</v>
      </c>
      <c r="L15" s="491">
        <v>109800</v>
      </c>
      <c r="M15" s="491">
        <v>104011</v>
      </c>
      <c r="N15" s="493">
        <v>89059</v>
      </c>
      <c r="O15" s="494">
        <v>91019</v>
      </c>
      <c r="P15" s="491">
        <v>75080</v>
      </c>
      <c r="Q15" s="491">
        <v>116538</v>
      </c>
      <c r="R15" s="491">
        <v>83792</v>
      </c>
      <c r="S15" s="491">
        <v>70758</v>
      </c>
      <c r="T15" s="491">
        <v>65015</v>
      </c>
      <c r="U15" s="491">
        <v>72394</v>
      </c>
      <c r="V15" s="491">
        <v>60086</v>
      </c>
      <c r="W15" s="493">
        <v>124640</v>
      </c>
    </row>
    <row r="16" spans="1:23" s="17" customFormat="1" ht="21" customHeight="1">
      <c r="A16" s="490"/>
      <c r="B16" s="490"/>
      <c r="C16" s="496"/>
      <c r="D16" s="498"/>
      <c r="E16" s="498"/>
      <c r="F16" s="496"/>
      <c r="G16" s="498" t="s">
        <v>143</v>
      </c>
      <c r="H16" s="497"/>
      <c r="I16" s="491">
        <v>2874</v>
      </c>
      <c r="J16" s="491">
        <v>12542</v>
      </c>
      <c r="K16" s="491">
        <v>6071</v>
      </c>
      <c r="L16" s="491">
        <v>4175</v>
      </c>
      <c r="M16" s="491">
        <v>3613</v>
      </c>
      <c r="N16" s="493">
        <v>3216</v>
      </c>
      <c r="O16" s="494">
        <v>4752</v>
      </c>
      <c r="P16" s="491">
        <v>2315</v>
      </c>
      <c r="Q16" s="493">
        <v>8894</v>
      </c>
      <c r="R16" s="493">
        <v>12973</v>
      </c>
      <c r="S16" s="491">
        <v>9294</v>
      </c>
      <c r="T16" s="491">
        <v>8969</v>
      </c>
      <c r="U16" s="491">
        <v>7829</v>
      </c>
      <c r="V16" s="491">
        <v>6820</v>
      </c>
      <c r="W16" s="493">
        <v>0</v>
      </c>
    </row>
    <row r="17" spans="1:23" s="17" customFormat="1" ht="21" customHeight="1">
      <c r="A17" s="490"/>
      <c r="B17" s="490"/>
      <c r="C17" s="496"/>
      <c r="D17" s="498"/>
      <c r="E17" s="498"/>
      <c r="F17" s="689" t="s">
        <v>142</v>
      </c>
      <c r="G17" s="689"/>
      <c r="H17" s="497"/>
      <c r="I17" s="491">
        <v>3370</v>
      </c>
      <c r="J17" s="491">
        <v>6023</v>
      </c>
      <c r="K17" s="491">
        <v>1318</v>
      </c>
      <c r="L17" s="491">
        <v>1318</v>
      </c>
      <c r="M17" s="491">
        <v>1854</v>
      </c>
      <c r="N17" s="493">
        <v>758</v>
      </c>
      <c r="O17" s="494">
        <v>57</v>
      </c>
      <c r="P17" s="493">
        <v>56</v>
      </c>
      <c r="Q17" s="491">
        <v>1855</v>
      </c>
      <c r="R17" s="493">
        <v>1820</v>
      </c>
      <c r="S17" s="491">
        <v>1732</v>
      </c>
      <c r="T17" s="491">
        <v>2236</v>
      </c>
      <c r="U17" s="491">
        <v>671</v>
      </c>
      <c r="V17" s="491">
        <v>3453</v>
      </c>
      <c r="W17" s="493">
        <v>0</v>
      </c>
    </row>
    <row r="18" spans="1:23" s="17" customFormat="1" ht="21" customHeight="1">
      <c r="A18" s="490"/>
      <c r="B18" s="490"/>
      <c r="C18" s="496"/>
      <c r="D18" s="498"/>
      <c r="E18" s="498"/>
      <c r="F18" s="689" t="s">
        <v>141</v>
      </c>
      <c r="G18" s="689"/>
      <c r="H18" s="497"/>
      <c r="I18" s="491">
        <v>36149</v>
      </c>
      <c r="J18" s="491">
        <v>39642</v>
      </c>
      <c r="K18" s="491">
        <v>30174</v>
      </c>
      <c r="L18" s="491">
        <v>5371</v>
      </c>
      <c r="M18" s="491">
        <v>79588</v>
      </c>
      <c r="N18" s="493">
        <v>5836</v>
      </c>
      <c r="O18" s="494">
        <v>46552</v>
      </c>
      <c r="P18" s="491">
        <v>9511</v>
      </c>
      <c r="Q18" s="491">
        <v>73742</v>
      </c>
      <c r="R18" s="491">
        <v>14458</v>
      </c>
      <c r="S18" s="491">
        <v>35767</v>
      </c>
      <c r="T18" s="491">
        <v>3199</v>
      </c>
      <c r="U18" s="491">
        <v>54691</v>
      </c>
      <c r="V18" s="491">
        <v>14053</v>
      </c>
      <c r="W18" s="493">
        <v>19324</v>
      </c>
    </row>
    <row r="19" spans="1:23" s="17" customFormat="1" ht="21" customHeight="1">
      <c r="A19" s="490"/>
      <c r="B19" s="490"/>
      <c r="C19" s="496"/>
      <c r="D19" s="498"/>
      <c r="E19" s="690" t="s">
        <v>140</v>
      </c>
      <c r="F19" s="691"/>
      <c r="G19" s="691"/>
      <c r="H19" s="497"/>
      <c r="I19" s="491">
        <v>10304</v>
      </c>
      <c r="J19" s="491">
        <v>12662</v>
      </c>
      <c r="K19" s="491">
        <v>15901</v>
      </c>
      <c r="L19" s="491">
        <v>36524</v>
      </c>
      <c r="M19" s="491">
        <v>12939</v>
      </c>
      <c r="N19" s="493">
        <v>17830</v>
      </c>
      <c r="O19" s="494">
        <v>11350</v>
      </c>
      <c r="P19" s="491">
        <v>4086</v>
      </c>
      <c r="Q19" s="491">
        <v>5201</v>
      </c>
      <c r="R19" s="491">
        <v>7210</v>
      </c>
      <c r="S19" s="491">
        <v>5949</v>
      </c>
      <c r="T19" s="491">
        <v>14212</v>
      </c>
      <c r="U19" s="491">
        <v>29185</v>
      </c>
      <c r="V19" s="491">
        <v>4945</v>
      </c>
      <c r="W19" s="493">
        <v>41380</v>
      </c>
    </row>
    <row r="20" spans="1:23" s="17" customFormat="1" ht="21" customHeight="1">
      <c r="A20" s="490"/>
      <c r="B20" s="490"/>
      <c r="C20" s="496"/>
      <c r="D20" s="690" t="s">
        <v>139</v>
      </c>
      <c r="E20" s="691"/>
      <c r="F20" s="691"/>
      <c r="G20" s="691"/>
      <c r="H20" s="497"/>
      <c r="I20" s="491">
        <v>433490</v>
      </c>
      <c r="J20" s="491">
        <v>420918</v>
      </c>
      <c r="K20" s="491">
        <v>428783</v>
      </c>
      <c r="L20" s="491">
        <v>390477</v>
      </c>
      <c r="M20" s="491">
        <v>437207</v>
      </c>
      <c r="N20" s="493">
        <v>409638</v>
      </c>
      <c r="O20" s="494">
        <v>444972</v>
      </c>
      <c r="P20" s="491">
        <v>387430</v>
      </c>
      <c r="Q20" s="491">
        <v>350721</v>
      </c>
      <c r="R20" s="491">
        <v>516333</v>
      </c>
      <c r="S20" s="491">
        <v>436292</v>
      </c>
      <c r="T20" s="491">
        <v>449781</v>
      </c>
      <c r="U20" s="491">
        <v>385528</v>
      </c>
      <c r="V20" s="491">
        <v>425297</v>
      </c>
      <c r="W20" s="493">
        <v>511718</v>
      </c>
    </row>
    <row r="21" spans="1:23" s="17" customFormat="1" ht="21" customHeight="1">
      <c r="A21" s="490"/>
      <c r="B21" s="490"/>
      <c r="C21" s="496"/>
      <c r="D21" s="690" t="s">
        <v>138</v>
      </c>
      <c r="E21" s="691"/>
      <c r="F21" s="691"/>
      <c r="G21" s="691"/>
      <c r="H21" s="497"/>
      <c r="I21" s="491">
        <v>53341</v>
      </c>
      <c r="J21" s="491">
        <v>70897</v>
      </c>
      <c r="K21" s="491">
        <v>44373</v>
      </c>
      <c r="L21" s="491">
        <v>68158</v>
      </c>
      <c r="M21" s="491">
        <v>36502</v>
      </c>
      <c r="N21" s="493">
        <v>39243</v>
      </c>
      <c r="O21" s="494">
        <v>40304</v>
      </c>
      <c r="P21" s="491">
        <v>48199</v>
      </c>
      <c r="Q21" s="500">
        <v>46630</v>
      </c>
      <c r="R21" s="500">
        <v>37501</v>
      </c>
      <c r="S21" s="491">
        <v>47188</v>
      </c>
      <c r="T21" s="491">
        <v>45489</v>
      </c>
      <c r="U21" s="491">
        <v>43016</v>
      </c>
      <c r="V21" s="491">
        <v>35476</v>
      </c>
      <c r="W21" s="501">
        <v>44768</v>
      </c>
    </row>
    <row r="22" spans="1:23" s="17" customFormat="1" ht="21" customHeight="1">
      <c r="A22" s="490"/>
      <c r="B22" s="490"/>
      <c r="C22" s="690" t="s">
        <v>137</v>
      </c>
      <c r="D22" s="691"/>
      <c r="E22" s="691"/>
      <c r="F22" s="691"/>
      <c r="G22" s="691"/>
      <c r="H22" s="486"/>
      <c r="I22" s="491">
        <v>1071135</v>
      </c>
      <c r="J22" s="492">
        <v>1079133</v>
      </c>
      <c r="K22" s="492">
        <v>1089822</v>
      </c>
      <c r="L22" s="491">
        <v>1002113</v>
      </c>
      <c r="M22" s="492">
        <v>1041851</v>
      </c>
      <c r="N22" s="493">
        <v>949740</v>
      </c>
      <c r="O22" s="494">
        <v>992208</v>
      </c>
      <c r="P22" s="491">
        <v>873890</v>
      </c>
      <c r="Q22" s="502">
        <v>1228959</v>
      </c>
      <c r="R22" s="502">
        <v>1292835</v>
      </c>
      <c r="S22" s="492">
        <v>967759</v>
      </c>
      <c r="T22" s="491">
        <v>1002813</v>
      </c>
      <c r="U22" s="491">
        <v>991452</v>
      </c>
      <c r="V22" s="491">
        <v>976854</v>
      </c>
      <c r="W22" s="499">
        <v>1757385</v>
      </c>
    </row>
    <row r="23" spans="1:23" s="17" customFormat="1" ht="21" customHeight="1">
      <c r="A23" s="490"/>
      <c r="B23" s="490"/>
      <c r="C23" s="496"/>
      <c r="D23" s="690" t="s">
        <v>136</v>
      </c>
      <c r="E23" s="691"/>
      <c r="F23" s="691"/>
      <c r="G23" s="691"/>
      <c r="H23" s="486"/>
      <c r="I23" s="491">
        <v>449189</v>
      </c>
      <c r="J23" s="491">
        <v>427894</v>
      </c>
      <c r="K23" s="491">
        <v>435078</v>
      </c>
      <c r="L23" s="491">
        <v>427719</v>
      </c>
      <c r="M23" s="491">
        <v>411749</v>
      </c>
      <c r="N23" s="493">
        <v>412010</v>
      </c>
      <c r="O23" s="494">
        <v>447388</v>
      </c>
      <c r="P23" s="491">
        <v>388534</v>
      </c>
      <c r="Q23" s="491">
        <v>438789</v>
      </c>
      <c r="R23" s="491">
        <v>471583</v>
      </c>
      <c r="S23" s="491">
        <v>413502</v>
      </c>
      <c r="T23" s="491">
        <v>446850</v>
      </c>
      <c r="U23" s="491">
        <v>367160</v>
      </c>
      <c r="V23" s="491">
        <v>406380</v>
      </c>
      <c r="W23" s="493">
        <v>589274</v>
      </c>
    </row>
    <row r="24" spans="1:23" s="17" customFormat="1" ht="21" customHeight="1">
      <c r="A24" s="498"/>
      <c r="B24" s="498"/>
      <c r="C24" s="498"/>
      <c r="D24" s="498"/>
      <c r="E24" s="689" t="s">
        <v>131</v>
      </c>
      <c r="F24" s="691"/>
      <c r="G24" s="691"/>
      <c r="H24" s="497"/>
      <c r="I24" s="491">
        <v>337525</v>
      </c>
      <c r="J24" s="491">
        <v>320661</v>
      </c>
      <c r="K24" s="491">
        <v>324644</v>
      </c>
      <c r="L24" s="491">
        <v>331589</v>
      </c>
      <c r="M24" s="491">
        <v>324685</v>
      </c>
      <c r="N24" s="493">
        <v>330432</v>
      </c>
      <c r="O24" s="494">
        <v>370608</v>
      </c>
      <c r="P24" s="491">
        <v>269870</v>
      </c>
      <c r="Q24" s="491">
        <v>287456</v>
      </c>
      <c r="R24" s="491">
        <v>331630</v>
      </c>
      <c r="S24" s="491">
        <v>330294</v>
      </c>
      <c r="T24" s="491">
        <v>345055</v>
      </c>
      <c r="U24" s="491">
        <v>271756</v>
      </c>
      <c r="V24" s="491">
        <v>310669</v>
      </c>
      <c r="W24" s="493">
        <v>391687</v>
      </c>
    </row>
    <row r="25" spans="1:23" s="17" customFormat="1" ht="21" customHeight="1">
      <c r="A25" s="498"/>
      <c r="B25" s="498"/>
      <c r="C25" s="498"/>
      <c r="D25" s="498"/>
      <c r="E25" s="498"/>
      <c r="F25" s="689" t="s">
        <v>130</v>
      </c>
      <c r="G25" s="689"/>
      <c r="H25" s="497"/>
      <c r="I25" s="503">
        <v>73959</v>
      </c>
      <c r="J25" s="491">
        <v>74982</v>
      </c>
      <c r="K25" s="491">
        <v>72601</v>
      </c>
      <c r="L25" s="491">
        <v>76155</v>
      </c>
      <c r="M25" s="491">
        <v>67164</v>
      </c>
      <c r="N25" s="493">
        <v>76241</v>
      </c>
      <c r="O25" s="494">
        <v>70494</v>
      </c>
      <c r="P25" s="491">
        <v>66899</v>
      </c>
      <c r="Q25" s="491">
        <v>64168</v>
      </c>
      <c r="R25" s="491">
        <v>68914</v>
      </c>
      <c r="S25" s="491">
        <v>72002</v>
      </c>
      <c r="T25" s="491">
        <v>74628</v>
      </c>
      <c r="U25" s="491">
        <v>70610</v>
      </c>
      <c r="V25" s="491">
        <v>74118</v>
      </c>
      <c r="W25" s="493">
        <v>89819</v>
      </c>
    </row>
    <row r="26" spans="1:23" s="17" customFormat="1" ht="21" customHeight="1">
      <c r="A26" s="498"/>
      <c r="B26" s="498"/>
      <c r="C26" s="498"/>
      <c r="D26" s="498"/>
      <c r="E26" s="498"/>
      <c r="F26" s="689" t="s">
        <v>129</v>
      </c>
      <c r="G26" s="689"/>
      <c r="H26" s="497"/>
      <c r="I26" s="491">
        <v>24929</v>
      </c>
      <c r="J26" s="491">
        <v>16837</v>
      </c>
      <c r="K26" s="491">
        <v>20621</v>
      </c>
      <c r="L26" s="491">
        <v>18370</v>
      </c>
      <c r="M26" s="491">
        <v>16993</v>
      </c>
      <c r="N26" s="493">
        <v>18437</v>
      </c>
      <c r="O26" s="494">
        <v>15519</v>
      </c>
      <c r="P26" s="491">
        <v>18809</v>
      </c>
      <c r="Q26" s="491">
        <v>30914</v>
      </c>
      <c r="R26" s="491">
        <v>10162</v>
      </c>
      <c r="S26" s="491">
        <v>14123</v>
      </c>
      <c r="T26" s="491">
        <v>25145</v>
      </c>
      <c r="U26" s="491">
        <v>11242</v>
      </c>
      <c r="V26" s="491">
        <v>20648</v>
      </c>
      <c r="W26" s="493">
        <v>47095</v>
      </c>
    </row>
    <row r="27" spans="1:23" s="17" customFormat="1" ht="21" customHeight="1">
      <c r="A27" s="498"/>
      <c r="B27" s="498"/>
      <c r="C27" s="498"/>
      <c r="D27" s="498"/>
      <c r="E27" s="498"/>
      <c r="F27" s="689" t="s">
        <v>128</v>
      </c>
      <c r="G27" s="689"/>
      <c r="H27" s="497"/>
      <c r="I27" s="491">
        <v>21437</v>
      </c>
      <c r="J27" s="491">
        <v>21766</v>
      </c>
      <c r="K27" s="491">
        <v>21673</v>
      </c>
      <c r="L27" s="491">
        <v>23959</v>
      </c>
      <c r="M27" s="491">
        <v>29922</v>
      </c>
      <c r="N27" s="493">
        <v>24538</v>
      </c>
      <c r="O27" s="494">
        <v>23368</v>
      </c>
      <c r="P27" s="491">
        <v>21233</v>
      </c>
      <c r="Q27" s="491">
        <v>18479</v>
      </c>
      <c r="R27" s="491">
        <v>18564</v>
      </c>
      <c r="S27" s="491">
        <v>19613</v>
      </c>
      <c r="T27" s="491">
        <v>19579</v>
      </c>
      <c r="U27" s="491">
        <v>21766</v>
      </c>
      <c r="V27" s="491">
        <v>15537</v>
      </c>
      <c r="W27" s="493">
        <v>23512</v>
      </c>
    </row>
    <row r="28" spans="1:23" s="17" customFormat="1" ht="21" customHeight="1">
      <c r="A28" s="498"/>
      <c r="B28" s="498"/>
      <c r="C28" s="498"/>
      <c r="D28" s="498"/>
      <c r="E28" s="498"/>
      <c r="F28" s="689" t="s">
        <v>19</v>
      </c>
      <c r="G28" s="689"/>
      <c r="H28" s="497"/>
      <c r="I28" s="491">
        <v>9966</v>
      </c>
      <c r="J28" s="491">
        <v>11890</v>
      </c>
      <c r="K28" s="491">
        <v>13269</v>
      </c>
      <c r="L28" s="491">
        <v>10340</v>
      </c>
      <c r="M28" s="491">
        <v>6837</v>
      </c>
      <c r="N28" s="493">
        <v>15241</v>
      </c>
      <c r="O28" s="494">
        <v>8659</v>
      </c>
      <c r="P28" s="491">
        <v>7200</v>
      </c>
      <c r="Q28" s="491">
        <v>11250</v>
      </c>
      <c r="R28" s="491">
        <v>18720</v>
      </c>
      <c r="S28" s="491">
        <v>11617</v>
      </c>
      <c r="T28" s="491">
        <v>23370</v>
      </c>
      <c r="U28" s="491">
        <v>12169</v>
      </c>
      <c r="V28" s="491">
        <v>13791</v>
      </c>
      <c r="W28" s="493">
        <v>20033</v>
      </c>
    </row>
    <row r="29" spans="1:23" s="17" customFormat="1" ht="21" customHeight="1">
      <c r="A29" s="498"/>
      <c r="B29" s="498"/>
      <c r="C29" s="498"/>
      <c r="D29" s="498"/>
      <c r="E29" s="498"/>
      <c r="F29" s="689" t="s">
        <v>18</v>
      </c>
      <c r="G29" s="689"/>
      <c r="H29" s="497"/>
      <c r="I29" s="491">
        <v>13749</v>
      </c>
      <c r="J29" s="491">
        <v>11699</v>
      </c>
      <c r="K29" s="491">
        <v>12655</v>
      </c>
      <c r="L29" s="491">
        <v>12317</v>
      </c>
      <c r="M29" s="491">
        <v>11501</v>
      </c>
      <c r="N29" s="493">
        <v>18927</v>
      </c>
      <c r="O29" s="494">
        <v>12894</v>
      </c>
      <c r="P29" s="491">
        <v>10493</v>
      </c>
      <c r="Q29" s="491">
        <v>10469</v>
      </c>
      <c r="R29" s="491">
        <v>11236</v>
      </c>
      <c r="S29" s="491">
        <v>10063</v>
      </c>
      <c r="T29" s="491">
        <v>9222</v>
      </c>
      <c r="U29" s="491">
        <v>10871</v>
      </c>
      <c r="V29" s="491">
        <v>16024</v>
      </c>
      <c r="W29" s="493">
        <v>17842</v>
      </c>
    </row>
    <row r="30" spans="1:23" s="17" customFormat="1" ht="21" customHeight="1">
      <c r="A30" s="498"/>
      <c r="B30" s="498"/>
      <c r="C30" s="498"/>
      <c r="D30" s="498"/>
      <c r="E30" s="498"/>
      <c r="F30" s="689" t="s">
        <v>126</v>
      </c>
      <c r="G30" s="689"/>
      <c r="H30" s="497"/>
      <c r="I30" s="491">
        <v>13312</v>
      </c>
      <c r="J30" s="491">
        <v>11669</v>
      </c>
      <c r="K30" s="491">
        <v>14275</v>
      </c>
      <c r="L30" s="491">
        <v>14793</v>
      </c>
      <c r="M30" s="491">
        <v>13482</v>
      </c>
      <c r="N30" s="493">
        <v>13509</v>
      </c>
      <c r="O30" s="494">
        <v>8492</v>
      </c>
      <c r="P30" s="491">
        <v>10484</v>
      </c>
      <c r="Q30" s="491">
        <v>11982</v>
      </c>
      <c r="R30" s="491">
        <v>13547</v>
      </c>
      <c r="S30" s="491">
        <v>29601</v>
      </c>
      <c r="T30" s="491">
        <v>13498</v>
      </c>
      <c r="U30" s="491">
        <v>11978</v>
      </c>
      <c r="V30" s="491">
        <v>17762</v>
      </c>
      <c r="W30" s="493">
        <v>12170</v>
      </c>
    </row>
    <row r="31" spans="1:23" s="17" customFormat="1" ht="21" customHeight="1">
      <c r="A31" s="498"/>
      <c r="B31" s="498"/>
      <c r="C31" s="498"/>
      <c r="D31" s="498"/>
      <c r="E31" s="498"/>
      <c r="F31" s="689" t="s">
        <v>125</v>
      </c>
      <c r="G31" s="689"/>
      <c r="H31" s="497"/>
      <c r="I31" s="491">
        <v>54425</v>
      </c>
      <c r="J31" s="491">
        <v>58791</v>
      </c>
      <c r="K31" s="491">
        <v>54649</v>
      </c>
      <c r="L31" s="491">
        <v>45688</v>
      </c>
      <c r="M31" s="491">
        <v>47007</v>
      </c>
      <c r="N31" s="493">
        <v>50395</v>
      </c>
      <c r="O31" s="494">
        <v>81185</v>
      </c>
      <c r="P31" s="491">
        <v>37014</v>
      </c>
      <c r="Q31" s="491">
        <v>42670</v>
      </c>
      <c r="R31" s="491">
        <v>79130</v>
      </c>
      <c r="S31" s="491">
        <v>73661</v>
      </c>
      <c r="T31" s="491">
        <v>77498</v>
      </c>
      <c r="U31" s="491">
        <v>38315</v>
      </c>
      <c r="V31" s="491">
        <v>42910</v>
      </c>
      <c r="W31" s="493">
        <v>40320</v>
      </c>
    </row>
    <row r="32" spans="1:23" s="17" customFormat="1" ht="21" customHeight="1">
      <c r="A32" s="498"/>
      <c r="B32" s="498"/>
      <c r="C32" s="498"/>
      <c r="D32" s="498"/>
      <c r="E32" s="498"/>
      <c r="F32" s="689" t="s">
        <v>123</v>
      </c>
      <c r="G32" s="689"/>
      <c r="H32" s="497"/>
      <c r="I32" s="491">
        <v>15818</v>
      </c>
      <c r="J32" s="491">
        <v>14056</v>
      </c>
      <c r="K32" s="491">
        <v>17892</v>
      </c>
      <c r="L32" s="491">
        <v>17059</v>
      </c>
      <c r="M32" s="491">
        <v>27260</v>
      </c>
      <c r="N32" s="493">
        <v>15798</v>
      </c>
      <c r="O32" s="494">
        <v>17290</v>
      </c>
      <c r="P32" s="491">
        <v>12295</v>
      </c>
      <c r="Q32" s="491">
        <v>12239</v>
      </c>
      <c r="R32" s="491">
        <v>18250</v>
      </c>
      <c r="S32" s="491">
        <v>10637</v>
      </c>
      <c r="T32" s="491">
        <v>26045</v>
      </c>
      <c r="U32" s="491">
        <v>19987</v>
      </c>
      <c r="V32" s="491">
        <v>22784</v>
      </c>
      <c r="W32" s="493">
        <v>15061</v>
      </c>
    </row>
    <row r="33" spans="1:23" s="17" customFormat="1" ht="21" customHeight="1">
      <c r="A33" s="498"/>
      <c r="B33" s="498"/>
      <c r="C33" s="498"/>
      <c r="D33" s="498"/>
      <c r="E33" s="498"/>
      <c r="F33" s="689" t="s">
        <v>122</v>
      </c>
      <c r="G33" s="689"/>
      <c r="H33" s="497"/>
      <c r="I33" s="491">
        <v>33354</v>
      </c>
      <c r="J33" s="491">
        <v>30500</v>
      </c>
      <c r="K33" s="491">
        <v>29248</v>
      </c>
      <c r="L33" s="491">
        <v>31338</v>
      </c>
      <c r="M33" s="491">
        <v>40262</v>
      </c>
      <c r="N33" s="493">
        <v>25141</v>
      </c>
      <c r="O33" s="494">
        <v>29659</v>
      </c>
      <c r="P33" s="491">
        <v>21600</v>
      </c>
      <c r="Q33" s="491">
        <v>24089</v>
      </c>
      <c r="R33" s="491">
        <v>31874</v>
      </c>
      <c r="S33" s="491">
        <v>25446</v>
      </c>
      <c r="T33" s="491">
        <v>29730</v>
      </c>
      <c r="U33" s="491">
        <v>24714</v>
      </c>
      <c r="V33" s="491">
        <v>26683</v>
      </c>
      <c r="W33" s="493">
        <v>40440</v>
      </c>
    </row>
    <row r="34" spans="1:23" s="17" customFormat="1" ht="21" customHeight="1">
      <c r="A34" s="498"/>
      <c r="B34" s="498"/>
      <c r="C34" s="498"/>
      <c r="D34" s="498"/>
      <c r="E34" s="498"/>
      <c r="F34" s="689" t="s">
        <v>121</v>
      </c>
      <c r="G34" s="689"/>
      <c r="H34" s="497"/>
      <c r="I34" s="491">
        <v>76573</v>
      </c>
      <c r="J34" s="491">
        <v>68471</v>
      </c>
      <c r="K34" s="491">
        <v>67761</v>
      </c>
      <c r="L34" s="491">
        <v>81572</v>
      </c>
      <c r="M34" s="491">
        <v>64259</v>
      </c>
      <c r="N34" s="493">
        <v>72205</v>
      </c>
      <c r="O34" s="494">
        <v>103048</v>
      </c>
      <c r="P34" s="491">
        <v>63842</v>
      </c>
      <c r="Q34" s="491">
        <v>61196</v>
      </c>
      <c r="R34" s="491">
        <v>61233</v>
      </c>
      <c r="S34" s="491">
        <v>63533</v>
      </c>
      <c r="T34" s="491">
        <v>46340</v>
      </c>
      <c r="U34" s="491">
        <v>50105</v>
      </c>
      <c r="V34" s="491">
        <v>60410</v>
      </c>
      <c r="W34" s="493">
        <v>85395</v>
      </c>
    </row>
    <row r="35" spans="1:23" s="17" customFormat="1" ht="21" customHeight="1">
      <c r="A35" s="490"/>
      <c r="B35" s="490"/>
      <c r="C35" s="496"/>
      <c r="D35" s="498"/>
      <c r="E35" s="689" t="s">
        <v>135</v>
      </c>
      <c r="F35" s="691"/>
      <c r="G35" s="691"/>
      <c r="H35" s="497"/>
      <c r="I35" s="491">
        <v>111664</v>
      </c>
      <c r="J35" s="491">
        <v>107234</v>
      </c>
      <c r="K35" s="491">
        <v>110434</v>
      </c>
      <c r="L35" s="491">
        <v>96130</v>
      </c>
      <c r="M35" s="491">
        <v>87064</v>
      </c>
      <c r="N35" s="493">
        <v>81577</v>
      </c>
      <c r="O35" s="494">
        <v>76779</v>
      </c>
      <c r="P35" s="491">
        <v>118664</v>
      </c>
      <c r="Q35" s="491">
        <v>151333</v>
      </c>
      <c r="R35" s="491">
        <v>139953</v>
      </c>
      <c r="S35" s="491">
        <v>83209</v>
      </c>
      <c r="T35" s="491">
        <v>101794</v>
      </c>
      <c r="U35" s="491">
        <v>95405</v>
      </c>
      <c r="V35" s="491">
        <v>95711</v>
      </c>
      <c r="W35" s="493">
        <v>197587</v>
      </c>
    </row>
    <row r="36" spans="1:23" s="17" customFormat="1" ht="21" customHeight="1">
      <c r="A36" s="490"/>
      <c r="B36" s="490"/>
      <c r="C36" s="496"/>
      <c r="D36" s="689" t="s">
        <v>134</v>
      </c>
      <c r="E36" s="691"/>
      <c r="F36" s="691"/>
      <c r="G36" s="691"/>
      <c r="H36" s="486"/>
      <c r="I36" s="491">
        <v>572103</v>
      </c>
      <c r="J36" s="491">
        <v>588285</v>
      </c>
      <c r="K36" s="491">
        <v>616762</v>
      </c>
      <c r="L36" s="491">
        <v>541148</v>
      </c>
      <c r="M36" s="491">
        <v>592873</v>
      </c>
      <c r="N36" s="493">
        <v>502371</v>
      </c>
      <c r="O36" s="494">
        <v>506220</v>
      </c>
      <c r="P36" s="491">
        <v>451833</v>
      </c>
      <c r="Q36" s="491">
        <v>758441</v>
      </c>
      <c r="R36" s="491">
        <v>779669</v>
      </c>
      <c r="S36" s="491">
        <v>519809</v>
      </c>
      <c r="T36" s="491">
        <v>509688</v>
      </c>
      <c r="U36" s="491">
        <v>593408</v>
      </c>
      <c r="V36" s="491">
        <v>533089</v>
      </c>
      <c r="W36" s="499">
        <v>1112594</v>
      </c>
    </row>
    <row r="37" spans="1:23" s="17" customFormat="1" ht="21" customHeight="1" thickBot="1">
      <c r="A37" s="504"/>
      <c r="B37" s="504"/>
      <c r="C37" s="505"/>
      <c r="D37" s="692" t="s">
        <v>133</v>
      </c>
      <c r="E37" s="693"/>
      <c r="F37" s="693"/>
      <c r="G37" s="693"/>
      <c r="H37" s="506"/>
      <c r="I37" s="507">
        <v>49843</v>
      </c>
      <c r="J37" s="507">
        <v>62954</v>
      </c>
      <c r="K37" s="507">
        <v>37982</v>
      </c>
      <c r="L37" s="507">
        <v>33247</v>
      </c>
      <c r="M37" s="507">
        <v>37229</v>
      </c>
      <c r="N37" s="508">
        <v>35359</v>
      </c>
      <c r="O37" s="509">
        <v>38601</v>
      </c>
      <c r="P37" s="507">
        <v>33523</v>
      </c>
      <c r="Q37" s="507">
        <v>31729</v>
      </c>
      <c r="R37" s="507">
        <v>41583</v>
      </c>
      <c r="S37" s="507">
        <v>34448</v>
      </c>
      <c r="T37" s="507">
        <v>46276</v>
      </c>
      <c r="U37" s="507">
        <v>30884</v>
      </c>
      <c r="V37" s="507">
        <v>37384</v>
      </c>
      <c r="W37" s="508">
        <v>55517</v>
      </c>
    </row>
    <row r="38" spans="1:23" s="9" customFormat="1" ht="13.5" customHeight="1">
      <c r="A38" s="445" t="s">
        <v>430</v>
      </c>
      <c r="B38" s="445"/>
      <c r="C38" s="448"/>
      <c r="D38" s="445"/>
      <c r="E38" s="448"/>
      <c r="F38" s="510"/>
      <c r="G38" s="510"/>
      <c r="H38" s="510"/>
      <c r="I38" s="510"/>
      <c r="J38" s="510"/>
      <c r="K38" s="510"/>
      <c r="L38" s="510"/>
      <c r="M38" s="510"/>
      <c r="N38" s="510"/>
      <c r="O38" s="510"/>
      <c r="P38" s="510"/>
      <c r="Q38" s="510"/>
      <c r="R38" s="510"/>
      <c r="S38" s="510"/>
      <c r="T38" s="510"/>
      <c r="U38" s="448"/>
      <c r="V38" s="448"/>
      <c r="W38" s="448"/>
    </row>
  </sheetData>
  <mergeCells count="31">
    <mergeCell ref="B9:G9"/>
    <mergeCell ref="O2:W2"/>
    <mergeCell ref="B6:G6"/>
    <mergeCell ref="B7:G7"/>
    <mergeCell ref="B8:G8"/>
    <mergeCell ref="A2:N2"/>
    <mergeCell ref="D23:G23"/>
    <mergeCell ref="E24:G24"/>
    <mergeCell ref="D20:G20"/>
    <mergeCell ref="D21:G21"/>
    <mergeCell ref="C22:G22"/>
    <mergeCell ref="F28:G28"/>
    <mergeCell ref="F29:G29"/>
    <mergeCell ref="F26:G26"/>
    <mergeCell ref="F25:G25"/>
    <mergeCell ref="F27:G27"/>
    <mergeCell ref="F30:G30"/>
    <mergeCell ref="F31:G31"/>
    <mergeCell ref="D36:G36"/>
    <mergeCell ref="D37:G37"/>
    <mergeCell ref="E35:G35"/>
    <mergeCell ref="F34:G34"/>
    <mergeCell ref="F33:G33"/>
    <mergeCell ref="F32:G32"/>
    <mergeCell ref="F18:G18"/>
    <mergeCell ref="E19:G19"/>
    <mergeCell ref="C10:G10"/>
    <mergeCell ref="D11:G11"/>
    <mergeCell ref="E12:G12"/>
    <mergeCell ref="F13:G13"/>
    <mergeCell ref="F17:G17"/>
  </mergeCells>
  <phoneticPr fontId="24"/>
  <printOptions horizontalCentered="1"/>
  <pageMargins left="0.78740157480314965" right="0.78740157480314965" top="0.78740157480314965" bottom="0.78740157480314965" header="0.59055118110236227" footer="0.59055118110236227"/>
  <pageSetup paperSize="9" scale="98" pageOrder="overThenDown" orientation="portrait" r:id="rId1"/>
  <headerFooter alignWithMargins="0"/>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election activeCell="A5" sqref="A5"/>
    </sheetView>
  </sheetViews>
  <sheetFormatPr defaultColWidth="8.625" defaultRowHeight="13.5"/>
  <cols>
    <col min="1" max="1" width="12" style="2" customWidth="1"/>
    <col min="2" max="2" width="17.5" style="2" customWidth="1"/>
    <col min="3" max="3" width="1" style="2" customWidth="1"/>
    <col min="4" max="4" width="17.125" style="2" customWidth="1"/>
    <col min="5" max="5" width="24.875" style="2" customWidth="1"/>
    <col min="6" max="6" width="1" style="2" customWidth="1"/>
    <col min="7" max="16384" width="8.625" style="2"/>
  </cols>
  <sheetData>
    <row r="1" spans="1:6" ht="24.6" customHeight="1"/>
    <row r="2" spans="1:6" ht="22.5" customHeight="1">
      <c r="A2" s="697" t="s">
        <v>530</v>
      </c>
      <c r="B2" s="697"/>
      <c r="C2" s="697"/>
      <c r="D2" s="697"/>
      <c r="E2" s="697"/>
      <c r="F2" s="70"/>
    </row>
    <row r="3" spans="1:6">
      <c r="A3" s="45"/>
      <c r="B3" s="45"/>
      <c r="C3" s="45"/>
      <c r="D3" s="45"/>
      <c r="E3" s="45"/>
      <c r="F3" s="45"/>
    </row>
    <row r="4" spans="1:6" ht="16.5" customHeight="1" thickBot="1">
      <c r="A4" s="511" t="s">
        <v>389</v>
      </c>
      <c r="B4" s="60"/>
      <c r="C4" s="60"/>
      <c r="D4" s="60"/>
      <c r="E4" s="698"/>
      <c r="F4" s="698"/>
    </row>
    <row r="5" spans="1:6" ht="28.5" customHeight="1">
      <c r="A5" s="107" t="s">
        <v>258</v>
      </c>
      <c r="B5" s="512" t="s">
        <v>259</v>
      </c>
      <c r="C5" s="122"/>
      <c r="D5" s="512" t="s">
        <v>370</v>
      </c>
      <c r="E5" s="512" t="s">
        <v>371</v>
      </c>
      <c r="F5" s="59"/>
    </row>
    <row r="6" spans="1:6" ht="28.5" customHeight="1">
      <c r="A6" s="513" t="s">
        <v>531</v>
      </c>
      <c r="B6" s="514">
        <v>331988194</v>
      </c>
      <c r="C6" s="515"/>
      <c r="D6" s="516">
        <v>98.5</v>
      </c>
      <c r="E6" s="517">
        <v>1697542977</v>
      </c>
      <c r="F6" s="61"/>
    </row>
    <row r="7" spans="1:6" ht="28.5" customHeight="1">
      <c r="A7" s="518" t="s">
        <v>532</v>
      </c>
      <c r="B7" s="514">
        <v>320168103</v>
      </c>
      <c r="C7" s="515"/>
      <c r="D7" s="519">
        <v>96.4</v>
      </c>
      <c r="E7" s="520">
        <v>1645940710</v>
      </c>
      <c r="F7" s="62"/>
    </row>
    <row r="8" spans="1:6" ht="28.5" customHeight="1">
      <c r="A8" s="518" t="s">
        <v>533</v>
      </c>
      <c r="B8" s="521">
        <v>302897586</v>
      </c>
      <c r="C8" s="522"/>
      <c r="D8" s="516">
        <v>94.6</v>
      </c>
      <c r="E8" s="517">
        <v>1568766052</v>
      </c>
      <c r="F8" s="61"/>
    </row>
    <row r="9" spans="1:6" ht="28.5" customHeight="1">
      <c r="A9" s="518" t="s">
        <v>534</v>
      </c>
      <c r="B9" s="521">
        <v>288891016</v>
      </c>
      <c r="C9" s="522"/>
      <c r="D9" s="516">
        <v>95.4</v>
      </c>
      <c r="E9" s="517">
        <v>1558239109</v>
      </c>
      <c r="F9" s="62"/>
    </row>
    <row r="10" spans="1:6" ht="28.5" customHeight="1" thickBot="1">
      <c r="A10" s="523" t="s">
        <v>512</v>
      </c>
      <c r="B10" s="524">
        <v>273929611</v>
      </c>
      <c r="C10" s="525"/>
      <c r="D10" s="526">
        <v>94.8</v>
      </c>
      <c r="E10" s="527">
        <v>1551273562</v>
      </c>
      <c r="F10" s="63"/>
    </row>
    <row r="11" spans="1:6" ht="13.5" customHeight="1">
      <c r="A11" s="45" t="s">
        <v>150</v>
      </c>
      <c r="B11" s="45"/>
      <c r="C11" s="45"/>
      <c r="D11" s="45"/>
      <c r="E11" s="45"/>
      <c r="F11" s="45"/>
    </row>
    <row r="12" spans="1:6" ht="13.5" customHeight="1">
      <c r="A12" s="45" t="s">
        <v>390</v>
      </c>
      <c r="B12" s="45"/>
      <c r="C12" s="45"/>
      <c r="D12" s="45"/>
      <c r="E12" s="45"/>
      <c r="F12" s="45"/>
    </row>
  </sheetData>
  <mergeCells count="2">
    <mergeCell ref="A2:E2"/>
    <mergeCell ref="E4:F4"/>
  </mergeCells>
  <phoneticPr fontId="24"/>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A7:A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目次</vt:lpstr>
      <vt:lpstr>117</vt:lpstr>
      <vt:lpstr>118</vt:lpstr>
      <vt:lpstr>119</vt:lpstr>
      <vt:lpstr>120</vt:lpstr>
      <vt:lpstr>121</vt:lpstr>
      <vt:lpstr>122</vt:lpstr>
      <vt:lpstr>123</vt:lpstr>
      <vt:lpstr>124</vt:lpstr>
      <vt:lpstr>125</vt:lpstr>
      <vt:lpstr>126</vt:lpstr>
      <vt:lpstr>'118'!Print_Area</vt:lpstr>
      <vt:lpstr>'119'!Print_Area</vt:lpstr>
      <vt:lpstr>'120'!Print_Area</vt:lpstr>
      <vt:lpst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ＳＡＧＡ</dc:creator>
  <cp:lastModifiedBy>user</cp:lastModifiedBy>
  <cp:lastPrinted>2014-06-17T00:15:16Z</cp:lastPrinted>
  <dcterms:created xsi:type="dcterms:W3CDTF">1997-12-17T07:17:16Z</dcterms:created>
  <dcterms:modified xsi:type="dcterms:W3CDTF">2022-05-20T00:26:19Z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123649</vt:lpwstr>
  </property>
  <property fmtid="{D5CDD505-2E9C-101B-9397-08002B2CF9AE}" pid="3" name="NXPowerLiteSettings">
    <vt:lpwstr>C74006B004C800</vt:lpwstr>
  </property>
  <property fmtid="{D5CDD505-2E9C-101B-9397-08002B2CF9AE}" pid="4" name="NXPowerLiteVersion">
    <vt:lpwstr>S5.2.4</vt:lpwstr>
  </property>
</Properties>
</file>