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01 統計書\R元年版統計データ\06 統計書HP用（新）\"/>
    </mc:Choice>
  </mc:AlternateContent>
  <bookViews>
    <workbookView xWindow="0" yWindow="0" windowWidth="20490" windowHeight="7680"/>
  </bookViews>
  <sheets>
    <sheet name="目次" sheetId="1" r:id="rId1"/>
    <sheet name="199" sheetId="19" r:id="rId2"/>
    <sheet name="200" sheetId="2" r:id="rId3"/>
    <sheet name="201" sheetId="3" r:id="rId4"/>
    <sheet name="202" sheetId="4" r:id="rId5"/>
    <sheet name="203" sheetId="5" r:id="rId6"/>
    <sheet name="204" sheetId="6" r:id="rId7"/>
    <sheet name="205" sheetId="7" r:id="rId8"/>
    <sheet name="206" sheetId="8" r:id="rId9"/>
    <sheet name="207" sheetId="9" r:id="rId10"/>
    <sheet name="208" sheetId="10" r:id="rId11"/>
    <sheet name="209" sheetId="11" r:id="rId12"/>
    <sheet name="210" sheetId="12" r:id="rId13"/>
    <sheet name="211①" sheetId="13" r:id="rId14"/>
    <sheet name="211②" sheetId="14" r:id="rId15"/>
    <sheet name="212①" sheetId="15" r:id="rId16"/>
    <sheet name="212②" sheetId="16" r:id="rId17"/>
    <sheet name="213" sheetId="17" r:id="rId18"/>
    <sheet name="214" sheetId="18" r:id="rId19"/>
  </sheets>
  <definedNames>
    <definedName name="_xlnm.Print_Area" localSheetId="13">'211①'!$A$1:$P$37</definedName>
    <definedName name="_xlnm.Print_Area" localSheetId="14">'211②'!$A$1:$O$26</definedName>
    <definedName name="_xlnm.Print_Area">#REF!</definedName>
  </definedNames>
  <calcPr calcId="162913"/>
</workbook>
</file>

<file path=xl/calcChain.xml><?xml version="1.0" encoding="utf-8"?>
<calcChain xmlns="http://schemas.openxmlformats.org/spreadsheetml/2006/main">
  <c r="C5" i="1" l="1"/>
  <c r="C24" i="1" l="1"/>
  <c r="C23" i="1"/>
  <c r="C22" i="1"/>
  <c r="C21" i="1"/>
  <c r="C20" i="1"/>
  <c r="C19" i="1"/>
  <c r="C18" i="1"/>
  <c r="C16" i="1"/>
  <c r="C15" i="1"/>
  <c r="C13" i="1"/>
  <c r="C12" i="1"/>
  <c r="C11" i="1"/>
  <c r="C10" i="1"/>
  <c r="C9" i="1"/>
  <c r="C8" i="1"/>
  <c r="C7" i="1"/>
  <c r="C6" i="1"/>
  <c r="B24" i="1"/>
  <c r="B23" i="1"/>
  <c r="B22" i="1"/>
  <c r="B21" i="1"/>
  <c r="B20" i="1"/>
  <c r="B19" i="1"/>
  <c r="B18" i="1"/>
  <c r="B16" i="1"/>
  <c r="B15" i="1"/>
  <c r="B13" i="1"/>
  <c r="B12" i="1"/>
  <c r="B11" i="1"/>
  <c r="B10" i="1"/>
  <c r="B9" i="1"/>
  <c r="B8" i="1"/>
  <c r="B7" i="1"/>
  <c r="B6" i="1"/>
  <c r="B5" i="1"/>
</calcChain>
</file>

<file path=xl/sharedStrings.xml><?xml version="1.0" encoding="utf-8"?>
<sst xmlns="http://schemas.openxmlformats.org/spreadsheetml/2006/main" count="2149" uniqueCount="759">
  <si>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4"/>
  </si>
  <si>
    <t>タイトル</t>
    <phoneticPr fontId="4"/>
  </si>
  <si>
    <t>掲載年次・年度</t>
    <rPh sb="0" eb="2">
      <t>ケイサイ</t>
    </rPh>
    <rPh sb="2" eb="4">
      <t>ネンジ</t>
    </rPh>
    <rPh sb="5" eb="7">
      <t>ネンド</t>
    </rPh>
    <phoneticPr fontId="4"/>
  </si>
  <si>
    <t>〔19〕   建 設</t>
    <rPh sb="7" eb="8">
      <t>ケン</t>
    </rPh>
    <rPh sb="9" eb="10">
      <t>セツ</t>
    </rPh>
    <phoneticPr fontId="4"/>
  </si>
  <si>
    <t>平成26年</t>
    <rPh sb="0" eb="2">
      <t>ヘイセイ</t>
    </rPh>
    <rPh sb="4" eb="5">
      <t>ネン</t>
    </rPh>
    <phoneticPr fontId="2"/>
  </si>
  <si>
    <t>昭和63～平成25年</t>
    <rPh sb="0" eb="2">
      <t>ショウワ</t>
    </rPh>
    <rPh sb="5" eb="7">
      <t>ヘイセイ</t>
    </rPh>
    <rPh sb="9" eb="10">
      <t>ネン</t>
    </rPh>
    <phoneticPr fontId="2"/>
  </si>
  <si>
    <t>平成10，15年</t>
    <rPh sb="0" eb="2">
      <t>ヘイセイ</t>
    </rPh>
    <rPh sb="7" eb="8">
      <t>ネン</t>
    </rPh>
    <phoneticPr fontId="2"/>
  </si>
  <si>
    <t>平成20，25年</t>
    <rPh sb="0" eb="2">
      <t>ヘイセイ</t>
    </rPh>
    <rPh sb="7" eb="8">
      <t>ネン</t>
    </rPh>
    <phoneticPr fontId="2"/>
  </si>
  <si>
    <t>平成5～15年</t>
    <rPh sb="0" eb="2">
      <t>ヘイセイ</t>
    </rPh>
    <rPh sb="6" eb="7">
      <t>ネン</t>
    </rPh>
    <phoneticPr fontId="2"/>
  </si>
  <si>
    <t>橋 数</t>
  </si>
  <si>
    <t>延 長</t>
  </si>
  <si>
    <t>面 積</t>
  </si>
  <si>
    <t>（単位（面積）:ha）</t>
    <rPh sb="1" eb="3">
      <t>タンイ</t>
    </rPh>
    <rPh sb="4" eb="6">
      <t>メンセキ</t>
    </rPh>
    <phoneticPr fontId="4"/>
  </si>
  <si>
    <t>計</t>
    <rPh sb="0" eb="1">
      <t>ケイ</t>
    </rPh>
    <phoneticPr fontId="4"/>
  </si>
  <si>
    <t>旧佐賀市</t>
    <rPh sb="0" eb="1">
      <t>キュウ</t>
    </rPh>
    <rPh sb="1" eb="4">
      <t>サガシ</t>
    </rPh>
    <phoneticPr fontId="4"/>
  </si>
  <si>
    <t>諸富町</t>
    <rPh sb="0" eb="2">
      <t>モロドミ</t>
    </rPh>
    <rPh sb="2" eb="3">
      <t>チョウ</t>
    </rPh>
    <phoneticPr fontId="4"/>
  </si>
  <si>
    <t>大和町</t>
    <rPh sb="0" eb="2">
      <t>ヤマト</t>
    </rPh>
    <rPh sb="2" eb="3">
      <t>チョウ</t>
    </rPh>
    <phoneticPr fontId="4"/>
  </si>
  <si>
    <t>富士町</t>
    <rPh sb="0" eb="2">
      <t>フジ</t>
    </rPh>
    <rPh sb="2" eb="3">
      <t>チョウ</t>
    </rPh>
    <phoneticPr fontId="4"/>
  </si>
  <si>
    <t>三瀬村</t>
    <rPh sb="0" eb="2">
      <t>ミツセ</t>
    </rPh>
    <rPh sb="2" eb="3">
      <t>ムラ</t>
    </rPh>
    <phoneticPr fontId="4"/>
  </si>
  <si>
    <t>川副町</t>
    <rPh sb="0" eb="3">
      <t>カワソエマチ</t>
    </rPh>
    <phoneticPr fontId="4"/>
  </si>
  <si>
    <t>東与賀町</t>
    <rPh sb="0" eb="1">
      <t>ヒガシ</t>
    </rPh>
    <rPh sb="1" eb="2">
      <t>ヨ</t>
    </rPh>
    <rPh sb="2" eb="3">
      <t>ガ</t>
    </rPh>
    <rPh sb="3" eb="4">
      <t>マチ</t>
    </rPh>
    <phoneticPr fontId="4"/>
  </si>
  <si>
    <t>久保田町</t>
    <rPh sb="0" eb="3">
      <t>クボタ</t>
    </rPh>
    <rPh sb="3" eb="4">
      <t>マチ</t>
    </rPh>
    <phoneticPr fontId="4"/>
  </si>
  <si>
    <t>公園数</t>
    <rPh sb="0" eb="2">
      <t>コウエン</t>
    </rPh>
    <rPh sb="2" eb="3">
      <t>カズ</t>
    </rPh>
    <phoneticPr fontId="4"/>
  </si>
  <si>
    <t>面積</t>
    <rPh sb="0" eb="1">
      <t>メン</t>
    </rPh>
    <rPh sb="1" eb="2">
      <t>セキ</t>
    </rPh>
    <phoneticPr fontId="4"/>
  </si>
  <si>
    <t>都市公園</t>
    <rPh sb="0" eb="2">
      <t>トシ</t>
    </rPh>
    <rPh sb="2" eb="4">
      <t>コウエン</t>
    </rPh>
    <phoneticPr fontId="4"/>
  </si>
  <si>
    <t>住区基幹公園</t>
    <rPh sb="0" eb="1">
      <t>ジュウ</t>
    </rPh>
    <rPh sb="1" eb="2">
      <t>ク</t>
    </rPh>
    <rPh sb="2" eb="4">
      <t>キカン</t>
    </rPh>
    <rPh sb="4" eb="6">
      <t>コウエン</t>
    </rPh>
    <phoneticPr fontId="4"/>
  </si>
  <si>
    <t>街区
公園</t>
    <rPh sb="0" eb="2">
      <t>ガイク</t>
    </rPh>
    <rPh sb="3" eb="5">
      <t>コウエン</t>
    </rPh>
    <phoneticPr fontId="4"/>
  </si>
  <si>
    <t>近隣
公園</t>
    <rPh sb="0" eb="2">
      <t>キンリン</t>
    </rPh>
    <rPh sb="3" eb="5">
      <t>コウエン</t>
    </rPh>
    <phoneticPr fontId="4"/>
  </si>
  <si>
    <t>地区
公園</t>
    <rPh sb="0" eb="2">
      <t>チク</t>
    </rPh>
    <rPh sb="3" eb="5">
      <t>コウエン</t>
    </rPh>
    <phoneticPr fontId="4"/>
  </si>
  <si>
    <t>都市基幹公園</t>
    <rPh sb="0" eb="2">
      <t>トシ</t>
    </rPh>
    <rPh sb="2" eb="4">
      <t>キカン</t>
    </rPh>
    <rPh sb="4" eb="6">
      <t>コウエン</t>
    </rPh>
    <phoneticPr fontId="4"/>
  </si>
  <si>
    <t>総合
公園</t>
    <rPh sb="0" eb="2">
      <t>ソウゴウ</t>
    </rPh>
    <rPh sb="3" eb="5">
      <t>コウエン</t>
    </rPh>
    <phoneticPr fontId="4"/>
  </si>
  <si>
    <t>特殊
公園</t>
    <rPh sb="0" eb="2">
      <t>トクシュ</t>
    </rPh>
    <rPh sb="3" eb="5">
      <t>コウエン</t>
    </rPh>
    <phoneticPr fontId="4"/>
  </si>
  <si>
    <t>歴史
公園</t>
    <rPh sb="0" eb="2">
      <t>レキシ</t>
    </rPh>
    <rPh sb="3" eb="5">
      <t>コウエン</t>
    </rPh>
    <phoneticPr fontId="4"/>
  </si>
  <si>
    <t>広域
公園</t>
    <rPh sb="0" eb="2">
      <t>コウイキ</t>
    </rPh>
    <rPh sb="3" eb="5">
      <t>コウエン</t>
    </rPh>
    <phoneticPr fontId="4"/>
  </si>
  <si>
    <t>緑地・緑道等</t>
    <rPh sb="0" eb="2">
      <t>リョクチ</t>
    </rPh>
    <rPh sb="3" eb="4">
      <t>ミドリ</t>
    </rPh>
    <rPh sb="4" eb="5">
      <t>ミチ</t>
    </rPh>
    <rPh sb="5" eb="6">
      <t>トウ</t>
    </rPh>
    <phoneticPr fontId="4"/>
  </si>
  <si>
    <t>都市
緑地</t>
    <rPh sb="0" eb="2">
      <t>トシ</t>
    </rPh>
    <rPh sb="3" eb="5">
      <t>リョクチ</t>
    </rPh>
    <phoneticPr fontId="4"/>
  </si>
  <si>
    <t>児童遊園</t>
    <rPh sb="0" eb="2">
      <t>ジドウ</t>
    </rPh>
    <rPh sb="2" eb="4">
      <t>ユウエン</t>
    </rPh>
    <phoneticPr fontId="4"/>
  </si>
  <si>
    <t>児童
遊園</t>
    <rPh sb="0" eb="2">
      <t>ジドウ</t>
    </rPh>
    <rPh sb="3" eb="5">
      <t>ユウエン</t>
    </rPh>
    <phoneticPr fontId="4"/>
  </si>
  <si>
    <t>児童
広場</t>
    <rPh sb="0" eb="2">
      <t>ジドウ</t>
    </rPh>
    <rPh sb="3" eb="5">
      <t>ヒロバ</t>
    </rPh>
    <phoneticPr fontId="4"/>
  </si>
  <si>
    <t>資料：緑化推進課</t>
    <rPh sb="3" eb="5">
      <t>リョクカ</t>
    </rPh>
    <rPh sb="5" eb="7">
      <t>スイシン</t>
    </rPh>
    <rPh sb="7" eb="8">
      <t>カ</t>
    </rPh>
    <phoneticPr fontId="4"/>
  </si>
  <si>
    <t>佐賀都市計画区域面積</t>
    <rPh sb="0" eb="2">
      <t>サガ</t>
    </rPh>
    <rPh sb="2" eb="4">
      <t>トシ</t>
    </rPh>
    <rPh sb="4" eb="6">
      <t>ケイカク</t>
    </rPh>
    <rPh sb="6" eb="8">
      <t>クイキ</t>
    </rPh>
    <rPh sb="8" eb="10">
      <t>メンセキ</t>
    </rPh>
    <phoneticPr fontId="4"/>
  </si>
  <si>
    <t>用　途　地　域</t>
  </si>
  <si>
    <t>面   積</t>
  </si>
  <si>
    <t>市街化区域</t>
  </si>
  <si>
    <t>第二種低層住居専用地域</t>
  </si>
  <si>
    <t>第一種中高層住居専用地域</t>
  </si>
  <si>
    <t>第二種中高層住居専用地域</t>
  </si>
  <si>
    <t>第一種住居地域</t>
  </si>
  <si>
    <t>第二種住居地域</t>
  </si>
  <si>
    <t>準住居地域</t>
  </si>
  <si>
    <t>近隣商業地域</t>
  </si>
  <si>
    <t>商業地域</t>
  </si>
  <si>
    <t>工業地域</t>
  </si>
  <si>
    <t>工業専用地域</t>
  </si>
  <si>
    <t>合    　　計</t>
    <rPh sb="0" eb="1">
      <t>ゴウ</t>
    </rPh>
    <rPh sb="7" eb="8">
      <t>ケイ</t>
    </rPh>
    <phoneticPr fontId="4"/>
  </si>
  <si>
    <t>合　　　　　計</t>
  </si>
  <si>
    <t>市街化調整区域</t>
  </si>
  <si>
    <t>防火地域</t>
  </si>
  <si>
    <t>準防火地域</t>
  </si>
  <si>
    <t>高度地区</t>
    <rPh sb="0" eb="2">
      <t>コウド</t>
    </rPh>
    <rPh sb="2" eb="4">
      <t>チク</t>
    </rPh>
    <phoneticPr fontId="4"/>
  </si>
  <si>
    <t>高度利用地区</t>
  </si>
  <si>
    <t>風致地区</t>
  </si>
  <si>
    <t>特別用途地区</t>
  </si>
  <si>
    <t>特別工業地区</t>
    <rPh sb="2" eb="3">
      <t>タクミ</t>
    </rPh>
    <rPh sb="3" eb="4">
      <t>ギョウ</t>
    </rPh>
    <rPh sb="4" eb="5">
      <t>チ</t>
    </rPh>
    <rPh sb="5" eb="6">
      <t>ク</t>
    </rPh>
    <phoneticPr fontId="4"/>
  </si>
  <si>
    <t>資料：都市政策課</t>
    <rPh sb="5" eb="7">
      <t>セイサク</t>
    </rPh>
    <rPh sb="7" eb="8">
      <t>カ</t>
    </rPh>
    <phoneticPr fontId="4"/>
  </si>
  <si>
    <t>（単位：ha）</t>
  </si>
  <si>
    <t>昭和46年 7月 6日</t>
  </si>
  <si>
    <t>10 368 　　　</t>
  </si>
  <si>
    <t xml:space="preserve">2 118　　　 </t>
  </si>
  <si>
    <t xml:space="preserve">8 250　　　 </t>
  </si>
  <si>
    <t>55年11月 1日</t>
  </si>
  <si>
    <t xml:space="preserve">2 268　　　 </t>
  </si>
  <si>
    <t xml:space="preserve">8 100　　　 </t>
  </si>
  <si>
    <t xml:space="preserve">2 335　　　 </t>
  </si>
  <si>
    <t xml:space="preserve">8 033　　　 </t>
  </si>
  <si>
    <t>　　63年10月 1日</t>
  </si>
  <si>
    <t>10 376 　　　</t>
  </si>
  <si>
    <t xml:space="preserve">8 041　　　 </t>
  </si>
  <si>
    <t>平成10年 9月 2日</t>
  </si>
  <si>
    <t xml:space="preserve">2 467　　　 </t>
  </si>
  <si>
    <t xml:space="preserve">7 909　　　 </t>
  </si>
  <si>
    <t>10年12月18日</t>
    <rPh sb="2" eb="3">
      <t>ネン</t>
    </rPh>
    <rPh sb="5" eb="6">
      <t>ガツ</t>
    </rPh>
    <rPh sb="8" eb="9">
      <t>ニチ</t>
    </rPh>
    <phoneticPr fontId="4"/>
  </si>
  <si>
    <t xml:space="preserve">2 466　　　 </t>
  </si>
  <si>
    <t xml:space="preserve">7 910　　　 </t>
  </si>
  <si>
    <t>17年10月 1日</t>
  </si>
  <si>
    <t>35 515 　　　</t>
  </si>
  <si>
    <t xml:space="preserve">2 950　　　 </t>
  </si>
  <si>
    <t xml:space="preserve">11 508　　　 </t>
  </si>
  <si>
    <t>19年10月 1日</t>
  </si>
  <si>
    <t>43 142 　　　</t>
  </si>
  <si>
    <t>22年10月 1日</t>
  </si>
  <si>
    <t xml:space="preserve">19 135　　　 </t>
  </si>
  <si>
    <t>資料：都市政策課</t>
  </si>
  <si>
    <t>自然的土地利用（単位:ha）</t>
    <rPh sb="0" eb="3">
      <t>シゼンテキ</t>
    </rPh>
    <rPh sb="3" eb="5">
      <t>トチ</t>
    </rPh>
    <rPh sb="5" eb="7">
      <t>リヨウ</t>
    </rPh>
    <rPh sb="8" eb="10">
      <t>タンイ</t>
    </rPh>
    <phoneticPr fontId="4"/>
  </si>
  <si>
    <t>　　   市街地
　　　   区分
　年次</t>
    <rPh sb="5" eb="8">
      <t>シガイチ</t>
    </rPh>
    <rPh sb="20" eb="21">
      <t>ジ</t>
    </rPh>
    <phoneticPr fontId="4"/>
  </si>
  <si>
    <t>合   計</t>
    <phoneticPr fontId="4"/>
  </si>
  <si>
    <t>農     地</t>
  </si>
  <si>
    <t>山  林</t>
    <phoneticPr fontId="4"/>
  </si>
  <si>
    <t>水  面</t>
    <phoneticPr fontId="4"/>
  </si>
  <si>
    <t>その他の
自 然 地</t>
    <phoneticPr fontId="4"/>
  </si>
  <si>
    <t>田</t>
  </si>
  <si>
    <t>畑</t>
  </si>
  <si>
    <t>小  計</t>
  </si>
  <si>
    <t>平成26年3月</t>
    <rPh sb="6" eb="7">
      <t>ガツ</t>
    </rPh>
    <phoneticPr fontId="4"/>
  </si>
  <si>
    <t>都市的土地利用（単位:ha）</t>
    <rPh sb="0" eb="2">
      <t>トシ</t>
    </rPh>
    <rPh sb="2" eb="3">
      <t>テキ</t>
    </rPh>
    <rPh sb="3" eb="5">
      <t>トチ</t>
    </rPh>
    <rPh sb="5" eb="7">
      <t>リヨウ</t>
    </rPh>
    <rPh sb="8" eb="10">
      <t>タンイ</t>
    </rPh>
    <phoneticPr fontId="4"/>
  </si>
  <si>
    <t>合   計</t>
    <phoneticPr fontId="4"/>
  </si>
  <si>
    <t>宅          地</t>
    <phoneticPr fontId="4"/>
  </si>
  <si>
    <t>農林漁業
施設用地</t>
    <rPh sb="0" eb="2">
      <t>ノウリン</t>
    </rPh>
    <rPh sb="2" eb="4">
      <t>ギョギョウ</t>
    </rPh>
    <rPh sb="5" eb="7">
      <t>シセツ</t>
    </rPh>
    <rPh sb="7" eb="9">
      <t>ヨウチ</t>
    </rPh>
    <phoneticPr fontId="4"/>
  </si>
  <si>
    <t>公益施設
用地</t>
    <rPh sb="0" eb="2">
      <t>コウエキ</t>
    </rPh>
    <rPh sb="2" eb="4">
      <t>シセツ</t>
    </rPh>
    <rPh sb="5" eb="7">
      <t>ヨウチ</t>
    </rPh>
    <phoneticPr fontId="4"/>
  </si>
  <si>
    <t>道　路</t>
    <rPh sb="0" eb="1">
      <t>ミチ</t>
    </rPh>
    <rPh sb="2" eb="3">
      <t>ミチ</t>
    </rPh>
    <phoneticPr fontId="4"/>
  </si>
  <si>
    <t>交　通
施　設</t>
    <rPh sb="0" eb="1">
      <t>コウ</t>
    </rPh>
    <rPh sb="2" eb="3">
      <t>ツウ</t>
    </rPh>
    <rPh sb="4" eb="5">
      <t>セ</t>
    </rPh>
    <rPh sb="6" eb="7">
      <t>セツ</t>
    </rPh>
    <phoneticPr fontId="4"/>
  </si>
  <si>
    <t>公　共
施　設</t>
    <rPh sb="0" eb="1">
      <t>コウ</t>
    </rPh>
    <rPh sb="2" eb="3">
      <t>トモ</t>
    </rPh>
    <rPh sb="4" eb="5">
      <t>セ</t>
    </rPh>
    <rPh sb="6" eb="7">
      <t>セツ</t>
    </rPh>
    <phoneticPr fontId="4"/>
  </si>
  <si>
    <t>その他
空　地</t>
    <phoneticPr fontId="4"/>
  </si>
  <si>
    <t>住  宅</t>
  </si>
  <si>
    <t>商  業</t>
  </si>
  <si>
    <t>工  業</t>
  </si>
  <si>
    <t>年　　次</t>
    <rPh sb="0" eb="4">
      <t>ネンジ</t>
    </rPh>
    <phoneticPr fontId="4"/>
  </si>
  <si>
    <t>人  口</t>
  </si>
  <si>
    <t>水洗化率
注3)</t>
    <rPh sb="0" eb="3">
      <t>スイセンカ</t>
    </rPh>
    <phoneticPr fontId="4"/>
  </si>
  <si>
    <t>資料：上下水道局業務課</t>
    <rPh sb="3" eb="5">
      <t>ジョウゲ</t>
    </rPh>
    <rPh sb="5" eb="8">
      <t>スイドウキョク</t>
    </rPh>
    <rPh sb="8" eb="10">
      <t>ギョウム</t>
    </rPh>
    <rPh sb="10" eb="11">
      <t>カ</t>
    </rPh>
    <phoneticPr fontId="4"/>
  </si>
  <si>
    <t>注3）水洗化人口／普及人口</t>
    <rPh sb="9" eb="11">
      <t>フキュウ</t>
    </rPh>
    <rPh sb="11" eb="13">
      <t>ジンコウ</t>
    </rPh>
    <phoneticPr fontId="4"/>
  </si>
  <si>
    <t>各年4月1日現在</t>
    <rPh sb="0" eb="1">
      <t>カク</t>
    </rPh>
    <rPh sb="1" eb="2">
      <t>ネン</t>
    </rPh>
    <phoneticPr fontId="4"/>
  </si>
  <si>
    <t>構造・年次</t>
    <rPh sb="0" eb="2">
      <t>コウゾウ</t>
    </rPh>
    <rPh sb="3" eb="5">
      <t>ネンジ</t>
    </rPh>
    <phoneticPr fontId="4"/>
  </si>
  <si>
    <t>平成25年</t>
    <rPh sb="0" eb="2">
      <t>ヘイセイ</t>
    </rPh>
    <rPh sb="4" eb="5">
      <t>ネン</t>
    </rPh>
    <phoneticPr fontId="4"/>
  </si>
  <si>
    <t>準耐火
（平家）</t>
    <rPh sb="0" eb="1">
      <t>ジュン</t>
    </rPh>
    <rPh sb="1" eb="2">
      <t>タイ</t>
    </rPh>
    <rPh sb="2" eb="3">
      <t>ヒ</t>
    </rPh>
    <phoneticPr fontId="23"/>
  </si>
  <si>
    <t>準耐火
（２階）</t>
    <rPh sb="0" eb="1">
      <t>ジュン</t>
    </rPh>
    <rPh sb="1" eb="2">
      <t>タイ</t>
    </rPh>
    <rPh sb="2" eb="3">
      <t>ヒ</t>
    </rPh>
    <rPh sb="6" eb="7">
      <t>カイ</t>
    </rPh>
    <phoneticPr fontId="23"/>
  </si>
  <si>
    <t>低層耐火</t>
    <rPh sb="0" eb="2">
      <t>テイソウ</t>
    </rPh>
    <rPh sb="3" eb="4">
      <t>ヒ</t>
    </rPh>
    <phoneticPr fontId="23"/>
  </si>
  <si>
    <t>中層耐火</t>
    <rPh sb="0" eb="2">
      <t>チュウソウ</t>
    </rPh>
    <rPh sb="2" eb="4">
      <t>タイカ</t>
    </rPh>
    <phoneticPr fontId="4"/>
  </si>
  <si>
    <t>（単位：戸）</t>
    <rPh sb="1" eb="3">
      <t>タンイ</t>
    </rPh>
    <rPh sb="4" eb="5">
      <t>コ</t>
    </rPh>
    <phoneticPr fontId="4"/>
  </si>
  <si>
    <t>各年度末現在</t>
    <rPh sb="0" eb="1">
      <t>カク</t>
    </rPh>
    <rPh sb="1" eb="3">
      <t>ネンド</t>
    </rPh>
    <rPh sb="3" eb="4">
      <t>マツ</t>
    </rPh>
    <rPh sb="4" eb="6">
      <t>ゲンザイ</t>
    </rPh>
    <phoneticPr fontId="4"/>
  </si>
  <si>
    <t>公営住宅</t>
    <rPh sb="0" eb="2">
      <t>コウエイ</t>
    </rPh>
    <rPh sb="2" eb="4">
      <t>ジュウタク</t>
    </rPh>
    <phoneticPr fontId="23"/>
  </si>
  <si>
    <t>簡易耐火
（平家）</t>
    <rPh sb="0" eb="2">
      <t>カンイ</t>
    </rPh>
    <rPh sb="3" eb="4">
      <t>ヒ</t>
    </rPh>
    <phoneticPr fontId="23"/>
  </si>
  <si>
    <t>簡易耐火
（２階）</t>
    <rPh sb="0" eb="2">
      <t>カンイ</t>
    </rPh>
    <rPh sb="3" eb="4">
      <t>ヒ</t>
    </rPh>
    <rPh sb="7" eb="8">
      <t>カイ</t>
    </rPh>
    <phoneticPr fontId="23"/>
  </si>
  <si>
    <t>低層耐火</t>
    <rPh sb="0" eb="2">
      <t>テイソウ</t>
    </rPh>
    <rPh sb="2" eb="4">
      <t>タイカ</t>
    </rPh>
    <phoneticPr fontId="4"/>
  </si>
  <si>
    <t>中層耐火</t>
    <rPh sb="1" eb="2">
      <t>ソウ</t>
    </rPh>
    <rPh sb="3" eb="4">
      <t>ヒ</t>
    </rPh>
    <phoneticPr fontId="23"/>
  </si>
  <si>
    <t>改良住宅</t>
    <rPh sb="0" eb="2">
      <t>カイリョウ</t>
    </rPh>
    <rPh sb="2" eb="4">
      <t>ジュウタク</t>
    </rPh>
    <phoneticPr fontId="4"/>
  </si>
  <si>
    <t>住居の種類・
住宅の所有の関係（6区分）</t>
    <rPh sb="0" eb="1">
      <t>ジュウ</t>
    </rPh>
    <rPh sb="1" eb="2">
      <t>キョ</t>
    </rPh>
    <rPh sb="3" eb="4">
      <t>タネ</t>
    </rPh>
    <rPh sb="4" eb="5">
      <t>タグイ</t>
    </rPh>
    <phoneticPr fontId="28"/>
  </si>
  <si>
    <t>世帯数</t>
    <rPh sb="0" eb="1">
      <t>ヨ</t>
    </rPh>
    <rPh sb="1" eb="2">
      <t>オビ</t>
    </rPh>
    <rPh sb="2" eb="3">
      <t>カズ</t>
    </rPh>
    <phoneticPr fontId="28"/>
  </si>
  <si>
    <t>世帯人員</t>
    <rPh sb="0" eb="1">
      <t>ヨ</t>
    </rPh>
    <rPh sb="1" eb="2">
      <t>オビ</t>
    </rPh>
    <rPh sb="2" eb="3">
      <t>ヒト</t>
    </rPh>
    <rPh sb="3" eb="4">
      <t>イン</t>
    </rPh>
    <phoneticPr fontId="28"/>
  </si>
  <si>
    <t>1世帯当たり
人員</t>
    <rPh sb="1" eb="3">
      <t>セタイ</t>
    </rPh>
    <rPh sb="3" eb="4">
      <t>ア</t>
    </rPh>
    <phoneticPr fontId="28"/>
  </si>
  <si>
    <t>公営・都市機構・公社の借家</t>
    <rPh sb="0" eb="2">
      <t>コウエイ</t>
    </rPh>
    <rPh sb="3" eb="5">
      <t>トシ</t>
    </rPh>
    <rPh sb="5" eb="7">
      <t>キコウ</t>
    </rPh>
    <phoneticPr fontId="28"/>
  </si>
  <si>
    <t>町丁・大字</t>
    <rPh sb="0" eb="1">
      <t>マチ</t>
    </rPh>
    <rPh sb="1" eb="2">
      <t>チョウ</t>
    </rPh>
    <rPh sb="3" eb="5">
      <t>オオアザ</t>
    </rPh>
    <phoneticPr fontId="28"/>
  </si>
  <si>
    <t>住　宅　に　住　む　一　般　世　帯</t>
    <rPh sb="0" eb="1">
      <t>ジュウ</t>
    </rPh>
    <rPh sb="2" eb="3">
      <t>タク</t>
    </rPh>
    <rPh sb="6" eb="7">
      <t>ス</t>
    </rPh>
    <rPh sb="10" eb="11">
      <t>１</t>
    </rPh>
    <rPh sb="12" eb="13">
      <t>バン</t>
    </rPh>
    <rPh sb="14" eb="15">
      <t>ヨ</t>
    </rPh>
    <rPh sb="16" eb="17">
      <t>オビ</t>
    </rPh>
    <phoneticPr fontId="28"/>
  </si>
  <si>
    <t>住宅以外の
一般世帯</t>
    <rPh sb="0" eb="2">
      <t>ジュウタク</t>
    </rPh>
    <rPh sb="2" eb="4">
      <t>イガイ</t>
    </rPh>
    <rPh sb="6" eb="8">
      <t>イッパン</t>
    </rPh>
    <rPh sb="8" eb="10">
      <t>セタイ</t>
    </rPh>
    <phoneticPr fontId="28"/>
  </si>
  <si>
    <t>住　宅　に　住　む　一　般　世　帯　人　員</t>
    <rPh sb="0" eb="1">
      <t>ジュウ</t>
    </rPh>
    <rPh sb="2" eb="3">
      <t>タク</t>
    </rPh>
    <rPh sb="6" eb="7">
      <t>ス</t>
    </rPh>
    <rPh sb="10" eb="11">
      <t>１</t>
    </rPh>
    <rPh sb="12" eb="13">
      <t>バン</t>
    </rPh>
    <rPh sb="14" eb="15">
      <t>セ</t>
    </rPh>
    <rPh sb="16" eb="17">
      <t>タイ</t>
    </rPh>
    <rPh sb="18" eb="19">
      <t>ヒト</t>
    </rPh>
    <rPh sb="20" eb="21">
      <t>イン</t>
    </rPh>
    <phoneticPr fontId="28"/>
  </si>
  <si>
    <t>住宅以外の
一般世帯
人   員</t>
    <rPh sb="0" eb="2">
      <t>ジュウタク</t>
    </rPh>
    <rPh sb="2" eb="4">
      <t>イガイ</t>
    </rPh>
    <rPh sb="6" eb="7">
      <t>１</t>
    </rPh>
    <rPh sb="7" eb="8">
      <t>バン</t>
    </rPh>
    <rPh sb="8" eb="10">
      <t>セタイ</t>
    </rPh>
    <rPh sb="11" eb="12">
      <t>ヒト</t>
    </rPh>
    <rPh sb="15" eb="16">
      <t>イン</t>
    </rPh>
    <phoneticPr fontId="28"/>
  </si>
  <si>
    <t>総　　数</t>
    <rPh sb="0" eb="1">
      <t>フサ</t>
    </rPh>
    <rPh sb="3" eb="4">
      <t>カズ</t>
    </rPh>
    <phoneticPr fontId="28"/>
  </si>
  <si>
    <t>主　　　世　　　帯</t>
    <rPh sb="0" eb="1">
      <t>シュ</t>
    </rPh>
    <rPh sb="4" eb="5">
      <t>ヨ</t>
    </rPh>
    <rPh sb="8" eb="9">
      <t>オビ</t>
    </rPh>
    <phoneticPr fontId="28"/>
  </si>
  <si>
    <t>間借り</t>
    <rPh sb="0" eb="2">
      <t>マガ</t>
    </rPh>
    <phoneticPr fontId="28"/>
  </si>
  <si>
    <t>総　数</t>
    <rPh sb="0" eb="1">
      <t>フサ</t>
    </rPh>
    <rPh sb="2" eb="3">
      <t>カズ</t>
    </rPh>
    <phoneticPr fontId="28"/>
  </si>
  <si>
    <t>持ち家</t>
    <rPh sb="0" eb="1">
      <t>モ</t>
    </rPh>
    <rPh sb="2" eb="3">
      <t>イエ</t>
    </rPh>
    <phoneticPr fontId="28"/>
  </si>
  <si>
    <t>公営公社</t>
    <rPh sb="0" eb="2">
      <t>コウエイ</t>
    </rPh>
    <rPh sb="2" eb="4">
      <t>コウシャ</t>
    </rPh>
    <phoneticPr fontId="28"/>
  </si>
  <si>
    <t>民営借家</t>
    <rPh sb="0" eb="2">
      <t>ミンエイ</t>
    </rPh>
    <rPh sb="2" eb="4">
      <t>シャクヤ</t>
    </rPh>
    <phoneticPr fontId="28"/>
  </si>
  <si>
    <t>給与住宅</t>
    <rPh sb="0" eb="2">
      <t>キュウヨ</t>
    </rPh>
    <rPh sb="2" eb="4">
      <t>ジュウタク</t>
    </rPh>
    <phoneticPr fontId="28"/>
  </si>
  <si>
    <t>総数</t>
    <rPh sb="0" eb="2">
      <t>ソウスウ</t>
    </rPh>
    <phoneticPr fontId="4"/>
  </si>
  <si>
    <t>総数</t>
    <rPh sb="0" eb="2">
      <t>ソウスウ</t>
    </rPh>
    <phoneticPr fontId="28"/>
  </si>
  <si>
    <t>駅前中央一丁目</t>
    <rPh sb="0" eb="2">
      <t>エキマエ</t>
    </rPh>
    <rPh sb="2" eb="4">
      <t>チュウオウ</t>
    </rPh>
    <rPh sb="4" eb="5">
      <t>1</t>
    </rPh>
    <rPh sb="5" eb="7">
      <t>チョウメ</t>
    </rPh>
    <phoneticPr fontId="4"/>
  </si>
  <si>
    <t>-</t>
  </si>
  <si>
    <t>駅前中央二丁目</t>
    <rPh sb="0" eb="2">
      <t>エキマエ</t>
    </rPh>
    <rPh sb="2" eb="4">
      <t>チュウオウ</t>
    </rPh>
    <rPh sb="4" eb="5">
      <t>2</t>
    </rPh>
    <phoneticPr fontId="4"/>
  </si>
  <si>
    <t>駅前中央三丁目</t>
    <rPh sb="0" eb="2">
      <t>エキマエ</t>
    </rPh>
    <rPh sb="2" eb="4">
      <t>チュウオウ</t>
    </rPh>
    <rPh sb="4" eb="5">
      <t>3</t>
    </rPh>
    <phoneticPr fontId="4"/>
  </si>
  <si>
    <t>大財一丁目</t>
    <rPh sb="0" eb="2">
      <t>オオタカラ</t>
    </rPh>
    <rPh sb="2" eb="3">
      <t>1</t>
    </rPh>
    <rPh sb="3" eb="5">
      <t>チョウメ</t>
    </rPh>
    <phoneticPr fontId="4"/>
  </si>
  <si>
    <t>大財二丁目</t>
    <rPh sb="0" eb="2">
      <t>オオタカラ</t>
    </rPh>
    <rPh sb="2" eb="3">
      <t>2</t>
    </rPh>
    <phoneticPr fontId="4"/>
  </si>
  <si>
    <t>大財三丁目</t>
    <rPh sb="0" eb="2">
      <t>オオタカラ</t>
    </rPh>
    <rPh sb="2" eb="5">
      <t>3チョウメ</t>
    </rPh>
    <phoneticPr fontId="4"/>
  </si>
  <si>
    <t>大財四丁目</t>
    <rPh sb="0" eb="2">
      <t>オオタカラ</t>
    </rPh>
    <rPh sb="2" eb="5">
      <t>4チョウメ</t>
    </rPh>
    <phoneticPr fontId="4"/>
  </si>
  <si>
    <t>大財五丁目</t>
    <rPh sb="0" eb="2">
      <t>オオタカラ</t>
    </rPh>
    <rPh sb="2" eb="3">
      <t>5</t>
    </rPh>
    <phoneticPr fontId="4"/>
  </si>
  <si>
    <t>大財六丁目</t>
    <rPh sb="0" eb="2">
      <t>オオタカラ</t>
    </rPh>
    <rPh sb="2" eb="3">
      <t>6</t>
    </rPh>
    <phoneticPr fontId="4"/>
  </si>
  <si>
    <t>神園一丁目</t>
    <rPh sb="0" eb="2">
      <t>カミゾノ</t>
    </rPh>
    <rPh sb="2" eb="3">
      <t>1</t>
    </rPh>
    <rPh sb="3" eb="5">
      <t>チョウメ</t>
    </rPh>
    <phoneticPr fontId="4"/>
  </si>
  <si>
    <t>神園二丁目</t>
    <rPh sb="0" eb="2">
      <t>カミゾノ</t>
    </rPh>
    <rPh sb="2" eb="3">
      <t>2</t>
    </rPh>
    <phoneticPr fontId="4"/>
  </si>
  <si>
    <t>神園三丁目</t>
    <rPh sb="0" eb="2">
      <t>カミゾノ</t>
    </rPh>
    <rPh sb="2" eb="3">
      <t>3</t>
    </rPh>
    <phoneticPr fontId="4"/>
  </si>
  <si>
    <t>神園四丁目</t>
    <rPh sb="0" eb="2">
      <t>カミゾノ</t>
    </rPh>
    <rPh sb="2" eb="3">
      <t>4</t>
    </rPh>
    <phoneticPr fontId="4"/>
  </si>
  <si>
    <t>神園五丁目</t>
    <rPh sb="0" eb="2">
      <t>カミゾノ</t>
    </rPh>
    <rPh sb="2" eb="3">
      <t>5</t>
    </rPh>
    <phoneticPr fontId="4"/>
  </si>
  <si>
    <t>神園六丁目</t>
    <rPh sb="0" eb="2">
      <t>カミゾノ</t>
    </rPh>
    <rPh sb="2" eb="3">
      <t>6</t>
    </rPh>
    <phoneticPr fontId="4"/>
  </si>
  <si>
    <t>神野西一丁目</t>
    <rPh sb="0" eb="2">
      <t>コウノ</t>
    </rPh>
    <rPh sb="2" eb="3">
      <t>ニシ</t>
    </rPh>
    <rPh sb="3" eb="4">
      <t>1</t>
    </rPh>
    <rPh sb="4" eb="6">
      <t>チョウメ</t>
    </rPh>
    <phoneticPr fontId="4"/>
  </si>
  <si>
    <t>神野西二丁目</t>
    <rPh sb="0" eb="2">
      <t>コウノ</t>
    </rPh>
    <rPh sb="2" eb="3">
      <t>ニシ</t>
    </rPh>
    <rPh sb="3" eb="4">
      <t>2</t>
    </rPh>
    <phoneticPr fontId="4"/>
  </si>
  <si>
    <t>神野西三丁目</t>
    <rPh sb="0" eb="2">
      <t>コウノ</t>
    </rPh>
    <rPh sb="2" eb="3">
      <t>ニシ</t>
    </rPh>
    <rPh sb="3" eb="4">
      <t>3</t>
    </rPh>
    <phoneticPr fontId="4"/>
  </si>
  <si>
    <t>神野西四丁目</t>
    <rPh sb="0" eb="2">
      <t>コウノ</t>
    </rPh>
    <rPh sb="2" eb="3">
      <t>ニシ</t>
    </rPh>
    <rPh sb="3" eb="4">
      <t>4</t>
    </rPh>
    <phoneticPr fontId="4"/>
  </si>
  <si>
    <t>神野東一丁目</t>
    <rPh sb="0" eb="2">
      <t>コウノ</t>
    </rPh>
    <rPh sb="2" eb="3">
      <t>ヒガシ</t>
    </rPh>
    <rPh sb="3" eb="4">
      <t>1</t>
    </rPh>
    <rPh sb="4" eb="6">
      <t>チョウメ</t>
    </rPh>
    <phoneticPr fontId="4"/>
  </si>
  <si>
    <t>神野東二丁目</t>
    <rPh sb="0" eb="2">
      <t>コウノ</t>
    </rPh>
    <rPh sb="2" eb="3">
      <t>ヒガシ</t>
    </rPh>
    <rPh sb="3" eb="4">
      <t>2</t>
    </rPh>
    <phoneticPr fontId="4"/>
  </si>
  <si>
    <t>神野東三丁目</t>
    <rPh sb="0" eb="2">
      <t>コウノ</t>
    </rPh>
    <rPh sb="2" eb="3">
      <t>ヒガシ</t>
    </rPh>
    <rPh sb="3" eb="4">
      <t>3</t>
    </rPh>
    <phoneticPr fontId="4"/>
  </si>
  <si>
    <t>神野東四丁目</t>
    <rPh sb="0" eb="2">
      <t>コウノ</t>
    </rPh>
    <rPh sb="2" eb="3">
      <t>ヒガシ</t>
    </rPh>
    <rPh sb="3" eb="4">
      <t>4</t>
    </rPh>
    <phoneticPr fontId="4"/>
  </si>
  <si>
    <t>材木一丁目</t>
    <rPh sb="0" eb="2">
      <t>ザイモク</t>
    </rPh>
    <rPh sb="2" eb="3">
      <t>1</t>
    </rPh>
    <rPh sb="3" eb="5">
      <t>チョウメ</t>
    </rPh>
    <phoneticPr fontId="4"/>
  </si>
  <si>
    <t>材木二丁目</t>
    <rPh sb="0" eb="2">
      <t>ザイモク</t>
    </rPh>
    <rPh sb="2" eb="3">
      <t>2</t>
    </rPh>
    <phoneticPr fontId="4"/>
  </si>
  <si>
    <t>城内一丁目</t>
    <rPh sb="0" eb="2">
      <t>ジョウナイ</t>
    </rPh>
    <rPh sb="2" eb="3">
      <t>1</t>
    </rPh>
    <rPh sb="3" eb="5">
      <t>チョウメ</t>
    </rPh>
    <phoneticPr fontId="4"/>
  </si>
  <si>
    <t>城内二丁目</t>
    <rPh sb="0" eb="2">
      <t>ジョウナイ</t>
    </rPh>
    <rPh sb="2" eb="3">
      <t>2</t>
    </rPh>
    <phoneticPr fontId="4"/>
  </si>
  <si>
    <t>白山一丁目</t>
    <rPh sb="0" eb="2">
      <t>シラヤマ</t>
    </rPh>
    <rPh sb="2" eb="3">
      <t>1</t>
    </rPh>
    <rPh sb="3" eb="5">
      <t>チョウメ</t>
    </rPh>
    <phoneticPr fontId="4"/>
  </si>
  <si>
    <t>白山二丁目</t>
    <rPh sb="0" eb="2">
      <t>シラヤマ</t>
    </rPh>
    <rPh sb="2" eb="3">
      <t>2</t>
    </rPh>
    <phoneticPr fontId="4"/>
  </si>
  <si>
    <t>末広一丁目</t>
    <rPh sb="0" eb="2">
      <t>スエヒロ</t>
    </rPh>
    <rPh sb="2" eb="3">
      <t>1</t>
    </rPh>
    <rPh sb="3" eb="5">
      <t>チョウメ</t>
    </rPh>
    <phoneticPr fontId="4"/>
  </si>
  <si>
    <t>末広二丁目</t>
    <rPh sb="0" eb="2">
      <t>スエヒロ</t>
    </rPh>
    <rPh sb="2" eb="3">
      <t>2</t>
    </rPh>
    <phoneticPr fontId="4"/>
  </si>
  <si>
    <t>田代一丁目</t>
    <rPh sb="0" eb="2">
      <t>タシロ</t>
    </rPh>
    <rPh sb="2" eb="3">
      <t>1</t>
    </rPh>
    <rPh sb="3" eb="5">
      <t>チョウメ</t>
    </rPh>
    <phoneticPr fontId="4"/>
  </si>
  <si>
    <t>田代二丁目</t>
    <rPh sb="0" eb="2">
      <t>タシロ</t>
    </rPh>
    <rPh sb="2" eb="3">
      <t>2</t>
    </rPh>
    <phoneticPr fontId="4"/>
  </si>
  <si>
    <t>多布施一丁目</t>
    <rPh sb="0" eb="1">
      <t>タ</t>
    </rPh>
    <rPh sb="1" eb="3">
      <t>フセ</t>
    </rPh>
    <rPh sb="3" eb="4">
      <t>1</t>
    </rPh>
    <rPh sb="4" eb="6">
      <t>チョウメ</t>
    </rPh>
    <phoneticPr fontId="4"/>
  </si>
  <si>
    <t>多布施二丁目</t>
    <rPh sb="0" eb="1">
      <t>タ</t>
    </rPh>
    <rPh sb="1" eb="3">
      <t>フセ</t>
    </rPh>
    <rPh sb="3" eb="4">
      <t>2</t>
    </rPh>
    <phoneticPr fontId="4"/>
  </si>
  <si>
    <t>多布施三丁目</t>
    <rPh sb="0" eb="1">
      <t>タ</t>
    </rPh>
    <rPh sb="1" eb="3">
      <t>フセ</t>
    </rPh>
    <rPh sb="3" eb="4">
      <t>3</t>
    </rPh>
    <phoneticPr fontId="4"/>
  </si>
  <si>
    <t>多布施四丁目</t>
    <rPh sb="0" eb="1">
      <t>タ</t>
    </rPh>
    <rPh sb="1" eb="3">
      <t>フセ</t>
    </rPh>
    <rPh sb="3" eb="4">
      <t>4</t>
    </rPh>
    <phoneticPr fontId="4"/>
  </si>
  <si>
    <t>天神一丁目</t>
    <rPh sb="0" eb="2">
      <t>テンジン</t>
    </rPh>
    <rPh sb="2" eb="3">
      <t>1</t>
    </rPh>
    <rPh sb="3" eb="5">
      <t>チョウメ</t>
    </rPh>
    <phoneticPr fontId="4"/>
  </si>
  <si>
    <t>天神二丁目</t>
    <rPh sb="0" eb="2">
      <t>テンジン</t>
    </rPh>
    <rPh sb="2" eb="3">
      <t>2</t>
    </rPh>
    <phoneticPr fontId="4"/>
  </si>
  <si>
    <t>天神三丁目</t>
    <rPh sb="0" eb="2">
      <t>テンジン</t>
    </rPh>
    <rPh sb="2" eb="3">
      <t>3</t>
    </rPh>
    <phoneticPr fontId="4"/>
  </si>
  <si>
    <t>天祐一丁目</t>
    <rPh sb="0" eb="2">
      <t>テンユウ</t>
    </rPh>
    <rPh sb="2" eb="3">
      <t>1</t>
    </rPh>
    <rPh sb="3" eb="5">
      <t>チョウメ</t>
    </rPh>
    <phoneticPr fontId="4"/>
  </si>
  <si>
    <t>天祐二丁目</t>
    <rPh sb="0" eb="2">
      <t>テンユウ</t>
    </rPh>
    <rPh sb="2" eb="3">
      <t>2</t>
    </rPh>
    <phoneticPr fontId="4"/>
  </si>
  <si>
    <t>唐人一丁目</t>
    <rPh sb="0" eb="2">
      <t>トウジン</t>
    </rPh>
    <rPh sb="2" eb="3">
      <t>1</t>
    </rPh>
    <rPh sb="3" eb="5">
      <t>チョウメ</t>
    </rPh>
    <phoneticPr fontId="4"/>
  </si>
  <si>
    <t>唐人二丁目</t>
    <rPh sb="0" eb="2">
      <t>トウジン</t>
    </rPh>
    <rPh sb="2" eb="3">
      <t>2</t>
    </rPh>
    <phoneticPr fontId="4"/>
  </si>
  <si>
    <t>西田代一丁目</t>
    <rPh sb="0" eb="2">
      <t>ニシタ</t>
    </rPh>
    <rPh sb="2" eb="3">
      <t>ダイ</t>
    </rPh>
    <rPh sb="3" eb="4">
      <t>1</t>
    </rPh>
    <rPh sb="4" eb="6">
      <t>チョウメ</t>
    </rPh>
    <phoneticPr fontId="4"/>
  </si>
  <si>
    <t>西田代二丁目</t>
    <rPh sb="0" eb="2">
      <t>ニシタ</t>
    </rPh>
    <rPh sb="2" eb="3">
      <t>ダイ</t>
    </rPh>
    <rPh sb="3" eb="4">
      <t>2</t>
    </rPh>
    <phoneticPr fontId="4"/>
  </si>
  <si>
    <t>日の出一丁目</t>
    <rPh sb="0" eb="3">
      <t>ヒノデ</t>
    </rPh>
    <rPh sb="3" eb="4">
      <t>1</t>
    </rPh>
    <rPh sb="4" eb="6">
      <t>チョウメ</t>
    </rPh>
    <phoneticPr fontId="4"/>
  </si>
  <si>
    <t>日の出二丁目</t>
    <rPh sb="0" eb="3">
      <t>ヒノデ</t>
    </rPh>
    <rPh sb="3" eb="4">
      <t>2</t>
    </rPh>
    <phoneticPr fontId="4"/>
  </si>
  <si>
    <t>松原一丁目</t>
    <rPh sb="0" eb="2">
      <t>マツバラ</t>
    </rPh>
    <rPh sb="2" eb="3">
      <t>1</t>
    </rPh>
    <rPh sb="3" eb="5">
      <t>チョウメ</t>
    </rPh>
    <phoneticPr fontId="4"/>
  </si>
  <si>
    <t>松原二丁目</t>
    <rPh sb="0" eb="2">
      <t>マツバラ</t>
    </rPh>
    <rPh sb="2" eb="3">
      <t>2</t>
    </rPh>
    <phoneticPr fontId="4"/>
  </si>
  <si>
    <t>松原三丁目</t>
    <rPh sb="0" eb="2">
      <t>マツバラ</t>
    </rPh>
    <rPh sb="2" eb="3">
      <t>3</t>
    </rPh>
    <phoneticPr fontId="4"/>
  </si>
  <si>
    <t>松原四丁目</t>
    <rPh sb="0" eb="2">
      <t>マツバラ</t>
    </rPh>
    <rPh sb="2" eb="3">
      <t>4</t>
    </rPh>
    <phoneticPr fontId="4"/>
  </si>
  <si>
    <t>水ケ江一丁目</t>
    <rPh sb="0" eb="1">
      <t>ミズ</t>
    </rPh>
    <rPh sb="2" eb="3">
      <t>エ</t>
    </rPh>
    <rPh sb="3" eb="4">
      <t>1</t>
    </rPh>
    <rPh sb="4" eb="6">
      <t>チョウメ</t>
    </rPh>
    <phoneticPr fontId="4"/>
  </si>
  <si>
    <t>水ケ江二丁目</t>
    <rPh sb="0" eb="1">
      <t>ミズ</t>
    </rPh>
    <rPh sb="2" eb="3">
      <t>エ</t>
    </rPh>
    <rPh sb="3" eb="4">
      <t>2</t>
    </rPh>
    <phoneticPr fontId="4"/>
  </si>
  <si>
    <t>水ケ江三丁目</t>
    <rPh sb="0" eb="1">
      <t>ミズ</t>
    </rPh>
    <rPh sb="2" eb="3">
      <t>エ</t>
    </rPh>
    <rPh sb="3" eb="4">
      <t>3</t>
    </rPh>
    <phoneticPr fontId="4"/>
  </si>
  <si>
    <t>水ケ江四丁目</t>
    <rPh sb="0" eb="1">
      <t>ミズ</t>
    </rPh>
    <rPh sb="2" eb="3">
      <t>エ</t>
    </rPh>
    <rPh sb="3" eb="4">
      <t>4</t>
    </rPh>
    <phoneticPr fontId="4"/>
  </si>
  <si>
    <t>水ケ江五丁目</t>
    <rPh sb="0" eb="1">
      <t>ミズ</t>
    </rPh>
    <rPh sb="2" eb="3">
      <t>エ</t>
    </rPh>
    <rPh sb="3" eb="4">
      <t>5</t>
    </rPh>
    <phoneticPr fontId="4"/>
  </si>
  <si>
    <t>水ケ江六丁目</t>
    <rPh sb="0" eb="1">
      <t>ミズ</t>
    </rPh>
    <rPh sb="2" eb="3">
      <t>エ</t>
    </rPh>
    <rPh sb="3" eb="4">
      <t>6</t>
    </rPh>
    <phoneticPr fontId="4"/>
  </si>
  <si>
    <t>八戸一丁目</t>
    <rPh sb="0" eb="2">
      <t>ハチノヘ</t>
    </rPh>
    <rPh sb="2" eb="3">
      <t>1</t>
    </rPh>
    <rPh sb="3" eb="5">
      <t>チョウメ</t>
    </rPh>
    <phoneticPr fontId="4"/>
  </si>
  <si>
    <t>八戸二丁目</t>
    <rPh sb="0" eb="2">
      <t>ハチノヘ</t>
    </rPh>
    <rPh sb="2" eb="3">
      <t>2</t>
    </rPh>
    <phoneticPr fontId="4"/>
  </si>
  <si>
    <t>八戸溝一丁目</t>
    <rPh sb="0" eb="3">
      <t>ヤエミゾ</t>
    </rPh>
    <rPh sb="3" eb="4">
      <t>1</t>
    </rPh>
    <rPh sb="4" eb="6">
      <t>チョウメ</t>
    </rPh>
    <phoneticPr fontId="4"/>
  </si>
  <si>
    <t>八戸溝二丁目</t>
    <rPh sb="0" eb="3">
      <t>ヤエミゾ</t>
    </rPh>
    <rPh sb="3" eb="4">
      <t>2</t>
    </rPh>
    <phoneticPr fontId="4"/>
  </si>
  <si>
    <t>八戸溝三丁目</t>
    <rPh sb="0" eb="3">
      <t>ヤエミゾ</t>
    </rPh>
    <rPh sb="3" eb="4">
      <t>3</t>
    </rPh>
    <phoneticPr fontId="4"/>
  </si>
  <si>
    <t>若宮一丁目</t>
    <rPh sb="0" eb="2">
      <t>ワカミヤ</t>
    </rPh>
    <rPh sb="2" eb="3">
      <t>1</t>
    </rPh>
    <rPh sb="3" eb="5">
      <t>チョウメ</t>
    </rPh>
    <phoneticPr fontId="4"/>
  </si>
  <si>
    <t>若宮二丁目</t>
    <rPh sb="0" eb="2">
      <t>ワカミヤ</t>
    </rPh>
    <rPh sb="2" eb="3">
      <t>2</t>
    </rPh>
    <phoneticPr fontId="4"/>
  </si>
  <si>
    <t>若宮三丁目</t>
    <rPh sb="0" eb="2">
      <t>ワカミヤ</t>
    </rPh>
    <rPh sb="2" eb="3">
      <t>3</t>
    </rPh>
    <phoneticPr fontId="4"/>
  </si>
  <si>
    <t>若楠一丁目</t>
    <rPh sb="0" eb="2">
      <t>ワカクス</t>
    </rPh>
    <rPh sb="2" eb="3">
      <t>1</t>
    </rPh>
    <rPh sb="3" eb="5">
      <t>チョウメ</t>
    </rPh>
    <phoneticPr fontId="4"/>
  </si>
  <si>
    <t>若楠二丁目</t>
    <rPh sb="0" eb="2">
      <t>ワカクス</t>
    </rPh>
    <rPh sb="2" eb="3">
      <t>2</t>
    </rPh>
    <phoneticPr fontId="4"/>
  </si>
  <si>
    <t>若楠三丁目</t>
    <rPh sb="0" eb="2">
      <t>ワカクス</t>
    </rPh>
    <rPh sb="2" eb="3">
      <t>3</t>
    </rPh>
    <phoneticPr fontId="4"/>
  </si>
  <si>
    <t>高木瀬東一丁目</t>
    <rPh sb="0" eb="3">
      <t>タカギセ</t>
    </rPh>
    <rPh sb="3" eb="4">
      <t>ヒガシ</t>
    </rPh>
    <rPh sb="4" eb="5">
      <t>1</t>
    </rPh>
    <rPh sb="5" eb="7">
      <t>チョウメ</t>
    </rPh>
    <phoneticPr fontId="4"/>
  </si>
  <si>
    <t>高木瀬東二丁目</t>
    <rPh sb="0" eb="3">
      <t>タカギセ</t>
    </rPh>
    <rPh sb="3" eb="4">
      <t>ヒガシ</t>
    </rPh>
    <rPh sb="4" eb="5">
      <t>2</t>
    </rPh>
    <phoneticPr fontId="4"/>
  </si>
  <si>
    <t>高木瀬東三丁目</t>
    <rPh sb="0" eb="3">
      <t>タカギセ</t>
    </rPh>
    <rPh sb="3" eb="4">
      <t>ヒガシ</t>
    </rPh>
    <rPh sb="4" eb="5">
      <t>3</t>
    </rPh>
    <phoneticPr fontId="4"/>
  </si>
  <si>
    <t>高木瀬東四丁目</t>
    <rPh sb="0" eb="3">
      <t>タカギセ</t>
    </rPh>
    <rPh sb="3" eb="4">
      <t>ヒガシ</t>
    </rPh>
    <rPh sb="4" eb="5">
      <t>4</t>
    </rPh>
    <phoneticPr fontId="4"/>
  </si>
  <si>
    <t>高木瀬東五丁目</t>
    <rPh sb="0" eb="3">
      <t>タカギセ</t>
    </rPh>
    <rPh sb="3" eb="4">
      <t>ヒガシ</t>
    </rPh>
    <rPh sb="4" eb="5">
      <t>5</t>
    </rPh>
    <phoneticPr fontId="4"/>
  </si>
  <si>
    <t>高木瀬東六丁目</t>
    <rPh sb="0" eb="3">
      <t>タカギセ</t>
    </rPh>
    <rPh sb="3" eb="4">
      <t>ヒガシ</t>
    </rPh>
    <rPh sb="4" eb="5">
      <t>6</t>
    </rPh>
    <phoneticPr fontId="4"/>
  </si>
  <si>
    <t>高木瀬西一丁目</t>
    <rPh sb="0" eb="3">
      <t>タカギセ</t>
    </rPh>
    <rPh sb="3" eb="4">
      <t>ニシ</t>
    </rPh>
    <rPh sb="4" eb="5">
      <t>1</t>
    </rPh>
    <rPh sb="5" eb="7">
      <t>チョウメ</t>
    </rPh>
    <phoneticPr fontId="4"/>
  </si>
  <si>
    <t>高木瀬西二丁目</t>
    <rPh sb="0" eb="3">
      <t>タカギセ</t>
    </rPh>
    <rPh sb="3" eb="4">
      <t>ニシ</t>
    </rPh>
    <rPh sb="4" eb="5">
      <t>2</t>
    </rPh>
    <phoneticPr fontId="4"/>
  </si>
  <si>
    <t>高木瀬西三丁目</t>
    <rPh sb="0" eb="3">
      <t>タカギセ</t>
    </rPh>
    <rPh sb="3" eb="4">
      <t>ニシ</t>
    </rPh>
    <rPh sb="4" eb="6">
      <t>3チョウ</t>
    </rPh>
    <phoneticPr fontId="4"/>
  </si>
  <si>
    <t>高木瀬西四丁目</t>
    <rPh sb="0" eb="3">
      <t>タカギセ</t>
    </rPh>
    <rPh sb="3" eb="4">
      <t>ニシ</t>
    </rPh>
    <rPh sb="4" eb="5">
      <t>4</t>
    </rPh>
    <phoneticPr fontId="4"/>
  </si>
  <si>
    <t>高木瀬西五丁目</t>
    <rPh sb="0" eb="3">
      <t>タカギセ</t>
    </rPh>
    <rPh sb="3" eb="4">
      <t>ニシ</t>
    </rPh>
    <rPh sb="4" eb="5">
      <t>5</t>
    </rPh>
    <phoneticPr fontId="4"/>
  </si>
  <si>
    <t>高木瀬西六丁目</t>
    <rPh sb="0" eb="3">
      <t>タカギセ</t>
    </rPh>
    <rPh sb="3" eb="4">
      <t>ニシ</t>
    </rPh>
    <rPh sb="4" eb="5">
      <t>6</t>
    </rPh>
    <phoneticPr fontId="4"/>
  </si>
  <si>
    <t>愛敬町</t>
    <rPh sb="0" eb="2">
      <t>アイケイ</t>
    </rPh>
    <rPh sb="2" eb="3">
      <t>マチ</t>
    </rPh>
    <phoneticPr fontId="4"/>
  </si>
  <si>
    <t>赤松町</t>
    <rPh sb="0" eb="3">
      <t>アカマツマチ</t>
    </rPh>
    <phoneticPr fontId="4"/>
  </si>
  <si>
    <t>朝日町</t>
    <rPh sb="0" eb="3">
      <t>アサヒマチ</t>
    </rPh>
    <phoneticPr fontId="4"/>
  </si>
  <si>
    <t>伊勢町</t>
    <rPh sb="0" eb="3">
      <t>イセマチ</t>
    </rPh>
    <phoneticPr fontId="4"/>
  </si>
  <si>
    <t>今宿町</t>
    <rPh sb="0" eb="3">
      <t>イマシュクマチ</t>
    </rPh>
    <phoneticPr fontId="4"/>
  </si>
  <si>
    <t>駅南本町</t>
    <rPh sb="0" eb="4">
      <t>エキミナミホンマチ</t>
    </rPh>
    <phoneticPr fontId="4"/>
  </si>
  <si>
    <t>大財北町</t>
    <rPh sb="0" eb="2">
      <t>オオタカラ</t>
    </rPh>
    <rPh sb="2" eb="4">
      <t>キタマチ</t>
    </rPh>
    <phoneticPr fontId="4"/>
  </si>
  <si>
    <t>鬼丸町</t>
    <rPh sb="0" eb="2">
      <t>オニマル</t>
    </rPh>
    <rPh sb="2" eb="3">
      <t>マチ</t>
    </rPh>
    <phoneticPr fontId="4"/>
  </si>
  <si>
    <t>卸本町</t>
    <rPh sb="0" eb="1">
      <t>オロシ</t>
    </rPh>
    <rPh sb="1" eb="3">
      <t>ホンマチ</t>
    </rPh>
    <phoneticPr fontId="4"/>
  </si>
  <si>
    <t>川原町</t>
    <rPh sb="0" eb="3">
      <t>カワハラマチ</t>
    </rPh>
    <phoneticPr fontId="4"/>
  </si>
  <si>
    <t>呉服元町</t>
    <rPh sb="0" eb="4">
      <t>ゴフクモトマチ</t>
    </rPh>
    <phoneticPr fontId="4"/>
  </si>
  <si>
    <t>紺屋町</t>
    <rPh sb="0" eb="2">
      <t>コンヤ</t>
    </rPh>
    <rPh sb="2" eb="3">
      <t>マチ</t>
    </rPh>
    <phoneticPr fontId="4"/>
  </si>
  <si>
    <t>栄町</t>
    <rPh sb="0" eb="2">
      <t>サカエマチ</t>
    </rPh>
    <phoneticPr fontId="4"/>
  </si>
  <si>
    <t>道祖元町</t>
    <rPh sb="0" eb="4">
      <t>サヤノモトマチ</t>
    </rPh>
    <phoneticPr fontId="4"/>
  </si>
  <si>
    <t>下田町</t>
    <rPh sb="0" eb="3">
      <t>シモダマチ</t>
    </rPh>
    <phoneticPr fontId="4"/>
  </si>
  <si>
    <t>昭栄町</t>
    <rPh sb="0" eb="3">
      <t>ショウエイマチ</t>
    </rPh>
    <phoneticPr fontId="4"/>
  </si>
  <si>
    <t>新生町</t>
    <rPh sb="0" eb="1">
      <t>シンセイマチ</t>
    </rPh>
    <rPh sb="1" eb="2">
      <t>セイ</t>
    </rPh>
    <rPh sb="2" eb="3">
      <t>マチ</t>
    </rPh>
    <phoneticPr fontId="4"/>
  </si>
  <si>
    <t>新中町</t>
    <rPh sb="0" eb="1">
      <t>シン</t>
    </rPh>
    <rPh sb="1" eb="2">
      <t>ナカ</t>
    </rPh>
    <rPh sb="2" eb="3">
      <t>マチ</t>
    </rPh>
    <phoneticPr fontId="4"/>
  </si>
  <si>
    <t>成章町</t>
    <rPh sb="0" eb="1">
      <t>セイジン</t>
    </rPh>
    <rPh sb="1" eb="2">
      <t>ショウ</t>
    </rPh>
    <rPh sb="2" eb="3">
      <t>マチ</t>
    </rPh>
    <phoneticPr fontId="4"/>
  </si>
  <si>
    <t>高木町</t>
    <rPh sb="0" eb="3">
      <t>タカギマチ</t>
    </rPh>
    <phoneticPr fontId="4"/>
  </si>
  <si>
    <t>高木瀬団地</t>
    <rPh sb="0" eb="3">
      <t>タカギセ</t>
    </rPh>
    <rPh sb="3" eb="5">
      <t>ダンチ</t>
    </rPh>
    <phoneticPr fontId="4"/>
  </si>
  <si>
    <t>中央本町</t>
    <rPh sb="0" eb="4">
      <t>チュウオウホンマチ</t>
    </rPh>
    <phoneticPr fontId="4"/>
  </si>
  <si>
    <t>天祐団地</t>
    <rPh sb="0" eb="2">
      <t>テンユウ</t>
    </rPh>
    <rPh sb="2" eb="4">
      <t>ダンチ</t>
    </rPh>
    <phoneticPr fontId="4"/>
  </si>
  <si>
    <t>中折町</t>
    <rPh sb="0" eb="2">
      <t>ナカオ</t>
    </rPh>
    <rPh sb="2" eb="3">
      <t>マチ</t>
    </rPh>
    <phoneticPr fontId="4"/>
  </si>
  <si>
    <t>長瀬町</t>
    <rPh sb="0" eb="3">
      <t>ナガセマチ</t>
    </rPh>
    <phoneticPr fontId="4"/>
  </si>
  <si>
    <t>中の小路</t>
    <rPh sb="0" eb="1">
      <t>ナカ</t>
    </rPh>
    <rPh sb="2" eb="4">
      <t>コウジ</t>
    </rPh>
    <phoneticPr fontId="4"/>
  </si>
  <si>
    <t>中の館町</t>
    <rPh sb="0" eb="1">
      <t>ナカ</t>
    </rPh>
    <rPh sb="2" eb="3">
      <t>ヤカタ</t>
    </rPh>
    <rPh sb="3" eb="4">
      <t>マチ</t>
    </rPh>
    <phoneticPr fontId="4"/>
  </si>
  <si>
    <t>西魚町</t>
    <rPh sb="0" eb="1">
      <t>ニシ</t>
    </rPh>
    <rPh sb="1" eb="2">
      <t>ウオ</t>
    </rPh>
    <rPh sb="2" eb="3">
      <t>マチ</t>
    </rPh>
    <phoneticPr fontId="4"/>
  </si>
  <si>
    <t>八幡小路</t>
    <rPh sb="0" eb="4">
      <t>ハチマンコウジ</t>
    </rPh>
    <phoneticPr fontId="4"/>
  </si>
  <si>
    <t>八丁畷町</t>
    <rPh sb="0" eb="2">
      <t>ハッチョウ</t>
    </rPh>
    <rPh sb="2" eb="3">
      <t>畷</t>
    </rPh>
    <rPh sb="3" eb="4">
      <t>マチ</t>
    </rPh>
    <phoneticPr fontId="4"/>
  </si>
  <si>
    <t>東佐賀町</t>
    <rPh sb="0" eb="1">
      <t>ヒガシ</t>
    </rPh>
    <rPh sb="1" eb="3">
      <t>サガ</t>
    </rPh>
    <rPh sb="3" eb="4">
      <t>マチ</t>
    </rPh>
    <phoneticPr fontId="4"/>
  </si>
  <si>
    <t>堀川町</t>
    <rPh sb="0" eb="3">
      <t>ホリカワマチ</t>
    </rPh>
    <phoneticPr fontId="4"/>
  </si>
  <si>
    <t>緑小路</t>
    <rPh sb="0" eb="1">
      <t>ミドリ</t>
    </rPh>
    <rPh sb="1" eb="3">
      <t>コウジ</t>
    </rPh>
    <phoneticPr fontId="4"/>
  </si>
  <si>
    <t>柳町</t>
    <rPh sb="0" eb="2">
      <t>ヤナギマチ</t>
    </rPh>
    <phoneticPr fontId="4"/>
  </si>
  <si>
    <t>与賀町</t>
    <rPh sb="0" eb="1">
      <t>ヨ</t>
    </rPh>
    <rPh sb="1" eb="2">
      <t>ガ</t>
    </rPh>
    <rPh sb="2" eb="3">
      <t>マチ</t>
    </rPh>
    <phoneticPr fontId="4"/>
  </si>
  <si>
    <t>六座町</t>
    <rPh sb="0" eb="1">
      <t>ロク</t>
    </rPh>
    <rPh sb="1" eb="2">
      <t>ザ</t>
    </rPh>
    <rPh sb="2" eb="3">
      <t>マチ</t>
    </rPh>
    <phoneticPr fontId="4"/>
  </si>
  <si>
    <t>嘉瀬町大字荻野</t>
    <rPh sb="0" eb="2">
      <t>カセ</t>
    </rPh>
    <rPh sb="2" eb="3">
      <t>マチ</t>
    </rPh>
    <rPh sb="3" eb="5">
      <t>オオアザ</t>
    </rPh>
    <rPh sb="5" eb="7">
      <t>オギノ</t>
    </rPh>
    <phoneticPr fontId="4"/>
  </si>
  <si>
    <t>嘉瀬町大字中原</t>
    <rPh sb="0" eb="2">
      <t>カセ</t>
    </rPh>
    <rPh sb="2" eb="3">
      <t>マチ</t>
    </rPh>
    <rPh sb="3" eb="5">
      <t>オオアザ</t>
    </rPh>
    <rPh sb="5" eb="7">
      <t>ナカハラ</t>
    </rPh>
    <phoneticPr fontId="4"/>
  </si>
  <si>
    <t>嘉瀬町大字扇町</t>
    <rPh sb="0" eb="2">
      <t>カセ</t>
    </rPh>
    <rPh sb="2" eb="3">
      <t>マチ</t>
    </rPh>
    <rPh sb="3" eb="5">
      <t>オオアザ</t>
    </rPh>
    <rPh sb="5" eb="7">
      <t>オウギマチ</t>
    </rPh>
    <phoneticPr fontId="4"/>
  </si>
  <si>
    <t>嘉瀬町大字十五</t>
    <rPh sb="0" eb="2">
      <t>カセ</t>
    </rPh>
    <rPh sb="2" eb="3">
      <t>マチ</t>
    </rPh>
    <rPh sb="3" eb="5">
      <t>オオアザ</t>
    </rPh>
    <rPh sb="5" eb="7">
      <t>ジュウゴ</t>
    </rPh>
    <phoneticPr fontId="4"/>
  </si>
  <si>
    <t>西与賀町大字高太郎</t>
    <rPh sb="0" eb="1">
      <t>ニシ</t>
    </rPh>
    <rPh sb="1" eb="2">
      <t>ヨ</t>
    </rPh>
    <rPh sb="2" eb="3">
      <t>ガ</t>
    </rPh>
    <rPh sb="3" eb="4">
      <t>マチ</t>
    </rPh>
    <rPh sb="4" eb="6">
      <t>オオアザ</t>
    </rPh>
    <rPh sb="6" eb="7">
      <t>タカ</t>
    </rPh>
    <rPh sb="7" eb="9">
      <t>タロウ</t>
    </rPh>
    <phoneticPr fontId="4"/>
  </si>
  <si>
    <t>西与賀町大字厘外</t>
    <rPh sb="0" eb="1">
      <t>ニシ</t>
    </rPh>
    <rPh sb="1" eb="2">
      <t>ヨ</t>
    </rPh>
    <rPh sb="2" eb="3">
      <t>ガ</t>
    </rPh>
    <rPh sb="3" eb="4">
      <t>マチ</t>
    </rPh>
    <rPh sb="4" eb="6">
      <t>オオアザ</t>
    </rPh>
    <rPh sb="6" eb="7">
      <t>リン</t>
    </rPh>
    <rPh sb="7" eb="8">
      <t>ソト</t>
    </rPh>
    <phoneticPr fontId="4"/>
  </si>
  <si>
    <t>西与賀町大字相応津</t>
    <rPh sb="0" eb="1">
      <t>ニシ</t>
    </rPh>
    <rPh sb="1" eb="2">
      <t>ヨ</t>
    </rPh>
    <rPh sb="2" eb="3">
      <t>ガ</t>
    </rPh>
    <rPh sb="3" eb="4">
      <t>マチ</t>
    </rPh>
    <rPh sb="4" eb="6">
      <t>オオアザ</t>
    </rPh>
    <rPh sb="6" eb="8">
      <t>ソウオウ</t>
    </rPh>
    <rPh sb="8" eb="9">
      <t>ツ</t>
    </rPh>
    <phoneticPr fontId="4"/>
  </si>
  <si>
    <t>光一丁目</t>
    <rPh sb="0" eb="1">
      <t>ヒカリ</t>
    </rPh>
    <rPh sb="1" eb="2">
      <t>1</t>
    </rPh>
    <rPh sb="2" eb="4">
      <t>チョウメ</t>
    </rPh>
    <phoneticPr fontId="4"/>
  </si>
  <si>
    <t>光二丁目</t>
    <rPh sb="0" eb="1">
      <t>ヒカリ</t>
    </rPh>
    <rPh sb="1" eb="2">
      <t>2</t>
    </rPh>
    <phoneticPr fontId="4"/>
  </si>
  <si>
    <t>光三丁目</t>
    <rPh sb="0" eb="1">
      <t>ヒカリ</t>
    </rPh>
    <rPh sb="1" eb="2">
      <t>3</t>
    </rPh>
    <phoneticPr fontId="4"/>
  </si>
  <si>
    <t>本庄町大字本庄</t>
    <rPh sb="0" eb="3">
      <t>ホンジョウマチ</t>
    </rPh>
    <rPh sb="3" eb="5">
      <t>オオアザ</t>
    </rPh>
    <rPh sb="5" eb="7">
      <t>ホンジョウ</t>
    </rPh>
    <phoneticPr fontId="4"/>
  </si>
  <si>
    <t>本庄町大字鹿子</t>
    <rPh sb="0" eb="3">
      <t>ホンジョウマチ</t>
    </rPh>
    <rPh sb="3" eb="5">
      <t>オオアザ</t>
    </rPh>
    <rPh sb="5" eb="6">
      <t>カノコ</t>
    </rPh>
    <rPh sb="6" eb="7">
      <t>コ</t>
    </rPh>
    <phoneticPr fontId="4"/>
  </si>
  <si>
    <t>本庄町大字正里</t>
    <rPh sb="0" eb="3">
      <t>ホンジョウマチ</t>
    </rPh>
    <rPh sb="3" eb="5">
      <t>オオアザ</t>
    </rPh>
    <rPh sb="5" eb="6">
      <t>セイ</t>
    </rPh>
    <rPh sb="6" eb="7">
      <t>サト</t>
    </rPh>
    <phoneticPr fontId="4"/>
  </si>
  <si>
    <t>本庄町大字袋</t>
    <rPh sb="0" eb="3">
      <t>ホンジョウマチ</t>
    </rPh>
    <rPh sb="3" eb="5">
      <t>オオアザ</t>
    </rPh>
    <rPh sb="5" eb="6">
      <t>フクロ</t>
    </rPh>
    <phoneticPr fontId="4"/>
  </si>
  <si>
    <t>本庄町大字末次</t>
    <rPh sb="0" eb="3">
      <t>ホンジョウマチ</t>
    </rPh>
    <rPh sb="3" eb="5">
      <t>オオアザ</t>
    </rPh>
    <rPh sb="5" eb="7">
      <t>スエツグ</t>
    </rPh>
    <phoneticPr fontId="4"/>
  </si>
  <si>
    <t>北川副町大字江上</t>
    <rPh sb="0" eb="3">
      <t>キタカワソエ</t>
    </rPh>
    <rPh sb="3" eb="4">
      <t>マチ</t>
    </rPh>
    <rPh sb="4" eb="6">
      <t>オオアザ</t>
    </rPh>
    <rPh sb="6" eb="8">
      <t>エガミ</t>
    </rPh>
    <phoneticPr fontId="4"/>
  </si>
  <si>
    <t>北川副町大字光法</t>
    <rPh sb="0" eb="3">
      <t>キタカワソエ</t>
    </rPh>
    <rPh sb="3" eb="4">
      <t>マチ</t>
    </rPh>
    <rPh sb="4" eb="6">
      <t>オオアザ</t>
    </rPh>
    <rPh sb="6" eb="7">
      <t>ミツノリ</t>
    </rPh>
    <rPh sb="7" eb="8">
      <t>ホウ</t>
    </rPh>
    <phoneticPr fontId="4"/>
  </si>
  <si>
    <t>北川副町大字新郷</t>
    <rPh sb="0" eb="3">
      <t>キタカワソエ</t>
    </rPh>
    <rPh sb="3" eb="4">
      <t>マチ</t>
    </rPh>
    <rPh sb="4" eb="6">
      <t>オオアザ</t>
    </rPh>
    <rPh sb="6" eb="8">
      <t>シンゴウ</t>
    </rPh>
    <phoneticPr fontId="4"/>
  </si>
  <si>
    <t>木原一丁目</t>
    <rPh sb="0" eb="2">
      <t>キハラ</t>
    </rPh>
    <rPh sb="2" eb="3">
      <t>1</t>
    </rPh>
    <rPh sb="3" eb="5">
      <t>チョウメ</t>
    </rPh>
    <phoneticPr fontId="4"/>
  </si>
  <si>
    <t>木原二丁目</t>
    <rPh sb="0" eb="2">
      <t>キハラ</t>
    </rPh>
    <rPh sb="2" eb="3">
      <t>2</t>
    </rPh>
    <phoneticPr fontId="4"/>
  </si>
  <si>
    <t>木原三丁目</t>
    <rPh sb="0" eb="2">
      <t>キハラ</t>
    </rPh>
    <rPh sb="2" eb="3">
      <t>3</t>
    </rPh>
    <phoneticPr fontId="4"/>
  </si>
  <si>
    <t>巨勢町大字高尾</t>
    <rPh sb="0" eb="2">
      <t>コセ</t>
    </rPh>
    <rPh sb="2" eb="3">
      <t>マチ</t>
    </rPh>
    <rPh sb="3" eb="5">
      <t>オオアザ</t>
    </rPh>
    <rPh sb="5" eb="7">
      <t>タカオ</t>
    </rPh>
    <phoneticPr fontId="4"/>
  </si>
  <si>
    <t>巨勢町大字修理田</t>
    <rPh sb="0" eb="2">
      <t>コセ</t>
    </rPh>
    <rPh sb="2" eb="3">
      <t>マチ</t>
    </rPh>
    <rPh sb="3" eb="5">
      <t>オオアザ</t>
    </rPh>
    <rPh sb="5" eb="7">
      <t>シュウリ</t>
    </rPh>
    <rPh sb="7" eb="8">
      <t>タ</t>
    </rPh>
    <phoneticPr fontId="4"/>
  </si>
  <si>
    <t>巨勢町大字東西</t>
    <rPh sb="0" eb="2">
      <t>コセ</t>
    </rPh>
    <rPh sb="2" eb="3">
      <t>マチ</t>
    </rPh>
    <rPh sb="3" eb="5">
      <t>オオアザ</t>
    </rPh>
    <rPh sb="5" eb="7">
      <t>トウザイ</t>
    </rPh>
    <phoneticPr fontId="4"/>
  </si>
  <si>
    <t>巨勢町大字牛島</t>
    <rPh sb="0" eb="2">
      <t>コセ</t>
    </rPh>
    <rPh sb="2" eb="3">
      <t>マチ</t>
    </rPh>
    <rPh sb="3" eb="5">
      <t>オオアザ</t>
    </rPh>
    <rPh sb="5" eb="7">
      <t>ウシジマ</t>
    </rPh>
    <phoneticPr fontId="4"/>
  </si>
  <si>
    <t>兵庫町大字渕</t>
    <rPh sb="0" eb="3">
      <t>ヒョウゴマチ</t>
    </rPh>
    <rPh sb="3" eb="5">
      <t>オオアザ</t>
    </rPh>
    <rPh sb="5" eb="6">
      <t>フチ</t>
    </rPh>
    <phoneticPr fontId="4"/>
  </si>
  <si>
    <t>兵庫町大字西渕</t>
    <rPh sb="0" eb="3">
      <t>ヒョウゴマチ</t>
    </rPh>
    <rPh sb="3" eb="5">
      <t>オオアザ</t>
    </rPh>
    <rPh sb="5" eb="6">
      <t>ニシ</t>
    </rPh>
    <rPh sb="6" eb="7">
      <t>フチ</t>
    </rPh>
    <phoneticPr fontId="4"/>
  </si>
  <si>
    <t>兵庫町大字藤木</t>
    <rPh sb="0" eb="3">
      <t>ヒョウゴマチ</t>
    </rPh>
    <rPh sb="3" eb="5">
      <t>オオアザ</t>
    </rPh>
    <rPh sb="5" eb="7">
      <t>フジキ</t>
    </rPh>
    <phoneticPr fontId="4"/>
  </si>
  <si>
    <t>兵庫町大字瓦町</t>
    <rPh sb="0" eb="3">
      <t>ヒョウゴマチ</t>
    </rPh>
    <rPh sb="3" eb="5">
      <t>オオアザ</t>
    </rPh>
    <rPh sb="5" eb="7">
      <t>カワラマチ</t>
    </rPh>
    <phoneticPr fontId="4"/>
  </si>
  <si>
    <t>兵庫町大字若宮</t>
    <rPh sb="0" eb="3">
      <t>ヒョウゴマチ</t>
    </rPh>
    <rPh sb="3" eb="5">
      <t>オオアザ</t>
    </rPh>
    <rPh sb="5" eb="7">
      <t>ワカミヤ</t>
    </rPh>
    <phoneticPr fontId="4"/>
  </si>
  <si>
    <t>高木瀬町大字東高木</t>
    <rPh sb="0" eb="3">
      <t>タカギセ</t>
    </rPh>
    <rPh sb="3" eb="4">
      <t>マチ</t>
    </rPh>
    <rPh sb="4" eb="6">
      <t>オオアザ</t>
    </rPh>
    <rPh sb="6" eb="7">
      <t>ヒガシ</t>
    </rPh>
    <rPh sb="7" eb="9">
      <t>タカギ</t>
    </rPh>
    <phoneticPr fontId="4"/>
  </si>
  <si>
    <t>高木瀬町大字長瀬</t>
    <rPh sb="0" eb="3">
      <t>タカギセ</t>
    </rPh>
    <rPh sb="3" eb="4">
      <t>マチ</t>
    </rPh>
    <rPh sb="4" eb="6">
      <t>オオアザ</t>
    </rPh>
    <rPh sb="6" eb="8">
      <t>ナガセ</t>
    </rPh>
    <phoneticPr fontId="4"/>
  </si>
  <si>
    <t>開成一丁目</t>
    <rPh sb="0" eb="2">
      <t>カイセイ</t>
    </rPh>
    <rPh sb="2" eb="3">
      <t>1</t>
    </rPh>
    <rPh sb="3" eb="5">
      <t>チョウメ</t>
    </rPh>
    <phoneticPr fontId="4"/>
  </si>
  <si>
    <t>開成二丁目</t>
    <rPh sb="0" eb="2">
      <t>カイセイ</t>
    </rPh>
    <rPh sb="2" eb="3">
      <t>2</t>
    </rPh>
    <phoneticPr fontId="4"/>
  </si>
  <si>
    <t>開成三丁目</t>
    <rPh sb="0" eb="2">
      <t>カイセイ</t>
    </rPh>
    <rPh sb="2" eb="3">
      <t>3</t>
    </rPh>
    <phoneticPr fontId="4"/>
  </si>
  <si>
    <t>開成四丁目</t>
    <rPh sb="0" eb="2">
      <t>カイセイ</t>
    </rPh>
    <rPh sb="2" eb="3">
      <t>4</t>
    </rPh>
    <phoneticPr fontId="4"/>
  </si>
  <si>
    <t>開成五丁目</t>
    <rPh sb="0" eb="2">
      <t>カイセイ</t>
    </rPh>
    <rPh sb="2" eb="3">
      <t>5</t>
    </rPh>
    <phoneticPr fontId="4"/>
  </si>
  <si>
    <t>開成六丁目</t>
    <rPh sb="0" eb="2">
      <t>カイセイ</t>
    </rPh>
    <rPh sb="2" eb="3">
      <t>6</t>
    </rPh>
    <phoneticPr fontId="4"/>
  </si>
  <si>
    <t>鍋島町大字八戸溝</t>
    <rPh sb="0" eb="2">
      <t>ナベシマ</t>
    </rPh>
    <rPh sb="2" eb="3">
      <t>マチ</t>
    </rPh>
    <rPh sb="3" eb="5">
      <t>オオアザ</t>
    </rPh>
    <rPh sb="5" eb="8">
      <t>ヤエミゾ</t>
    </rPh>
    <phoneticPr fontId="4"/>
  </si>
  <si>
    <t>鍋島町大字森田</t>
    <rPh sb="0" eb="2">
      <t>ナベシマ</t>
    </rPh>
    <rPh sb="2" eb="3">
      <t>マチ</t>
    </rPh>
    <rPh sb="3" eb="5">
      <t>オオアザ</t>
    </rPh>
    <rPh sb="5" eb="7">
      <t>モリタ</t>
    </rPh>
    <phoneticPr fontId="4"/>
  </si>
  <si>
    <t>鍋島町大字鍋島</t>
    <rPh sb="0" eb="2">
      <t>ナベシマ</t>
    </rPh>
    <rPh sb="2" eb="3">
      <t>マチ</t>
    </rPh>
    <rPh sb="3" eb="5">
      <t>オオアザ</t>
    </rPh>
    <rPh sb="5" eb="7">
      <t>ナベシマ</t>
    </rPh>
    <phoneticPr fontId="4"/>
  </si>
  <si>
    <t>鍋島町大字蛎久</t>
    <rPh sb="0" eb="2">
      <t>ナベシマ</t>
    </rPh>
    <rPh sb="2" eb="3">
      <t>マチ</t>
    </rPh>
    <rPh sb="3" eb="5">
      <t>オオアザ</t>
    </rPh>
    <rPh sb="5" eb="6">
      <t>カキ</t>
    </rPh>
    <rPh sb="6" eb="7">
      <t>ヒサ</t>
    </rPh>
    <phoneticPr fontId="4"/>
  </si>
  <si>
    <t>鍋島町大字八戸</t>
    <rPh sb="0" eb="2">
      <t>ナベシマ</t>
    </rPh>
    <rPh sb="2" eb="3">
      <t>マチ</t>
    </rPh>
    <rPh sb="3" eb="5">
      <t>オオアザ</t>
    </rPh>
    <rPh sb="5" eb="7">
      <t>ヤエミゾ</t>
    </rPh>
    <phoneticPr fontId="4"/>
  </si>
  <si>
    <t>新栄東一丁目</t>
    <rPh sb="0" eb="1">
      <t>シン</t>
    </rPh>
    <rPh sb="1" eb="2">
      <t>エイ</t>
    </rPh>
    <rPh sb="2" eb="3">
      <t>ヒガシ</t>
    </rPh>
    <rPh sb="3" eb="4">
      <t>１</t>
    </rPh>
    <rPh sb="4" eb="6">
      <t>チョウメ</t>
    </rPh>
    <phoneticPr fontId="4"/>
  </si>
  <si>
    <t>新栄東二丁目</t>
    <rPh sb="0" eb="1">
      <t>シン</t>
    </rPh>
    <rPh sb="1" eb="2">
      <t>エイ</t>
    </rPh>
    <rPh sb="2" eb="3">
      <t>ヒガシ</t>
    </rPh>
    <rPh sb="3" eb="4">
      <t>２</t>
    </rPh>
    <rPh sb="4" eb="6">
      <t>チョウメ</t>
    </rPh>
    <phoneticPr fontId="4"/>
  </si>
  <si>
    <t>新栄東三丁目</t>
    <rPh sb="0" eb="1">
      <t>シン</t>
    </rPh>
    <rPh sb="1" eb="2">
      <t>エイ</t>
    </rPh>
    <rPh sb="2" eb="3">
      <t>ヒガシ</t>
    </rPh>
    <rPh sb="3" eb="4">
      <t>３</t>
    </rPh>
    <rPh sb="4" eb="6">
      <t>チョウメ</t>
    </rPh>
    <phoneticPr fontId="4"/>
  </si>
  <si>
    <t>新栄東四丁目</t>
    <rPh sb="0" eb="1">
      <t>シン</t>
    </rPh>
    <rPh sb="1" eb="2">
      <t>エイ</t>
    </rPh>
    <rPh sb="2" eb="3">
      <t>ヒガシ</t>
    </rPh>
    <rPh sb="3" eb="4">
      <t>４</t>
    </rPh>
    <rPh sb="4" eb="6">
      <t>チョウメ</t>
    </rPh>
    <phoneticPr fontId="4"/>
  </si>
  <si>
    <t>新栄西一丁目</t>
    <rPh sb="0" eb="1">
      <t>シン</t>
    </rPh>
    <rPh sb="1" eb="2">
      <t>エイ</t>
    </rPh>
    <rPh sb="2" eb="3">
      <t>ニシ</t>
    </rPh>
    <rPh sb="3" eb="4">
      <t>１</t>
    </rPh>
    <rPh sb="4" eb="6">
      <t>チョウメ</t>
    </rPh>
    <phoneticPr fontId="4"/>
  </si>
  <si>
    <t>新栄西二丁目</t>
    <rPh sb="0" eb="1">
      <t>シン</t>
    </rPh>
    <rPh sb="1" eb="2">
      <t>エイ</t>
    </rPh>
    <rPh sb="2" eb="3">
      <t>ニシ</t>
    </rPh>
    <rPh sb="3" eb="6">
      <t>２チョウメ</t>
    </rPh>
    <phoneticPr fontId="4"/>
  </si>
  <si>
    <t>金立町大字金立</t>
    <rPh sb="0" eb="2">
      <t>キンリュウ</t>
    </rPh>
    <rPh sb="2" eb="3">
      <t>マチ</t>
    </rPh>
    <rPh sb="3" eb="5">
      <t>オオアザ</t>
    </rPh>
    <rPh sb="5" eb="7">
      <t>キンリュウ</t>
    </rPh>
    <phoneticPr fontId="4"/>
  </si>
  <si>
    <t>金立町大字薬師丸</t>
    <rPh sb="0" eb="2">
      <t>キンリュウ</t>
    </rPh>
    <rPh sb="2" eb="3">
      <t>マチ</t>
    </rPh>
    <rPh sb="3" eb="5">
      <t>オオアザ</t>
    </rPh>
    <rPh sb="5" eb="8">
      <t>ヤクシマル</t>
    </rPh>
    <phoneticPr fontId="4"/>
  </si>
  <si>
    <t>金立町大字千布</t>
    <rPh sb="0" eb="2">
      <t>キンリュウ</t>
    </rPh>
    <rPh sb="2" eb="3">
      <t>マチ</t>
    </rPh>
    <rPh sb="3" eb="5">
      <t>オオアザ</t>
    </rPh>
    <rPh sb="5" eb="6">
      <t>セン</t>
    </rPh>
    <rPh sb="6" eb="7">
      <t>ヌノ</t>
    </rPh>
    <phoneticPr fontId="4"/>
  </si>
  <si>
    <t>久保泉町大字上和泉</t>
    <rPh sb="0" eb="3">
      <t>クボイズミ</t>
    </rPh>
    <rPh sb="3" eb="4">
      <t>マチ</t>
    </rPh>
    <rPh sb="4" eb="6">
      <t>オオアザ</t>
    </rPh>
    <rPh sb="6" eb="7">
      <t>カミ</t>
    </rPh>
    <rPh sb="7" eb="9">
      <t>イズミ</t>
    </rPh>
    <phoneticPr fontId="4"/>
  </si>
  <si>
    <t>久保泉町大字下和泉</t>
    <rPh sb="0" eb="3">
      <t>クボイズミ</t>
    </rPh>
    <rPh sb="3" eb="4">
      <t>マチ</t>
    </rPh>
    <rPh sb="4" eb="6">
      <t>オオアザ</t>
    </rPh>
    <rPh sb="6" eb="7">
      <t>シタ</t>
    </rPh>
    <rPh sb="7" eb="9">
      <t>イズミ</t>
    </rPh>
    <phoneticPr fontId="4"/>
  </si>
  <si>
    <t>久保泉町大字川久保</t>
    <rPh sb="0" eb="3">
      <t>クボイズミ</t>
    </rPh>
    <rPh sb="3" eb="4">
      <t>マチ</t>
    </rPh>
    <rPh sb="4" eb="6">
      <t>オオアザ</t>
    </rPh>
    <rPh sb="6" eb="9">
      <t>カワクボ</t>
    </rPh>
    <phoneticPr fontId="4"/>
  </si>
  <si>
    <t>蓮池町大字蓮池</t>
    <rPh sb="0" eb="2">
      <t>ハスイケ</t>
    </rPh>
    <rPh sb="2" eb="3">
      <t>マチ</t>
    </rPh>
    <rPh sb="3" eb="5">
      <t>オオアザ</t>
    </rPh>
    <rPh sb="5" eb="7">
      <t>ハスイケ</t>
    </rPh>
    <phoneticPr fontId="4"/>
  </si>
  <si>
    <t>蓮池町大字見島</t>
    <rPh sb="0" eb="2">
      <t>ハスイケ</t>
    </rPh>
    <rPh sb="2" eb="3">
      <t>マチ</t>
    </rPh>
    <rPh sb="3" eb="5">
      <t>オオアザ</t>
    </rPh>
    <rPh sb="5" eb="6">
      <t>ミ</t>
    </rPh>
    <rPh sb="6" eb="7">
      <t>シマ</t>
    </rPh>
    <phoneticPr fontId="4"/>
  </si>
  <si>
    <t>蓮池町大字小松</t>
    <rPh sb="0" eb="2">
      <t>ハスイケ</t>
    </rPh>
    <rPh sb="2" eb="3">
      <t>マチ</t>
    </rPh>
    <rPh sb="3" eb="5">
      <t>オオアザ</t>
    </rPh>
    <rPh sb="5" eb="7">
      <t>コマツ</t>
    </rPh>
    <phoneticPr fontId="4"/>
  </si>
  <si>
    <t>蓮池町大字古賀</t>
    <rPh sb="0" eb="2">
      <t>ハスイケ</t>
    </rPh>
    <rPh sb="2" eb="3">
      <t>マチ</t>
    </rPh>
    <rPh sb="3" eb="5">
      <t>オオアザ</t>
    </rPh>
    <rPh sb="5" eb="7">
      <t>コガ</t>
    </rPh>
    <phoneticPr fontId="4"/>
  </si>
  <si>
    <t>鍋島一丁目</t>
    <rPh sb="0" eb="2">
      <t>ナベシマ</t>
    </rPh>
    <rPh sb="2" eb="3">
      <t>1</t>
    </rPh>
    <rPh sb="3" eb="5">
      <t>チョウメ</t>
    </rPh>
    <phoneticPr fontId="4"/>
  </si>
  <si>
    <t>鍋島二丁目</t>
    <rPh sb="0" eb="2">
      <t>ナベシマ</t>
    </rPh>
    <rPh sb="2" eb="3">
      <t>2</t>
    </rPh>
    <phoneticPr fontId="4"/>
  </si>
  <si>
    <t>鍋島三丁目</t>
    <rPh sb="0" eb="2">
      <t>ナベシマ</t>
    </rPh>
    <rPh sb="2" eb="3">
      <t>3</t>
    </rPh>
    <phoneticPr fontId="4"/>
  </si>
  <si>
    <t>鍋島四丁目</t>
    <rPh sb="0" eb="2">
      <t>ナベシマ</t>
    </rPh>
    <rPh sb="2" eb="3">
      <t>4</t>
    </rPh>
    <phoneticPr fontId="4"/>
  </si>
  <si>
    <t>鍋島五丁目</t>
    <rPh sb="0" eb="2">
      <t>ナベシマ</t>
    </rPh>
    <rPh sb="2" eb="3">
      <t>5</t>
    </rPh>
    <phoneticPr fontId="4"/>
  </si>
  <si>
    <t>鍋島六丁目</t>
    <rPh sb="0" eb="2">
      <t>ナベシマ</t>
    </rPh>
    <rPh sb="2" eb="3">
      <t>6</t>
    </rPh>
    <phoneticPr fontId="4"/>
  </si>
  <si>
    <t>兵庫南一丁目</t>
    <rPh sb="0" eb="2">
      <t>ヒョウゴ</t>
    </rPh>
    <rPh sb="2" eb="3">
      <t>ミナミ</t>
    </rPh>
    <rPh sb="3" eb="4">
      <t>1</t>
    </rPh>
    <rPh sb="4" eb="6">
      <t>チョウメ</t>
    </rPh>
    <phoneticPr fontId="4"/>
  </si>
  <si>
    <t>兵庫南二丁目</t>
    <rPh sb="0" eb="2">
      <t>ヒョウゴ</t>
    </rPh>
    <rPh sb="2" eb="3">
      <t>ミナミ</t>
    </rPh>
    <rPh sb="3" eb="4">
      <t>2</t>
    </rPh>
    <phoneticPr fontId="4"/>
  </si>
  <si>
    <t>兵庫南三丁目</t>
    <rPh sb="0" eb="2">
      <t>ヒョウゴ</t>
    </rPh>
    <rPh sb="2" eb="3">
      <t>ミナミ</t>
    </rPh>
    <rPh sb="3" eb="4">
      <t>3</t>
    </rPh>
    <phoneticPr fontId="4"/>
  </si>
  <si>
    <t>兵庫南四丁目</t>
    <rPh sb="0" eb="2">
      <t>ヒョウゴ</t>
    </rPh>
    <rPh sb="2" eb="3">
      <t>ミナミ</t>
    </rPh>
    <rPh sb="3" eb="4">
      <t>4</t>
    </rPh>
    <phoneticPr fontId="4"/>
  </si>
  <si>
    <t>南佐賀一丁目</t>
    <rPh sb="0" eb="1">
      <t>ミナミ</t>
    </rPh>
    <rPh sb="1" eb="3">
      <t>サガ</t>
    </rPh>
    <rPh sb="3" eb="4">
      <t>1</t>
    </rPh>
    <rPh sb="4" eb="6">
      <t>チョウメ</t>
    </rPh>
    <phoneticPr fontId="4"/>
  </si>
  <si>
    <t>南佐賀二丁目</t>
    <rPh sb="0" eb="1">
      <t>ミナミ</t>
    </rPh>
    <rPh sb="1" eb="3">
      <t>サガ</t>
    </rPh>
    <rPh sb="3" eb="4">
      <t>2</t>
    </rPh>
    <phoneticPr fontId="4"/>
  </si>
  <si>
    <t>南佐賀三丁目</t>
    <rPh sb="0" eb="1">
      <t>ミナミ</t>
    </rPh>
    <rPh sb="1" eb="3">
      <t>サガ</t>
    </rPh>
    <rPh sb="3" eb="4">
      <t>3</t>
    </rPh>
    <phoneticPr fontId="4"/>
  </si>
  <si>
    <t>新郷本町</t>
    <rPh sb="0" eb="2">
      <t>シンゴウ</t>
    </rPh>
    <rPh sb="2" eb="4">
      <t>ホンマチ</t>
    </rPh>
    <phoneticPr fontId="4"/>
  </si>
  <si>
    <t>西田代町</t>
    <rPh sb="0" eb="1">
      <t>ニシ</t>
    </rPh>
    <rPh sb="1" eb="3">
      <t>タシロ</t>
    </rPh>
    <rPh sb="3" eb="4">
      <t>マチ</t>
    </rPh>
    <phoneticPr fontId="4"/>
  </si>
  <si>
    <t>X</t>
  </si>
  <si>
    <t>大和町大字尼寺</t>
    <rPh sb="0" eb="3">
      <t>ヤマトマチ</t>
    </rPh>
    <rPh sb="3" eb="5">
      <t>オオアザ</t>
    </rPh>
    <rPh sb="5" eb="7">
      <t>アマテラ</t>
    </rPh>
    <phoneticPr fontId="4"/>
  </si>
  <si>
    <t>大和町大字久池井</t>
  </si>
  <si>
    <t>大和町大字八反原</t>
  </si>
  <si>
    <t>大和町大字川上</t>
  </si>
  <si>
    <t>大和町大字東山田</t>
  </si>
  <si>
    <t>大和町大字池上</t>
  </si>
  <si>
    <t>大和町大字久留間</t>
  </si>
  <si>
    <t>大和町大字梅野</t>
  </si>
  <si>
    <t>大和町大字松瀬</t>
  </si>
  <si>
    <t>大和町大字名尾</t>
  </si>
  <si>
    <t>富士町大字古湯</t>
    <rPh sb="0" eb="3">
      <t>フジチョウ</t>
    </rPh>
    <rPh sb="3" eb="5">
      <t>オオアザ</t>
    </rPh>
    <phoneticPr fontId="4"/>
  </si>
  <si>
    <t>富士町大字畑瀬</t>
  </si>
  <si>
    <t>富士町大字杉山</t>
  </si>
  <si>
    <t>富士町大字市川</t>
  </si>
  <si>
    <t>富士町大字苣木</t>
  </si>
  <si>
    <t>富士町大字鎌原</t>
  </si>
  <si>
    <t>川副町大字早津江津</t>
  </si>
  <si>
    <t>川副町大字大詫間</t>
    <phoneticPr fontId="4"/>
  </si>
  <si>
    <t>東与賀町大字下古賀</t>
    <phoneticPr fontId="4"/>
  </si>
  <si>
    <t>各年10月1日現在</t>
    <rPh sb="0" eb="2">
      <t>カクネン</t>
    </rPh>
    <rPh sb="4" eb="5">
      <t>ガツ</t>
    </rPh>
    <rPh sb="6" eb="7">
      <t>ニチ</t>
    </rPh>
    <rPh sb="7" eb="9">
      <t>ゲンザイ</t>
    </rPh>
    <phoneticPr fontId="4"/>
  </si>
  <si>
    <t>年次・地域</t>
    <rPh sb="3" eb="5">
      <t>チイキ</t>
    </rPh>
    <phoneticPr fontId="4"/>
  </si>
  <si>
    <t>　　　　　　　　　　　　　住　　　　　　　　　　宅　　　　　　　　　総</t>
    <rPh sb="13" eb="14">
      <t>ジュウ</t>
    </rPh>
    <rPh sb="24" eb="25">
      <t>タク</t>
    </rPh>
    <rPh sb="34" eb="35">
      <t>ソウ</t>
    </rPh>
    <phoneticPr fontId="4"/>
  </si>
  <si>
    <t>　　　　　数</t>
    <rPh sb="5" eb="6">
      <t>カズ</t>
    </rPh>
    <phoneticPr fontId="4"/>
  </si>
  <si>
    <t>住宅以外で人が
居住する建物数</t>
    <rPh sb="0" eb="2">
      <t>ジュウタク</t>
    </rPh>
    <rPh sb="2" eb="4">
      <t>イガイ</t>
    </rPh>
    <rPh sb="5" eb="6">
      <t>ヒト</t>
    </rPh>
    <rPh sb="8" eb="10">
      <t>キョジュウ</t>
    </rPh>
    <rPh sb="12" eb="14">
      <t>タテモノ</t>
    </rPh>
    <rPh sb="14" eb="15">
      <t>カズ</t>
    </rPh>
    <phoneticPr fontId="4"/>
  </si>
  <si>
    <t>総  数</t>
  </si>
  <si>
    <t>居 住 世 帯 あ り</t>
  </si>
  <si>
    <t>居　住　世</t>
    <rPh sb="0" eb="1">
      <t>キョ</t>
    </rPh>
    <rPh sb="2" eb="3">
      <t>ジュウ</t>
    </rPh>
    <rPh sb="4" eb="5">
      <t>ヨ</t>
    </rPh>
    <phoneticPr fontId="4"/>
  </si>
  <si>
    <t>　帯　な　し</t>
    <rPh sb="1" eb="2">
      <t>オビ</t>
    </rPh>
    <phoneticPr fontId="4"/>
  </si>
  <si>
    <t>総　数</t>
  </si>
  <si>
    <t>同居世帯
な　　し</t>
    <phoneticPr fontId="4"/>
  </si>
  <si>
    <t>同居世帯
あ　　り</t>
    <phoneticPr fontId="4"/>
  </si>
  <si>
    <t>一時現在
者 の み</t>
    <phoneticPr fontId="4"/>
  </si>
  <si>
    <t>空</t>
    <rPh sb="0" eb="1">
      <t>ソラ</t>
    </rPh>
    <phoneticPr fontId="4"/>
  </si>
  <si>
    <t>　き　家</t>
    <rPh sb="3" eb="4">
      <t>イエ</t>
    </rPh>
    <phoneticPr fontId="4"/>
  </si>
  <si>
    <t>建築中</t>
  </si>
  <si>
    <t>総 数</t>
    <rPh sb="0" eb="1">
      <t>フサ</t>
    </rPh>
    <rPh sb="2" eb="3">
      <t>カズ</t>
    </rPh>
    <phoneticPr fontId="4"/>
  </si>
  <si>
    <t>二次的
住　宅</t>
    <rPh sb="0" eb="3">
      <t>ニジテキ</t>
    </rPh>
    <rPh sb="4" eb="5">
      <t>ジュウ</t>
    </rPh>
    <rPh sb="6" eb="7">
      <t>タク</t>
    </rPh>
    <phoneticPr fontId="4"/>
  </si>
  <si>
    <t>賃貸用</t>
    <rPh sb="0" eb="3">
      <t>チンタイヨウ</t>
    </rPh>
    <phoneticPr fontId="4"/>
  </si>
  <si>
    <t>売却用</t>
    <rPh sb="0" eb="3">
      <t>バイキャクヨウ</t>
    </rPh>
    <phoneticPr fontId="4"/>
  </si>
  <si>
    <t>その他</t>
    <rPh sb="2" eb="3">
      <t>ホカ</t>
    </rPh>
    <phoneticPr fontId="4"/>
  </si>
  <si>
    <t>平成15年</t>
    <rPh sb="0" eb="2">
      <t>ヘイセイ</t>
    </rPh>
    <rPh sb="4" eb="5">
      <t>ネン</t>
    </rPh>
    <phoneticPr fontId="4"/>
  </si>
  <si>
    <t>旧佐賀市</t>
    <rPh sb="0" eb="4">
      <t>キサ</t>
    </rPh>
    <phoneticPr fontId="4"/>
  </si>
  <si>
    <t>大和町</t>
    <rPh sb="0" eb="3">
      <t>ヤマトチョウ</t>
    </rPh>
    <phoneticPr fontId="4"/>
  </si>
  <si>
    <t>川副町</t>
    <rPh sb="0" eb="2">
      <t>カワソエ</t>
    </rPh>
    <rPh sb="2" eb="3">
      <t>マチ</t>
    </rPh>
    <phoneticPr fontId="4"/>
  </si>
  <si>
    <t>平成20年</t>
    <rPh sb="0" eb="2">
      <t>ヘイセイ</t>
    </rPh>
    <rPh sb="4" eb="5">
      <t>ネン</t>
    </rPh>
    <phoneticPr fontId="4"/>
  </si>
  <si>
    <t>　　 必ずしも総数とは一致しない。</t>
    <rPh sb="3" eb="4">
      <t>カナラ</t>
    </rPh>
    <rPh sb="7" eb="9">
      <t>ソウスウ</t>
    </rPh>
    <rPh sb="11" eb="13">
      <t>イッチ</t>
    </rPh>
    <phoneticPr fontId="4"/>
  </si>
  <si>
    <t>各年10月1日現在</t>
    <rPh sb="0" eb="2">
      <t>カクネン</t>
    </rPh>
    <rPh sb="4" eb="5">
      <t>ガツ</t>
    </rPh>
    <rPh sb="6" eb="7">
      <t>ニチ</t>
    </rPh>
    <rPh sb="7" eb="9">
      <t>ゲンザイ</t>
    </rPh>
    <phoneticPr fontId="35"/>
  </si>
  <si>
    <t>年          次
所 有 の 関 係
住 宅 の 種 類</t>
    <phoneticPr fontId="4"/>
  </si>
  <si>
    <t>住宅数</t>
    <phoneticPr fontId="4"/>
  </si>
  <si>
    <t>世帯数</t>
    <phoneticPr fontId="4"/>
  </si>
  <si>
    <t>世帯人員</t>
    <phoneticPr fontId="4"/>
  </si>
  <si>
    <t>1住宅
当たり
居住室数</t>
  </si>
  <si>
    <t>1住宅
当たり
畳数</t>
  </si>
  <si>
    <t>1住宅
当たり
延べ面積
(㎡)</t>
  </si>
  <si>
    <t>1人
当たり
畳数</t>
    <phoneticPr fontId="4"/>
  </si>
  <si>
    <t>1室
当たり
人員</t>
  </si>
  <si>
    <t>平成10年（総数）</t>
    <rPh sb="0" eb="2">
      <t>ヘイセイ</t>
    </rPh>
    <rPh sb="4" eb="5">
      <t>ネン</t>
    </rPh>
    <rPh sb="6" eb="8">
      <t>ソウスウ</t>
    </rPh>
    <phoneticPr fontId="4"/>
  </si>
  <si>
    <t>平
成
15
年</t>
    <rPh sb="0" eb="1">
      <t>ヒラ</t>
    </rPh>
    <rPh sb="3" eb="4">
      <t>ナル</t>
    </rPh>
    <rPh sb="10" eb="11">
      <t>ネン</t>
    </rPh>
    <phoneticPr fontId="35"/>
  </si>
  <si>
    <t>旧
佐
賀
市</t>
    <rPh sb="0" eb="1">
      <t>キュウ</t>
    </rPh>
    <rPh sb="2" eb="3">
      <t>サ</t>
    </rPh>
    <rPh sb="4" eb="5">
      <t>ヨロコブ</t>
    </rPh>
    <rPh sb="6" eb="7">
      <t>シ</t>
    </rPh>
    <phoneticPr fontId="35"/>
  </si>
  <si>
    <t>持ち家</t>
    <rPh sb="0" eb="1">
      <t>モ</t>
    </rPh>
    <rPh sb="2" eb="3">
      <t>イエ</t>
    </rPh>
    <phoneticPr fontId="35"/>
  </si>
  <si>
    <t>借家</t>
    <phoneticPr fontId="4"/>
  </si>
  <si>
    <t>公営の借家</t>
    <rPh sb="0" eb="2">
      <t>コウエイ</t>
    </rPh>
    <rPh sb="3" eb="5">
      <t>シャクヤ</t>
    </rPh>
    <phoneticPr fontId="35"/>
  </si>
  <si>
    <t>公団・公社の借家</t>
    <rPh sb="0" eb="2">
      <t>コウダン</t>
    </rPh>
    <rPh sb="3" eb="5">
      <t>コウシャ</t>
    </rPh>
    <rPh sb="6" eb="8">
      <t>シャクヤ</t>
    </rPh>
    <phoneticPr fontId="35"/>
  </si>
  <si>
    <t>民営借家</t>
    <rPh sb="0" eb="2">
      <t>ミンエイ</t>
    </rPh>
    <rPh sb="2" eb="4">
      <t>シャクヤ</t>
    </rPh>
    <phoneticPr fontId="35"/>
  </si>
  <si>
    <t>給与住宅</t>
    <rPh sb="0" eb="2">
      <t>キュウヨ</t>
    </rPh>
    <rPh sb="2" eb="4">
      <t>ジュウタク</t>
    </rPh>
    <phoneticPr fontId="35"/>
  </si>
  <si>
    <t>専用住宅</t>
    <phoneticPr fontId="4"/>
  </si>
  <si>
    <t>店舗その他の併用住宅</t>
    <rPh sb="0" eb="2">
      <t>テンポ</t>
    </rPh>
    <rPh sb="4" eb="5">
      <t>タ</t>
    </rPh>
    <rPh sb="6" eb="8">
      <t>ヘイヨウ</t>
    </rPh>
    <rPh sb="8" eb="10">
      <t>ジュウタク</t>
    </rPh>
    <phoneticPr fontId="35"/>
  </si>
  <si>
    <t>大
和
町</t>
    <rPh sb="0" eb="1">
      <t>オオ</t>
    </rPh>
    <rPh sb="2" eb="3">
      <t>ヤワ</t>
    </rPh>
    <rPh sb="4" eb="5">
      <t>マチ</t>
    </rPh>
    <phoneticPr fontId="35"/>
  </si>
  <si>
    <t>川
副
町</t>
    <rPh sb="0" eb="1">
      <t>カワ</t>
    </rPh>
    <rPh sb="2" eb="3">
      <t>ゾ</t>
    </rPh>
    <rPh sb="4" eb="5">
      <t>マチ</t>
    </rPh>
    <phoneticPr fontId="35"/>
  </si>
  <si>
    <t>注2）市・区及び一定規模以上の町村のみ公表のため，平成10年度までは旧佐賀市のみの公表。</t>
    <rPh sb="0" eb="1">
      <t>チュウ</t>
    </rPh>
    <rPh sb="3" eb="4">
      <t>シ</t>
    </rPh>
    <rPh sb="5" eb="6">
      <t>ク</t>
    </rPh>
    <rPh sb="6" eb="7">
      <t>オヨ</t>
    </rPh>
    <rPh sb="8" eb="10">
      <t>イッテイ</t>
    </rPh>
    <rPh sb="10" eb="12">
      <t>キボ</t>
    </rPh>
    <rPh sb="12" eb="14">
      <t>イジョウ</t>
    </rPh>
    <rPh sb="15" eb="17">
      <t>チョウソン</t>
    </rPh>
    <rPh sb="19" eb="21">
      <t>コウヒョウ</t>
    </rPh>
    <rPh sb="25" eb="27">
      <t>ヘイセイ</t>
    </rPh>
    <rPh sb="29" eb="31">
      <t>ネンド</t>
    </rPh>
    <rPh sb="34" eb="35">
      <t>キュウ</t>
    </rPh>
    <rPh sb="35" eb="38">
      <t>サガシ</t>
    </rPh>
    <rPh sb="41" eb="43">
      <t>コウヒョウ</t>
    </rPh>
    <phoneticPr fontId="35"/>
  </si>
  <si>
    <t>年          次
所 有 の 関 係
住 宅 の 種 類</t>
    <phoneticPr fontId="4"/>
  </si>
  <si>
    <t>住宅数</t>
    <phoneticPr fontId="4"/>
  </si>
  <si>
    <t>世帯数</t>
    <phoneticPr fontId="4"/>
  </si>
  <si>
    <t>世帯人員</t>
    <phoneticPr fontId="4"/>
  </si>
  <si>
    <t>1人
当たり
畳数</t>
    <phoneticPr fontId="4"/>
  </si>
  <si>
    <t>借家</t>
    <phoneticPr fontId="4"/>
  </si>
  <si>
    <t>都市再生機構・公社の借家</t>
    <rPh sb="0" eb="2">
      <t>トシ</t>
    </rPh>
    <rPh sb="2" eb="4">
      <t>サイセイ</t>
    </rPh>
    <rPh sb="4" eb="6">
      <t>キコウ</t>
    </rPh>
    <rPh sb="7" eb="9">
      <t>コウシャ</t>
    </rPh>
    <rPh sb="10" eb="12">
      <t>シャクヤ</t>
    </rPh>
    <phoneticPr fontId="35"/>
  </si>
  <si>
    <t>専用住宅</t>
    <phoneticPr fontId="4"/>
  </si>
  <si>
    <t>平
成
25
年</t>
    <rPh sb="0" eb="1">
      <t>ヒラ</t>
    </rPh>
    <rPh sb="3" eb="4">
      <t>ナル</t>
    </rPh>
    <rPh sb="10" eb="11">
      <t>ネン</t>
    </rPh>
    <phoneticPr fontId="35"/>
  </si>
  <si>
    <t>注）住宅・土地統計調査は，標本調査による推定値であるため，表中の個々の数字の合計が必ずしも</t>
    <rPh sb="0" eb="1">
      <t>チュウ</t>
    </rPh>
    <rPh sb="2" eb="4">
      <t>ジュウタク</t>
    </rPh>
    <rPh sb="5" eb="7">
      <t>トチ</t>
    </rPh>
    <rPh sb="7" eb="9">
      <t>トウケイ</t>
    </rPh>
    <rPh sb="9" eb="11">
      <t>チョウサ</t>
    </rPh>
    <rPh sb="13" eb="15">
      <t>ヒョウホン</t>
    </rPh>
    <rPh sb="15" eb="17">
      <t>チョウサ</t>
    </rPh>
    <rPh sb="20" eb="23">
      <t>スイテイチ</t>
    </rPh>
    <rPh sb="29" eb="31">
      <t>ヒョウチュウ</t>
    </rPh>
    <rPh sb="32" eb="34">
      <t>ココ</t>
    </rPh>
    <rPh sb="35" eb="37">
      <t>スウジ</t>
    </rPh>
    <rPh sb="38" eb="40">
      <t>ゴウケイ</t>
    </rPh>
    <rPh sb="41" eb="42">
      <t>カナラ</t>
    </rPh>
    <phoneticPr fontId="35"/>
  </si>
  <si>
    <t xml:space="preserve"> 　 総数とは一致しない。</t>
    <rPh sb="3" eb="5">
      <t>ソウスウ</t>
    </rPh>
    <rPh sb="7" eb="9">
      <t>イッチ</t>
    </rPh>
    <phoneticPr fontId="35"/>
  </si>
  <si>
    <t>旧佐賀市</t>
    <rPh sb="0" eb="1">
      <t>キュウ</t>
    </rPh>
    <rPh sb="1" eb="4">
      <t>サガシ</t>
    </rPh>
    <phoneticPr fontId="35"/>
  </si>
  <si>
    <t>建築の時期/調査年次</t>
    <rPh sb="0" eb="2">
      <t>ケンチク</t>
    </rPh>
    <rPh sb="3" eb="5">
      <t>ジキ</t>
    </rPh>
    <rPh sb="6" eb="8">
      <t>チョウサ</t>
    </rPh>
    <rPh sb="8" eb="10">
      <t>ネンジ</t>
    </rPh>
    <phoneticPr fontId="35"/>
  </si>
  <si>
    <t>平成5年</t>
    <phoneticPr fontId="4"/>
  </si>
  <si>
    <t>平成10年</t>
    <phoneticPr fontId="4"/>
  </si>
  <si>
    <t>終戦前</t>
    <rPh sb="0" eb="2">
      <t>シュウセン</t>
    </rPh>
    <rPh sb="2" eb="3">
      <t>マエ</t>
    </rPh>
    <phoneticPr fontId="35"/>
  </si>
  <si>
    <t>終 戦 時</t>
    <rPh sb="0" eb="1">
      <t>シュウ</t>
    </rPh>
    <rPh sb="2" eb="3">
      <t>イクサ</t>
    </rPh>
    <rPh sb="4" eb="5">
      <t>トキ</t>
    </rPh>
    <phoneticPr fontId="35"/>
  </si>
  <si>
    <t>～</t>
    <phoneticPr fontId="4"/>
  </si>
  <si>
    <t>昭和45年</t>
    <rPh sb="0" eb="2">
      <t>ショウワ</t>
    </rPh>
    <rPh sb="4" eb="5">
      <t>ネン</t>
    </rPh>
    <phoneticPr fontId="35"/>
  </si>
  <si>
    <t>昭和46年</t>
    <rPh sb="0" eb="2">
      <t>ショウワ</t>
    </rPh>
    <rPh sb="4" eb="5">
      <t>ネン</t>
    </rPh>
    <phoneticPr fontId="35"/>
  </si>
  <si>
    <t xml:space="preserve">    55年</t>
    <rPh sb="6" eb="7">
      <t>ネン</t>
    </rPh>
    <phoneticPr fontId="35"/>
  </si>
  <si>
    <t>昭和56年</t>
    <rPh sb="0" eb="2">
      <t>ショウワ</t>
    </rPh>
    <rPh sb="4" eb="5">
      <t>ネン</t>
    </rPh>
    <phoneticPr fontId="35"/>
  </si>
  <si>
    <t>平成 2年</t>
    <rPh sb="0" eb="2">
      <t>ヘイセイ</t>
    </rPh>
    <rPh sb="4" eb="5">
      <t>ネン</t>
    </rPh>
    <phoneticPr fontId="35"/>
  </si>
  <si>
    <t>平成 3年</t>
    <rPh sb="0" eb="2">
      <t>ヘイセイ</t>
    </rPh>
    <rPh sb="4" eb="5">
      <t>ネン</t>
    </rPh>
    <phoneticPr fontId="35"/>
  </si>
  <si>
    <t xml:space="preserve">     7年</t>
    <rPh sb="6" eb="7">
      <t>ネン</t>
    </rPh>
    <phoneticPr fontId="35"/>
  </si>
  <si>
    <t>平成 8年</t>
    <rPh sb="0" eb="2">
      <t>ヘイセイ</t>
    </rPh>
    <rPh sb="4" eb="5">
      <t>ネン</t>
    </rPh>
    <phoneticPr fontId="35"/>
  </si>
  <si>
    <t xml:space="preserve"> 10年9月</t>
    <rPh sb="3" eb="4">
      <t>ネン</t>
    </rPh>
    <rPh sb="5" eb="6">
      <t>ガツ</t>
    </rPh>
    <phoneticPr fontId="35"/>
  </si>
  <si>
    <t>建築の時期</t>
    <rPh sb="0" eb="2">
      <t>ケンチク</t>
    </rPh>
    <rPh sb="3" eb="5">
      <t>ジキ</t>
    </rPh>
    <phoneticPr fontId="35"/>
  </si>
  <si>
    <t>平成15年</t>
    <phoneticPr fontId="4"/>
  </si>
  <si>
    <t>総　数</t>
    <rPh sb="0" eb="1">
      <t>フサ</t>
    </rPh>
    <rPh sb="2" eb="3">
      <t>スウ</t>
    </rPh>
    <phoneticPr fontId="35"/>
  </si>
  <si>
    <t>種類別</t>
    <rPh sb="0" eb="2">
      <t>シュルイ</t>
    </rPh>
    <rPh sb="2" eb="3">
      <t>ベツ</t>
    </rPh>
    <phoneticPr fontId="35"/>
  </si>
  <si>
    <t>構造別</t>
    <rPh sb="0" eb="2">
      <t>コウゾウ</t>
    </rPh>
    <rPh sb="2" eb="3">
      <t>ベツ</t>
    </rPh>
    <phoneticPr fontId="35"/>
  </si>
  <si>
    <t>専用住宅</t>
    <phoneticPr fontId="4"/>
  </si>
  <si>
    <t>店舗その他
の併用住宅</t>
    <phoneticPr fontId="4"/>
  </si>
  <si>
    <t>木造</t>
    <phoneticPr fontId="4"/>
  </si>
  <si>
    <t>防火木造</t>
    <phoneticPr fontId="4"/>
  </si>
  <si>
    <t>鉄筋・鉄骨
ｺﾝｸﾘｰﾄ造</t>
    <rPh sb="0" eb="2">
      <t>テッキン</t>
    </rPh>
    <rPh sb="3" eb="5">
      <t>テッコツ</t>
    </rPh>
    <rPh sb="12" eb="13">
      <t>ゾウ</t>
    </rPh>
    <phoneticPr fontId="4"/>
  </si>
  <si>
    <t>鉄骨造</t>
    <rPh sb="0" eb="1">
      <t>テツ</t>
    </rPh>
    <rPh sb="1" eb="2">
      <t>ホネ</t>
    </rPh>
    <rPh sb="2" eb="3">
      <t>ゾウ</t>
    </rPh>
    <phoneticPr fontId="4"/>
  </si>
  <si>
    <t>昭和35年以前</t>
    <rPh sb="0" eb="2">
      <t>ショウワ</t>
    </rPh>
    <rPh sb="4" eb="5">
      <t>ネン</t>
    </rPh>
    <rPh sb="5" eb="7">
      <t>イゼン</t>
    </rPh>
    <phoneticPr fontId="35"/>
  </si>
  <si>
    <t>昭和35年</t>
    <rPh sb="0" eb="2">
      <t>ショウワ</t>
    </rPh>
    <rPh sb="4" eb="5">
      <t>ネン</t>
    </rPh>
    <phoneticPr fontId="35"/>
  </si>
  <si>
    <t>～</t>
    <phoneticPr fontId="35"/>
  </si>
  <si>
    <t>　  60年</t>
    <rPh sb="5" eb="6">
      <t>ネン</t>
    </rPh>
    <phoneticPr fontId="35"/>
  </si>
  <si>
    <t>昭和61年</t>
    <rPh sb="0" eb="2">
      <t>ショウワ</t>
    </rPh>
    <rPh sb="4" eb="5">
      <t>ネン</t>
    </rPh>
    <phoneticPr fontId="35"/>
  </si>
  <si>
    <t xml:space="preserve">    12年</t>
    <rPh sb="6" eb="7">
      <t>ネン</t>
    </rPh>
    <phoneticPr fontId="35"/>
  </si>
  <si>
    <t>平成13年</t>
    <rPh sb="0" eb="2">
      <t>ヘイセイ</t>
    </rPh>
    <rPh sb="4" eb="5">
      <t>ネン</t>
    </rPh>
    <phoneticPr fontId="35"/>
  </si>
  <si>
    <t>15年9月</t>
    <rPh sb="2" eb="3">
      <t>ネン</t>
    </rPh>
    <rPh sb="4" eb="5">
      <t>ガツ</t>
    </rPh>
    <phoneticPr fontId="35"/>
  </si>
  <si>
    <t>大和町</t>
    <rPh sb="0" eb="2">
      <t>ヤマト</t>
    </rPh>
    <rPh sb="2" eb="3">
      <t>マチ</t>
    </rPh>
    <phoneticPr fontId="35"/>
  </si>
  <si>
    <t>昭和45年以前</t>
    <rPh sb="5" eb="7">
      <t>イゼン</t>
    </rPh>
    <phoneticPr fontId="35"/>
  </si>
  <si>
    <t>川副町</t>
    <rPh sb="0" eb="2">
      <t>カワソエ</t>
    </rPh>
    <rPh sb="2" eb="3">
      <t>マチ</t>
    </rPh>
    <phoneticPr fontId="35"/>
  </si>
  <si>
    <t>各年10月1日現在</t>
    <rPh sb="0" eb="2">
      <t>カクネン</t>
    </rPh>
    <rPh sb="4" eb="5">
      <t>ガツ</t>
    </rPh>
    <rPh sb="6" eb="9">
      <t>ニチゲンザイ</t>
    </rPh>
    <phoneticPr fontId="35"/>
  </si>
  <si>
    <t>専用住宅</t>
    <rPh sb="0" eb="2">
      <t>センヨウ</t>
    </rPh>
    <rPh sb="2" eb="4">
      <t>ジュウタク</t>
    </rPh>
    <phoneticPr fontId="35"/>
  </si>
  <si>
    <t>店舗その他
の併用住宅</t>
    <rPh sb="0" eb="2">
      <t>テンポ</t>
    </rPh>
    <rPh sb="4" eb="5">
      <t>タ</t>
    </rPh>
    <rPh sb="7" eb="9">
      <t>ヘイヨウ</t>
    </rPh>
    <rPh sb="9" eb="11">
      <t>ジュウタク</t>
    </rPh>
    <phoneticPr fontId="35"/>
  </si>
  <si>
    <t>木　造</t>
    <phoneticPr fontId="4"/>
  </si>
  <si>
    <t>防火木造</t>
    <phoneticPr fontId="4"/>
  </si>
  <si>
    <t>昭和35年以前</t>
    <rPh sb="5" eb="7">
      <t>イゼン</t>
    </rPh>
    <phoneticPr fontId="4"/>
  </si>
  <si>
    <t>昭和36年</t>
    <phoneticPr fontId="4"/>
  </si>
  <si>
    <t xml:space="preserve">    45年</t>
    <rPh sb="6" eb="7">
      <t>ネン</t>
    </rPh>
    <phoneticPr fontId="35"/>
  </si>
  <si>
    <t>昭和46年</t>
    <phoneticPr fontId="4"/>
  </si>
  <si>
    <t>昭和56年</t>
    <phoneticPr fontId="4"/>
  </si>
  <si>
    <t xml:space="preserve">    17年</t>
    <rPh sb="6" eb="7">
      <t>ネン</t>
    </rPh>
    <phoneticPr fontId="35"/>
  </si>
  <si>
    <t>平成18年</t>
    <rPh sb="0" eb="2">
      <t>ヘイセイ</t>
    </rPh>
    <rPh sb="4" eb="5">
      <t>ネン</t>
    </rPh>
    <phoneticPr fontId="4"/>
  </si>
  <si>
    <t>平
成
25
年</t>
    <rPh sb="0" eb="1">
      <t>ヒラ</t>
    </rPh>
    <rPh sb="3" eb="4">
      <t>シゲル</t>
    </rPh>
    <rPh sb="10" eb="11">
      <t>ネン</t>
    </rPh>
    <phoneticPr fontId="35"/>
  </si>
  <si>
    <t xml:space="preserve">    22年</t>
    <rPh sb="6" eb="7">
      <t>ネン</t>
    </rPh>
    <phoneticPr fontId="35"/>
  </si>
  <si>
    <t>平成23年</t>
    <rPh sb="0" eb="2">
      <t>ヘイセイ</t>
    </rPh>
    <rPh sb="4" eb="5">
      <t>ネン</t>
    </rPh>
    <phoneticPr fontId="35"/>
  </si>
  <si>
    <t>～</t>
  </si>
  <si>
    <t xml:space="preserve"> 25年9月</t>
    <rPh sb="3" eb="4">
      <t>ネン</t>
    </rPh>
    <rPh sb="5" eb="6">
      <t>ガツ</t>
    </rPh>
    <phoneticPr fontId="35"/>
  </si>
  <si>
    <t>年次</t>
    <rPh sb="0" eb="1">
      <t>ネン</t>
    </rPh>
    <rPh sb="1" eb="2">
      <t>ジ</t>
    </rPh>
    <phoneticPr fontId="4"/>
  </si>
  <si>
    <t>　　種　別</t>
    <rPh sb="2" eb="3">
      <t>タネ</t>
    </rPh>
    <rPh sb="4" eb="5">
      <t>ベツ</t>
    </rPh>
    <phoneticPr fontId="4"/>
  </si>
  <si>
    <t>木造計</t>
    <rPh sb="2" eb="3">
      <t>ケイ</t>
    </rPh>
    <phoneticPr fontId="4"/>
  </si>
  <si>
    <t>非木造</t>
  </si>
  <si>
    <t>農漁家</t>
    <rPh sb="0" eb="1">
      <t>ノウ</t>
    </rPh>
    <rPh sb="1" eb="3">
      <t>ギョカ</t>
    </rPh>
    <phoneticPr fontId="4"/>
  </si>
  <si>
    <t>アパート・旅館・料亭待合</t>
  </si>
  <si>
    <t>事務所・銀行・店舗・百貨店</t>
  </si>
  <si>
    <t>工場・倉庫</t>
  </si>
  <si>
    <t>その他の
家屋</t>
  </si>
  <si>
    <t>総  数</t>
    <rPh sb="0" eb="1">
      <t>フサ</t>
    </rPh>
    <rPh sb="3" eb="4">
      <t>カズ</t>
    </rPh>
    <phoneticPr fontId="4"/>
  </si>
  <si>
    <t>床面積</t>
  </si>
  <si>
    <t>年次・月</t>
    <rPh sb="0" eb="1">
      <t>ネン</t>
    </rPh>
    <rPh sb="1" eb="2">
      <t>ジ</t>
    </rPh>
    <rPh sb="3" eb="4">
      <t>ツキ</t>
    </rPh>
    <phoneticPr fontId="28"/>
  </si>
  <si>
    <t>戸 数</t>
    <rPh sb="0" eb="1">
      <t>ト</t>
    </rPh>
    <rPh sb="2" eb="3">
      <t>カズ</t>
    </rPh>
    <phoneticPr fontId="28"/>
  </si>
  <si>
    <t xml:space="preserve">         3</t>
  </si>
  <si>
    <t>区 分</t>
    <rPh sb="0" eb="1">
      <t>ク</t>
    </rPh>
    <rPh sb="2" eb="3">
      <t>ブン</t>
    </rPh>
    <phoneticPr fontId="4"/>
  </si>
  <si>
    <t>道路面積(㎡)</t>
  </si>
  <si>
    <t>道路部面積</t>
  </si>
  <si>
    <t>計</t>
  </si>
  <si>
    <t>〔19〕 建　　　　設</t>
    <rPh sb="5" eb="6">
      <t>タツル</t>
    </rPh>
    <rPh sb="10" eb="11">
      <t>セツ</t>
    </rPh>
    <phoneticPr fontId="4"/>
  </si>
  <si>
    <t>平成26年度</t>
    <rPh sb="0" eb="2">
      <t>ヘイセイ</t>
    </rPh>
    <rPh sb="4" eb="6">
      <t>ネンド</t>
    </rPh>
    <phoneticPr fontId="4"/>
  </si>
  <si>
    <t>（国勢調査結果（208,209）)</t>
    <rPh sb="1" eb="3">
      <t>コクセイ</t>
    </rPh>
    <rPh sb="3" eb="5">
      <t>チョウサ</t>
    </rPh>
    <rPh sb="5" eb="7">
      <t>ケッカ</t>
    </rPh>
    <phoneticPr fontId="2"/>
  </si>
  <si>
    <t>（住宅・土地統計調査結果（210～212））</t>
    <rPh sb="1" eb="3">
      <t>ジュウタク</t>
    </rPh>
    <rPh sb="4" eb="6">
      <t>トチ</t>
    </rPh>
    <rPh sb="6" eb="8">
      <t>トウケイ</t>
    </rPh>
    <rPh sb="8" eb="10">
      <t>チョウサ</t>
    </rPh>
    <rPh sb="10" eb="12">
      <t>ケッカ</t>
    </rPh>
    <phoneticPr fontId="2"/>
  </si>
  <si>
    <t>210. 居住世帯の有無(8区分)別住宅数及び住宅以外で人が居住する</t>
    <rPh sb="14" eb="16">
      <t>クブン</t>
    </rPh>
    <rPh sb="23" eb="25">
      <t>ジュウタク</t>
    </rPh>
    <rPh sb="25" eb="27">
      <t>イガイ</t>
    </rPh>
    <rPh sb="28" eb="29">
      <t>ヒト</t>
    </rPh>
    <rPh sb="30" eb="32">
      <t>キョジュウ</t>
    </rPh>
    <phoneticPr fontId="4"/>
  </si>
  <si>
    <t>平成27年度</t>
    <rPh sb="0" eb="2">
      <t>ヘイセイ</t>
    </rPh>
    <rPh sb="4" eb="6">
      <t>ネンド</t>
    </rPh>
    <phoneticPr fontId="4"/>
  </si>
  <si>
    <t>平成27年</t>
    <rPh sb="0" eb="2">
      <t>ヘイセイ</t>
    </rPh>
    <rPh sb="4" eb="5">
      <t>ネン</t>
    </rPh>
    <phoneticPr fontId="2"/>
  </si>
  <si>
    <t>住宅に住む一般世帯</t>
    <phoneticPr fontId="28"/>
  </si>
  <si>
    <t>持ち家</t>
    <phoneticPr fontId="28"/>
  </si>
  <si>
    <t>民営の借家</t>
    <phoneticPr fontId="28"/>
  </si>
  <si>
    <t>給与住宅</t>
    <phoneticPr fontId="28"/>
  </si>
  <si>
    <t>住宅以外に住む一般世帯</t>
    <phoneticPr fontId="28"/>
  </si>
  <si>
    <t>公営公社</t>
    <phoneticPr fontId="28"/>
  </si>
  <si>
    <t>公営公社</t>
    <phoneticPr fontId="28"/>
  </si>
  <si>
    <t>公営公社</t>
    <phoneticPr fontId="28"/>
  </si>
  <si>
    <t>兵庫北一丁目</t>
    <rPh sb="3" eb="4">
      <t>１</t>
    </rPh>
    <rPh sb="4" eb="6">
      <t>チョウメ</t>
    </rPh>
    <phoneticPr fontId="4"/>
  </si>
  <si>
    <t>兵庫北二丁目</t>
    <rPh sb="3" eb="4">
      <t>２</t>
    </rPh>
    <rPh sb="4" eb="6">
      <t>チョウメ</t>
    </rPh>
    <phoneticPr fontId="4"/>
  </si>
  <si>
    <t>兵庫北三丁目</t>
    <rPh sb="3" eb="4">
      <t>３</t>
    </rPh>
    <rPh sb="4" eb="6">
      <t>チョウメ</t>
    </rPh>
    <phoneticPr fontId="4"/>
  </si>
  <si>
    <t>兵庫北四丁目</t>
    <rPh sb="3" eb="6">
      <t>４チョウメ</t>
    </rPh>
    <phoneticPr fontId="4"/>
  </si>
  <si>
    <t>兵庫北五丁目</t>
    <rPh sb="3" eb="4">
      <t>５</t>
    </rPh>
    <rPh sb="4" eb="6">
      <t>チョウメ</t>
    </rPh>
    <phoneticPr fontId="4"/>
  </si>
  <si>
    <t>兵庫北六丁目</t>
    <rPh sb="3" eb="4">
      <t>６</t>
    </rPh>
    <rPh sb="4" eb="6">
      <t>チョウメ</t>
    </rPh>
    <phoneticPr fontId="4"/>
  </si>
  <si>
    <t>兵庫北七丁目</t>
    <rPh sb="3" eb="4">
      <t>７</t>
    </rPh>
    <rPh sb="4" eb="6">
      <t>チョウメ</t>
    </rPh>
    <phoneticPr fontId="4"/>
  </si>
  <si>
    <t>富士町大字上熊川</t>
    <phoneticPr fontId="4"/>
  </si>
  <si>
    <t>富士町大字内野</t>
    <phoneticPr fontId="4"/>
  </si>
  <si>
    <t>富士町大字下熊川</t>
    <phoneticPr fontId="4"/>
  </si>
  <si>
    <t>富士町大字中原</t>
    <phoneticPr fontId="4"/>
  </si>
  <si>
    <t>富士町大字大野</t>
    <phoneticPr fontId="4"/>
  </si>
  <si>
    <t>富士町大字栗並</t>
    <phoneticPr fontId="4"/>
  </si>
  <si>
    <t>富士町大字大串</t>
    <phoneticPr fontId="4"/>
  </si>
  <si>
    <t>富士町大字麻那古</t>
    <phoneticPr fontId="4"/>
  </si>
  <si>
    <t>富士町大字上無津呂</t>
    <phoneticPr fontId="4"/>
  </si>
  <si>
    <t>富士町大字下無津呂</t>
    <phoneticPr fontId="4"/>
  </si>
  <si>
    <t>富士町大字藤瀬</t>
    <phoneticPr fontId="4"/>
  </si>
  <si>
    <t>富士町大字古場</t>
    <phoneticPr fontId="4"/>
  </si>
  <si>
    <t>富士町大字下合瀬</t>
    <phoneticPr fontId="4"/>
  </si>
  <si>
    <t>富士町大字上合瀬</t>
    <phoneticPr fontId="4"/>
  </si>
  <si>
    <t>富士町大字小副川</t>
    <phoneticPr fontId="4"/>
  </si>
  <si>
    <t>富士町大字関屋</t>
    <phoneticPr fontId="4"/>
  </si>
  <si>
    <t>富士町大字松瀬</t>
    <phoneticPr fontId="4"/>
  </si>
  <si>
    <t>富士町広溜</t>
    <phoneticPr fontId="4"/>
  </si>
  <si>
    <t>川副町大字犬井道</t>
    <phoneticPr fontId="4"/>
  </si>
  <si>
    <t>川副町大字鹿江</t>
    <phoneticPr fontId="4"/>
  </si>
  <si>
    <t>川副町大字南里</t>
    <phoneticPr fontId="4"/>
  </si>
  <si>
    <t>川副町大字西古賀</t>
    <phoneticPr fontId="4"/>
  </si>
  <si>
    <t>川副町大字小々森</t>
    <phoneticPr fontId="4"/>
  </si>
  <si>
    <t>川副町大字福富</t>
    <phoneticPr fontId="4"/>
  </si>
  <si>
    <t>川副町大字早津江</t>
    <phoneticPr fontId="4"/>
  </si>
  <si>
    <t>東与賀町大字田中</t>
    <phoneticPr fontId="4"/>
  </si>
  <si>
    <t>東与賀町大字飯盛</t>
    <phoneticPr fontId="4"/>
  </si>
  <si>
    <t>久保田町大字久保田</t>
    <phoneticPr fontId="4"/>
  </si>
  <si>
    <t>久保田町大字久富</t>
    <phoneticPr fontId="4"/>
  </si>
  <si>
    <t>久保田町大字徳万</t>
    <phoneticPr fontId="4"/>
  </si>
  <si>
    <t>久保田町大字新田</t>
    <phoneticPr fontId="4"/>
  </si>
  <si>
    <t>久保田町大字江戸</t>
  </si>
  <si>
    <t>路線数</t>
    <phoneticPr fontId="4"/>
  </si>
  <si>
    <t>総　数</t>
    <phoneticPr fontId="4"/>
  </si>
  <si>
    <t>舗 装 道</t>
    <phoneticPr fontId="4"/>
  </si>
  <si>
    <t>道路舗装率(％)</t>
    <phoneticPr fontId="4"/>
  </si>
  <si>
    <t>国 道</t>
    <phoneticPr fontId="4"/>
  </si>
  <si>
    <t>県 道</t>
    <phoneticPr fontId="4"/>
  </si>
  <si>
    <t>市 道</t>
    <phoneticPr fontId="4"/>
  </si>
  <si>
    <t>市 道</t>
    <phoneticPr fontId="4"/>
  </si>
  <si>
    <t>国 道</t>
    <phoneticPr fontId="4"/>
  </si>
  <si>
    <t>　</t>
  </si>
  <si>
    <t>行政区域面積</t>
  </si>
  <si>
    <t>(1) 用 途 地 域</t>
  </si>
  <si>
    <t>区       分</t>
  </si>
  <si>
    <t>割   合</t>
  </si>
  <si>
    <t>割  合</t>
  </si>
  <si>
    <t>第一種低層住居専用地域　</t>
  </si>
  <si>
    <t>準工業地域</t>
  </si>
  <si>
    <t>(2) その他の地域地区</t>
  </si>
  <si>
    <t>区             分</t>
  </si>
  <si>
    <t>面       積</t>
  </si>
  <si>
    <t>文教地区</t>
  </si>
  <si>
    <t>第１種特別業務地区</t>
  </si>
  <si>
    <t>第２種特別業務地区</t>
  </si>
  <si>
    <t>第３種特別業務地区</t>
  </si>
  <si>
    <t>　　63年 1月 5日</t>
  </si>
  <si>
    <t>26年10月 1日</t>
  </si>
  <si>
    <t>43 184 　　　</t>
  </si>
  <si>
    <t>各年3月31日現在</t>
  </si>
  <si>
    <t>下 水 道
計画面積</t>
  </si>
  <si>
    <t>普 及 人 口</t>
  </si>
  <si>
    <t>普 及 面 積</t>
  </si>
  <si>
    <t>水 洗 化 人 口</t>
  </si>
  <si>
    <t>普及率
注1)</t>
  </si>
  <si>
    <t>普及率
注2)</t>
  </si>
  <si>
    <t>注2）普及面積／下水道計画面積</t>
  </si>
  <si>
    <t>総数</t>
  </si>
  <si>
    <t>木造</t>
  </si>
  <si>
    <t>資料：建築住宅課</t>
  </si>
  <si>
    <t>平成28年度</t>
    <rPh sb="0" eb="2">
      <t>ヘイセイ</t>
    </rPh>
    <rPh sb="4" eb="6">
      <t>ネンド</t>
    </rPh>
    <phoneticPr fontId="4"/>
  </si>
  <si>
    <t>各年1月1日現在</t>
  </si>
  <si>
    <t>専用住宅</t>
  </si>
  <si>
    <t>併用住宅</t>
  </si>
  <si>
    <t>付属家</t>
  </si>
  <si>
    <t>棟　数</t>
  </si>
  <si>
    <t>資料：資産税課</t>
  </si>
  <si>
    <t>床面積
の合計</t>
  </si>
  <si>
    <t xml:space="preserve">         2</t>
  </si>
  <si>
    <t xml:space="preserve">         4</t>
  </si>
  <si>
    <t xml:space="preserve">         6</t>
  </si>
  <si>
    <t xml:space="preserve">         7</t>
  </si>
  <si>
    <t xml:space="preserve">         8</t>
  </si>
  <si>
    <t xml:space="preserve">         9</t>
  </si>
  <si>
    <t xml:space="preserve">        10</t>
  </si>
  <si>
    <t xml:space="preserve">        11</t>
  </si>
  <si>
    <t xml:space="preserve">        12</t>
  </si>
  <si>
    <t>注1）住宅・土地統計調査は，標本調査による推定値であるため，表中の個々の数字の合計が必ずしも総数とは一致しない。</t>
    <rPh sb="0" eb="1">
      <t>チュウ</t>
    </rPh>
    <rPh sb="3" eb="5">
      <t>ジュウタク</t>
    </rPh>
    <rPh sb="6" eb="8">
      <t>トチ</t>
    </rPh>
    <rPh sb="8" eb="10">
      <t>トウケイ</t>
    </rPh>
    <rPh sb="10" eb="12">
      <t>チョウサ</t>
    </rPh>
    <rPh sb="14" eb="16">
      <t>ヒョウホン</t>
    </rPh>
    <rPh sb="16" eb="18">
      <t>チョウサ</t>
    </rPh>
    <rPh sb="21" eb="24">
      <t>スイテイチ</t>
    </rPh>
    <rPh sb="30" eb="32">
      <t>ヒョウチュウ</t>
    </rPh>
    <rPh sb="33" eb="35">
      <t>ココ</t>
    </rPh>
    <rPh sb="36" eb="38">
      <t>スウジ</t>
    </rPh>
    <rPh sb="39" eb="41">
      <t>ゴウケイ</t>
    </rPh>
    <rPh sb="42" eb="43">
      <t>カナラ</t>
    </rPh>
    <phoneticPr fontId="35"/>
  </si>
  <si>
    <t>平成27年</t>
    <rPh sb="0" eb="2">
      <t>ヘイセイ</t>
    </rPh>
    <rPh sb="4" eb="5">
      <t>ネン</t>
    </rPh>
    <phoneticPr fontId="4"/>
  </si>
  <si>
    <t>平成29年度</t>
    <rPh sb="0" eb="2">
      <t>ヘイセイ</t>
    </rPh>
    <rPh sb="4" eb="6">
      <t>ネンド</t>
    </rPh>
    <phoneticPr fontId="4"/>
  </si>
  <si>
    <t>各年4月1日現在</t>
    <rPh sb="0" eb="1">
      <t>カク</t>
    </rPh>
    <rPh sb="1" eb="2">
      <t>ネン</t>
    </rPh>
    <rPh sb="3" eb="4">
      <t>ガツ</t>
    </rPh>
    <rPh sb="5" eb="8">
      <t>ニチゲンザイ</t>
    </rPh>
    <phoneticPr fontId="4"/>
  </si>
  <si>
    <t>注1）住宅・土地統計調査は標本調査による推定値であるため, 表中の個々の数字の合計が</t>
    <rPh sb="6" eb="8">
      <t>トチ</t>
    </rPh>
    <phoneticPr fontId="4"/>
  </si>
  <si>
    <t>注2) 市・区及び一定規模以上の町村のみ公表のため, 平成10年までは旧佐賀市のみの公表。　　　　　　　　　　　　　　　　　　　　　　　　　　　　　　</t>
    <rPh sb="0" eb="1">
      <t>チュウ</t>
    </rPh>
    <rPh sb="4" eb="5">
      <t>シ</t>
    </rPh>
    <rPh sb="6" eb="7">
      <t>ク</t>
    </rPh>
    <rPh sb="7" eb="8">
      <t>オヨ</t>
    </rPh>
    <rPh sb="9" eb="11">
      <t>イッテイ</t>
    </rPh>
    <rPh sb="11" eb="13">
      <t>キボ</t>
    </rPh>
    <rPh sb="13" eb="15">
      <t>イジョウ</t>
    </rPh>
    <rPh sb="16" eb="18">
      <t>チョウソン</t>
    </rPh>
    <rPh sb="20" eb="22">
      <t>コウヒョウ</t>
    </rPh>
    <rPh sb="27" eb="29">
      <t>ヘイセイ</t>
    </rPh>
    <rPh sb="31" eb="32">
      <t>ネン</t>
    </rPh>
    <rPh sb="35" eb="39">
      <t>キサ</t>
    </rPh>
    <rPh sb="42" eb="44">
      <t>コウヒョウ</t>
    </rPh>
    <phoneticPr fontId="4"/>
  </si>
  <si>
    <t>注3）旧佐賀市は, 平成17年10月合併以前の佐賀市の区域。</t>
  </si>
  <si>
    <t>注）住宅・土地統計調査は, 標本調査による推定値であるため, 表中の個々の数字が必ずしも総数と一致しない。</t>
    <rPh sb="0" eb="1">
      <t>チュウ</t>
    </rPh>
    <rPh sb="2" eb="4">
      <t>ジュウタク</t>
    </rPh>
    <rPh sb="5" eb="7">
      <t>トチ</t>
    </rPh>
    <rPh sb="7" eb="9">
      <t>トウケイ</t>
    </rPh>
    <rPh sb="9" eb="11">
      <t>チョウサ</t>
    </rPh>
    <rPh sb="14" eb="16">
      <t>ヒョウホン</t>
    </rPh>
    <rPh sb="16" eb="18">
      <t>チョウサ</t>
    </rPh>
    <rPh sb="21" eb="24">
      <t>スイテイチ</t>
    </rPh>
    <rPh sb="31" eb="33">
      <t>ヒョウチュウ</t>
    </rPh>
    <rPh sb="34" eb="36">
      <t>ココ</t>
    </rPh>
    <rPh sb="37" eb="39">
      <t>スウジ</t>
    </rPh>
    <rPh sb="40" eb="41">
      <t>カナラ</t>
    </rPh>
    <rPh sb="44" eb="46">
      <t>ソウスウ</t>
    </rPh>
    <rPh sb="47" eb="49">
      <t>イッチ</t>
    </rPh>
    <phoneticPr fontId="35"/>
  </si>
  <si>
    <t>各年度末現在</t>
    <rPh sb="0" eb="3">
      <t>カクネンド</t>
    </rPh>
    <rPh sb="3" eb="4">
      <t>マツ</t>
    </rPh>
    <rPh sb="4" eb="6">
      <t>ゲンザイ</t>
    </rPh>
    <phoneticPr fontId="2"/>
  </si>
  <si>
    <t>注1）都市公園は, 都市計画区域に開設された公園数と面積を記載。</t>
    <rPh sb="1" eb="3">
      <t>トシ</t>
    </rPh>
    <rPh sb="3" eb="5">
      <t>コウエン</t>
    </rPh>
    <rPh sb="8" eb="10">
      <t>トシ</t>
    </rPh>
    <rPh sb="10" eb="12">
      <t>ケイカク</t>
    </rPh>
    <rPh sb="12" eb="14">
      <t>クイキ</t>
    </rPh>
    <rPh sb="15" eb="17">
      <t>カイセツ</t>
    </rPh>
    <rPh sb="20" eb="22">
      <t>コウエン</t>
    </rPh>
    <rPh sb="22" eb="23">
      <t>カズ</t>
    </rPh>
    <rPh sb="24" eb="26">
      <t>メンセキ</t>
    </rPh>
    <rPh sb="27" eb="29">
      <t>キサイ</t>
    </rPh>
    <phoneticPr fontId="4"/>
  </si>
  <si>
    <t>注3）旧佐賀市は, 平成17年10月合併以前の佐賀市の区域。</t>
    <rPh sb="3" eb="4">
      <t>キュウ</t>
    </rPh>
    <rPh sb="4" eb="7">
      <t>サガシ</t>
    </rPh>
    <rPh sb="10" eb="12">
      <t>ヘイセイ</t>
    </rPh>
    <rPh sb="14" eb="15">
      <t>ネン</t>
    </rPh>
    <rPh sb="17" eb="18">
      <t>ガツ</t>
    </rPh>
    <rPh sb="18" eb="20">
      <t>ガッペイ</t>
    </rPh>
    <rPh sb="20" eb="22">
      <t>イゼン</t>
    </rPh>
    <rPh sb="23" eb="26">
      <t>サガシ</t>
    </rPh>
    <rPh sb="27" eb="29">
      <t>クイキ</t>
    </rPh>
    <phoneticPr fontId="4"/>
  </si>
  <si>
    <t>注2）児童公園は, 市管理分のみ。</t>
    <rPh sb="0" eb="1">
      <t>チュウ</t>
    </rPh>
    <rPh sb="3" eb="5">
      <t>ジドウ</t>
    </rPh>
    <rPh sb="5" eb="7">
      <t>コウエン</t>
    </rPh>
    <rPh sb="10" eb="11">
      <t>シ</t>
    </rPh>
    <rPh sb="11" eb="13">
      <t>カンリ</t>
    </rPh>
    <rPh sb="13" eb="14">
      <t>ブン</t>
    </rPh>
    <phoneticPr fontId="4"/>
  </si>
  <si>
    <t>10月1日現在</t>
    <phoneticPr fontId="4"/>
  </si>
  <si>
    <t>注）平成17年10月1日以前は旧佐賀市の数値。</t>
    <phoneticPr fontId="2"/>
  </si>
  <si>
    <t>注）概ね５年ごとに行われる「都市計画に関する基礎調査」を参照。</t>
    <phoneticPr fontId="4"/>
  </si>
  <si>
    <t>城内周辺地区</t>
    <rPh sb="0" eb="2">
      <t>ジョウナイ</t>
    </rPh>
    <rPh sb="2" eb="4">
      <t>シュウヘン</t>
    </rPh>
    <rPh sb="4" eb="6">
      <t>チク</t>
    </rPh>
    <phoneticPr fontId="4"/>
  </si>
  <si>
    <t>注1）普及人口／行政人口, 行政人口＝住民基本台帳人口（3月31日現在）</t>
    <rPh sb="33" eb="35">
      <t>ゲンザイ</t>
    </rPh>
    <phoneticPr fontId="2"/>
  </si>
  <si>
    <t>資料：佐賀県建築住宅課</t>
    <rPh sb="3" eb="5">
      <t>サガ</t>
    </rPh>
    <rPh sb="5" eb="6">
      <t>ケン</t>
    </rPh>
    <phoneticPr fontId="4"/>
  </si>
  <si>
    <t>10月1日現在</t>
    <rPh sb="2" eb="3">
      <t>ガツ</t>
    </rPh>
    <rPh sb="4" eb="5">
      <t>ニチ</t>
    </rPh>
    <rPh sb="5" eb="7">
      <t>ゲンザイ</t>
    </rPh>
    <phoneticPr fontId="4"/>
  </si>
  <si>
    <t>一般世帯</t>
    <rPh sb="0" eb="1">
      <t>イチ</t>
    </rPh>
    <rPh sb="1" eb="2">
      <t>バン</t>
    </rPh>
    <rPh sb="2" eb="3">
      <t>ヨ</t>
    </rPh>
    <rPh sb="3" eb="4">
      <t>オビ</t>
    </rPh>
    <phoneticPr fontId="28"/>
  </si>
  <si>
    <t>主世帯</t>
  </si>
  <si>
    <t>間借り</t>
    <rPh sb="0" eb="1">
      <t>マ</t>
    </rPh>
    <rPh sb="1" eb="2">
      <t>カ</t>
    </rPh>
    <phoneticPr fontId="28"/>
  </si>
  <si>
    <t>諸富町大字大堂</t>
    <rPh sb="0" eb="2">
      <t>モロドミ</t>
    </rPh>
    <rPh sb="2" eb="3">
      <t>チョウ</t>
    </rPh>
    <rPh sb="3" eb="5">
      <t>オオアザ</t>
    </rPh>
    <phoneticPr fontId="4"/>
  </si>
  <si>
    <t>諸富町大字徳富</t>
    <rPh sb="0" eb="2">
      <t>モロドミ</t>
    </rPh>
    <rPh sb="2" eb="3">
      <t>チョウ</t>
    </rPh>
    <rPh sb="3" eb="5">
      <t>オオアザ</t>
    </rPh>
    <phoneticPr fontId="4"/>
  </si>
  <si>
    <t>諸富町大字諸富津</t>
    <rPh sb="0" eb="2">
      <t>モロドミ</t>
    </rPh>
    <rPh sb="2" eb="3">
      <t>チョウ</t>
    </rPh>
    <rPh sb="3" eb="5">
      <t>オオアザ</t>
    </rPh>
    <phoneticPr fontId="4"/>
  </si>
  <si>
    <t>諸富町大字寺井津</t>
    <rPh sb="0" eb="2">
      <t>モロドミ</t>
    </rPh>
    <rPh sb="2" eb="3">
      <t>チョウ</t>
    </rPh>
    <rPh sb="3" eb="5">
      <t>オオアザ</t>
    </rPh>
    <phoneticPr fontId="4"/>
  </si>
  <si>
    <t>諸富町大字為重</t>
    <rPh sb="0" eb="2">
      <t>モロドミ</t>
    </rPh>
    <rPh sb="2" eb="3">
      <t>チョウ</t>
    </rPh>
    <rPh sb="3" eb="5">
      <t>オオアザ</t>
    </rPh>
    <phoneticPr fontId="4"/>
  </si>
  <si>
    <t>諸富町大字山領</t>
    <rPh sb="0" eb="2">
      <t>モロドミ</t>
    </rPh>
    <rPh sb="2" eb="3">
      <t>チョウ</t>
    </rPh>
    <rPh sb="3" eb="5">
      <t>オオアザ</t>
    </rPh>
    <phoneticPr fontId="4"/>
  </si>
  <si>
    <t>三瀬村三瀬</t>
    <rPh sb="0" eb="2">
      <t>ミツセ</t>
    </rPh>
    <rPh sb="2" eb="3">
      <t>ムラ</t>
    </rPh>
    <rPh sb="3" eb="5">
      <t>サンセ</t>
    </rPh>
    <phoneticPr fontId="4"/>
  </si>
  <si>
    <t>三瀬村藤原</t>
    <rPh sb="0" eb="2">
      <t>ミツセ</t>
    </rPh>
    <rPh sb="2" eb="3">
      <t>ムラ</t>
    </rPh>
    <rPh sb="3" eb="5">
      <t>フジハラ</t>
    </rPh>
    <phoneticPr fontId="4"/>
  </si>
  <si>
    <t>三瀬村杠</t>
    <rPh sb="0" eb="2">
      <t>ミツセ</t>
    </rPh>
    <rPh sb="2" eb="3">
      <t>ムラ</t>
    </rPh>
    <rPh sb="3" eb="4">
      <t>ユズリハ</t>
    </rPh>
    <phoneticPr fontId="4"/>
  </si>
  <si>
    <t>注）住宅以外に住む一般世帯とは，会社などの独身寮およびその他寄宿舎等に住む一般世帯。</t>
    <rPh sb="16" eb="18">
      <t>カイシャ</t>
    </rPh>
    <phoneticPr fontId="4"/>
  </si>
  <si>
    <t>10月1日現在</t>
    <phoneticPr fontId="4"/>
  </si>
  <si>
    <t>平成10年</t>
    <rPh sb="4" eb="5">
      <t>ネン</t>
    </rPh>
    <phoneticPr fontId="4"/>
  </si>
  <si>
    <t>平成 5年</t>
    <phoneticPr fontId="2"/>
  </si>
  <si>
    <t>注3）旧佐賀市は平成17年10月合併以前の区域。</t>
    <rPh sb="0" eb="1">
      <t>チュウ</t>
    </rPh>
    <rPh sb="3" eb="4">
      <t>キュウ</t>
    </rPh>
    <rPh sb="4" eb="7">
      <t>サガシ</t>
    </rPh>
    <rPh sb="8" eb="10">
      <t>ヘイセイ</t>
    </rPh>
    <rPh sb="12" eb="13">
      <t>ネン</t>
    </rPh>
    <rPh sb="15" eb="16">
      <t>ガツ</t>
    </rPh>
    <rPh sb="16" eb="18">
      <t>ガッペイ</t>
    </rPh>
    <rPh sb="18" eb="20">
      <t>イゼン</t>
    </rPh>
    <rPh sb="21" eb="23">
      <t>クイキ</t>
    </rPh>
    <phoneticPr fontId="35"/>
  </si>
  <si>
    <t>注）農漁家については平成27年から専用住宅に統合。</t>
    <rPh sb="0" eb="1">
      <t>チュウ</t>
    </rPh>
    <rPh sb="2" eb="3">
      <t>ノウ</t>
    </rPh>
    <rPh sb="3" eb="5">
      <t>ギョカ</t>
    </rPh>
    <rPh sb="10" eb="12">
      <t>ヘイセイ</t>
    </rPh>
    <rPh sb="14" eb="15">
      <t>ネン</t>
    </rPh>
    <rPh sb="17" eb="19">
      <t>センヨウ</t>
    </rPh>
    <rPh sb="19" eb="21">
      <t>ジュウタク</t>
    </rPh>
    <rPh sb="22" eb="24">
      <t>トウゴウ</t>
    </rPh>
    <phoneticPr fontId="2"/>
  </si>
  <si>
    <t>資料：道路管理課</t>
    <rPh sb="5" eb="7">
      <t>カンリ</t>
    </rPh>
    <phoneticPr fontId="4"/>
  </si>
  <si>
    <t>年　次</t>
    <rPh sb="0" eb="1">
      <t>トシ</t>
    </rPh>
    <rPh sb="2" eb="3">
      <t>ジ</t>
    </rPh>
    <phoneticPr fontId="4"/>
  </si>
  <si>
    <t>(単位：基、ｍ、㎡）</t>
    <phoneticPr fontId="2"/>
  </si>
  <si>
    <t>（単位:ha、％）</t>
    <phoneticPr fontId="2"/>
  </si>
  <si>
    <t>（単位：ha、人、％）</t>
    <phoneticPr fontId="2"/>
  </si>
  <si>
    <t>資料：総務法制課（総務省「住宅・土地統計調査」）</t>
    <rPh sb="3" eb="5">
      <t>ソウム</t>
    </rPh>
    <rPh sb="5" eb="7">
      <t>ホウセイ</t>
    </rPh>
    <rPh sb="11" eb="12">
      <t>ショウ</t>
    </rPh>
    <rPh sb="16" eb="18">
      <t>トチ</t>
    </rPh>
    <phoneticPr fontId="4"/>
  </si>
  <si>
    <t>資料：総務法制課（総務省「住宅・土地統計調査」）</t>
    <rPh sb="0" eb="2">
      <t>シリョウ</t>
    </rPh>
    <rPh sb="3" eb="5">
      <t>ソウム</t>
    </rPh>
    <rPh sb="5" eb="7">
      <t>ホウセイ</t>
    </rPh>
    <rPh sb="7" eb="8">
      <t>カ</t>
    </rPh>
    <rPh sb="9" eb="12">
      <t>ソウムショウ</t>
    </rPh>
    <rPh sb="13" eb="15">
      <t>ジュウタク</t>
    </rPh>
    <rPh sb="16" eb="18">
      <t>トチ</t>
    </rPh>
    <rPh sb="18" eb="20">
      <t>トウケイ</t>
    </rPh>
    <rPh sb="20" eb="22">
      <t>チョウサ</t>
    </rPh>
    <phoneticPr fontId="35"/>
  </si>
  <si>
    <t>注1）住宅・土地統計調査は, 標本調査による推定値であるため, 表中の個々の数字の合計が必ずしも総数とは一致しない。</t>
    <rPh sb="0" eb="1">
      <t>チュウ</t>
    </rPh>
    <rPh sb="3" eb="5">
      <t>ジュウタク</t>
    </rPh>
    <rPh sb="6" eb="8">
      <t>トチ</t>
    </rPh>
    <rPh sb="8" eb="10">
      <t>トウケイ</t>
    </rPh>
    <rPh sb="10" eb="12">
      <t>チョウサ</t>
    </rPh>
    <rPh sb="15" eb="17">
      <t>ヒョウホン</t>
    </rPh>
    <rPh sb="17" eb="19">
      <t>チョウサ</t>
    </rPh>
    <rPh sb="22" eb="25">
      <t>スイテイチ</t>
    </rPh>
    <rPh sb="32" eb="34">
      <t>ヒョウチュウ</t>
    </rPh>
    <rPh sb="35" eb="37">
      <t>ココ</t>
    </rPh>
    <rPh sb="38" eb="40">
      <t>スウジ</t>
    </rPh>
    <rPh sb="41" eb="43">
      <t>ゴウケイ</t>
    </rPh>
    <rPh sb="44" eb="45">
      <t>カナラ</t>
    </rPh>
    <rPh sb="48" eb="50">
      <t>ソウスウ</t>
    </rPh>
    <rPh sb="52" eb="54">
      <t>イッチ</t>
    </rPh>
    <phoneticPr fontId="35"/>
  </si>
  <si>
    <t>注2）市・区及び一定規模以上の町村のみ公表のため, 平成10年までは旧佐賀市のみの公表。</t>
    <rPh sb="0" eb="1">
      <t>チュウ</t>
    </rPh>
    <rPh sb="3" eb="4">
      <t>シ</t>
    </rPh>
    <rPh sb="5" eb="6">
      <t>ク</t>
    </rPh>
    <rPh sb="6" eb="7">
      <t>オヨ</t>
    </rPh>
    <rPh sb="8" eb="10">
      <t>イッテイ</t>
    </rPh>
    <rPh sb="10" eb="12">
      <t>キボ</t>
    </rPh>
    <rPh sb="12" eb="14">
      <t>イジョウ</t>
    </rPh>
    <rPh sb="15" eb="17">
      <t>チョウソン</t>
    </rPh>
    <rPh sb="19" eb="21">
      <t>コウヒョウ</t>
    </rPh>
    <rPh sb="26" eb="28">
      <t>ヘイセイ</t>
    </rPh>
    <rPh sb="30" eb="31">
      <t>ネン</t>
    </rPh>
    <rPh sb="34" eb="35">
      <t>キュウ</t>
    </rPh>
    <rPh sb="35" eb="38">
      <t>サガシ</t>
    </rPh>
    <rPh sb="41" eb="43">
      <t>コウヒョウ</t>
    </rPh>
    <phoneticPr fontId="35"/>
  </si>
  <si>
    <t>注3）旧佐賀市は平成17年10月合併以前の佐賀市の区域。</t>
    <rPh sb="0" eb="1">
      <t>チュウ</t>
    </rPh>
    <rPh sb="3" eb="4">
      <t>キュウ</t>
    </rPh>
    <rPh sb="4" eb="7">
      <t>サガシ</t>
    </rPh>
    <rPh sb="8" eb="10">
      <t>ヘイセイ</t>
    </rPh>
    <rPh sb="12" eb="13">
      <t>ネン</t>
    </rPh>
    <rPh sb="15" eb="16">
      <t>ガツ</t>
    </rPh>
    <rPh sb="16" eb="18">
      <t>ガッペイ</t>
    </rPh>
    <rPh sb="18" eb="20">
      <t>イゼン</t>
    </rPh>
    <rPh sb="21" eb="24">
      <t>サ</t>
    </rPh>
    <rPh sb="25" eb="27">
      <t>クイキ</t>
    </rPh>
    <phoneticPr fontId="35"/>
  </si>
  <si>
    <t>（単位：棟、㎡）</t>
    <phoneticPr fontId="2"/>
  </si>
  <si>
    <t xml:space="preserve">（単位：戸、㎡）  </t>
    <phoneticPr fontId="2"/>
  </si>
  <si>
    <t>　　平成27年</t>
    <rPh sb="2" eb="4">
      <t>ヘイセイ</t>
    </rPh>
    <rPh sb="6" eb="7">
      <t>ネン</t>
    </rPh>
    <phoneticPr fontId="28"/>
  </si>
  <si>
    <t>　28</t>
    <phoneticPr fontId="2"/>
  </si>
  <si>
    <t>　29</t>
    <phoneticPr fontId="2"/>
  </si>
  <si>
    <t>　30</t>
    <phoneticPr fontId="2"/>
  </si>
  <si>
    <t>　令和元年　</t>
    <rPh sb="1" eb="3">
      <t>レイワ</t>
    </rPh>
    <rPh sb="3" eb="4">
      <t>ガン</t>
    </rPh>
    <rPh sb="4" eb="5">
      <t>ネン</t>
    </rPh>
    <phoneticPr fontId="2"/>
  </si>
  <si>
    <t xml:space="preserve"> 平成31年1月</t>
    <rPh sb="1" eb="3">
      <t>ヘイセイ</t>
    </rPh>
    <rPh sb="5" eb="6">
      <t>ネン</t>
    </rPh>
    <rPh sb="7" eb="8">
      <t>ツキ</t>
    </rPh>
    <phoneticPr fontId="28"/>
  </si>
  <si>
    <t xml:space="preserve"> 令和元年5月</t>
    <rPh sb="1" eb="3">
      <t>レイワ</t>
    </rPh>
    <rPh sb="3" eb="4">
      <t>ガン</t>
    </rPh>
    <rPh sb="4" eb="5">
      <t>ネン</t>
    </rPh>
    <rPh sb="6" eb="7">
      <t>ガツ</t>
    </rPh>
    <phoneticPr fontId="2"/>
  </si>
  <si>
    <t>平成30年度</t>
    <rPh sb="0" eb="2">
      <t>ヘイセイ</t>
    </rPh>
    <rPh sb="4" eb="6">
      <t>ネンド</t>
    </rPh>
    <phoneticPr fontId="4"/>
  </si>
  <si>
    <t>（平成27～31年）</t>
    <rPh sb="1" eb="3">
      <t>ヘイセイ</t>
    </rPh>
    <rPh sb="8" eb="9">
      <t>ネン</t>
    </rPh>
    <phoneticPr fontId="4"/>
  </si>
  <si>
    <t>平成28年</t>
    <rPh sb="0" eb="2">
      <t>ヘイセイ</t>
    </rPh>
    <rPh sb="4" eb="5">
      <t>ネン</t>
    </rPh>
    <phoneticPr fontId="4"/>
  </si>
  <si>
    <t>平成29年</t>
    <phoneticPr fontId="2"/>
  </si>
  <si>
    <t>平成30年</t>
    <phoneticPr fontId="2"/>
  </si>
  <si>
    <t>平成31年</t>
    <phoneticPr fontId="2"/>
  </si>
  <si>
    <t>平成31年
旧佐賀市</t>
    <rPh sb="6" eb="7">
      <t>キュウ</t>
    </rPh>
    <rPh sb="7" eb="10">
      <t>サガシ</t>
    </rPh>
    <phoneticPr fontId="27"/>
  </si>
  <si>
    <t>平成31年
諸富町</t>
    <rPh sb="6" eb="8">
      <t>モロドミ</t>
    </rPh>
    <rPh sb="8" eb="9">
      <t>チョウ</t>
    </rPh>
    <phoneticPr fontId="27"/>
  </si>
  <si>
    <t>平成31年
大和町</t>
    <rPh sb="6" eb="8">
      <t>ヤマト</t>
    </rPh>
    <rPh sb="8" eb="9">
      <t>チョウ</t>
    </rPh>
    <phoneticPr fontId="27"/>
  </si>
  <si>
    <t>平成31年
富士町</t>
    <rPh sb="6" eb="8">
      <t>フジ</t>
    </rPh>
    <rPh sb="8" eb="9">
      <t>チョウ</t>
    </rPh>
    <phoneticPr fontId="27"/>
  </si>
  <si>
    <t>平成31年
三瀬村</t>
    <rPh sb="6" eb="8">
      <t>ミツセ</t>
    </rPh>
    <rPh sb="8" eb="9">
      <t>ムラ</t>
    </rPh>
    <phoneticPr fontId="27"/>
  </si>
  <si>
    <t>平成31年
川副町</t>
    <rPh sb="6" eb="9">
      <t>カワソエマチ</t>
    </rPh>
    <phoneticPr fontId="27"/>
  </si>
  <si>
    <t>平成31年
東与賀町</t>
    <rPh sb="6" eb="7">
      <t>ヒガシ</t>
    </rPh>
    <rPh sb="7" eb="8">
      <t>ヨ</t>
    </rPh>
    <rPh sb="8" eb="9">
      <t>ガ</t>
    </rPh>
    <rPh sb="9" eb="10">
      <t>マチ</t>
    </rPh>
    <phoneticPr fontId="27"/>
  </si>
  <si>
    <t>平成31年
久保田町</t>
    <rPh sb="6" eb="9">
      <t>クボタ</t>
    </rPh>
    <rPh sb="9" eb="10">
      <t>チョウ</t>
    </rPh>
    <phoneticPr fontId="27"/>
  </si>
  <si>
    <t>　28</t>
  </si>
  <si>
    <t>　29</t>
  </si>
  <si>
    <t>　30</t>
  </si>
  <si>
    <t>　31</t>
  </si>
  <si>
    <t>30年 9月28日</t>
  </si>
  <si>
    <t xml:space="preserve">2 955　　　 </t>
  </si>
  <si>
    <t xml:space="preserve">19 130　　　 </t>
  </si>
  <si>
    <t>平成27年</t>
    <rPh sb="0" eb="2">
      <t>ヘイセイ</t>
    </rPh>
    <rPh sb="4" eb="5">
      <t>ネン</t>
    </rPh>
    <phoneticPr fontId="5"/>
  </si>
  <si>
    <t>28</t>
  </si>
  <si>
    <t>29</t>
  </si>
  <si>
    <t>30</t>
  </si>
  <si>
    <t>31</t>
  </si>
  <si>
    <t>令 和 元 年 版 佐 賀 市 統 計 ﾃﾞ ｰ ﾀ</t>
    <rPh sb="0" eb="1">
      <t>レイ</t>
    </rPh>
    <rPh sb="2" eb="3">
      <t>ワ</t>
    </rPh>
    <rPh sb="4" eb="5">
      <t>ガン</t>
    </rPh>
    <rPh sb="6" eb="7">
      <t>トシ</t>
    </rPh>
    <rPh sb="8" eb="9">
      <t>ハン</t>
    </rPh>
    <rPh sb="10" eb="11">
      <t>タスク</t>
    </rPh>
    <rPh sb="12" eb="13">
      <t>ガ</t>
    </rPh>
    <rPh sb="14" eb="15">
      <t>シ</t>
    </rPh>
    <rPh sb="16" eb="17">
      <t>オサム</t>
    </rPh>
    <rPh sb="18" eb="19">
      <t>ケイ</t>
    </rPh>
    <phoneticPr fontId="4"/>
  </si>
  <si>
    <t>平成27～31年</t>
    <rPh sb="0" eb="2">
      <t>ヘイセイ</t>
    </rPh>
    <rPh sb="7" eb="8">
      <t>ネン</t>
    </rPh>
    <phoneticPr fontId="2"/>
  </si>
  <si>
    <t>平成26～30年度</t>
    <rPh sb="0" eb="2">
      <t>ヘイセイ</t>
    </rPh>
    <rPh sb="7" eb="9">
      <t>ネンド</t>
    </rPh>
    <phoneticPr fontId="2"/>
  </si>
  <si>
    <t>令和元年</t>
    <rPh sb="0" eb="2">
      <t>レイワ</t>
    </rPh>
    <rPh sb="2" eb="4">
      <t>ガンネン</t>
    </rPh>
    <rPh sb="3" eb="4">
      <t>ネン</t>
    </rPh>
    <phoneticPr fontId="2"/>
  </si>
  <si>
    <t>令和元年</t>
    <rPh sb="0" eb="3">
      <t>レイワガン</t>
    </rPh>
    <rPh sb="3" eb="4">
      <t>ネン</t>
    </rPh>
    <phoneticPr fontId="2"/>
  </si>
  <si>
    <t>平成27～令和元年</t>
    <rPh sb="0" eb="2">
      <t>ヘイセイ</t>
    </rPh>
    <rPh sb="5" eb="7">
      <t>レイワ</t>
    </rPh>
    <rPh sb="7" eb="8">
      <t>ガン</t>
    </rPh>
    <rPh sb="8" eb="9">
      <t>ネン</t>
    </rPh>
    <phoneticPr fontId="2"/>
  </si>
  <si>
    <t>資料：佐賀県道路課(国道,県道)，佐賀市道路管理課(市道)</t>
    <rPh sb="3" eb="5">
      <t>サガ</t>
    </rPh>
    <rPh sb="10" eb="12">
      <t>コクドウ</t>
    </rPh>
    <rPh sb="13" eb="15">
      <t>ケンドウ</t>
    </rPh>
    <rPh sb="17" eb="20">
      <t>サガシ</t>
    </rPh>
    <rPh sb="26" eb="28">
      <t>シドウ</t>
    </rPh>
    <phoneticPr fontId="4"/>
  </si>
  <si>
    <t>資料：総務法制課（総務省「国勢調査」）</t>
    <rPh sb="3" eb="5">
      <t>ソウム</t>
    </rPh>
    <rPh sb="5" eb="7">
      <t>ホウセイ</t>
    </rPh>
    <phoneticPr fontId="4"/>
  </si>
  <si>
    <t>資料：総務法制課（総務省「国勢調査」）</t>
    <rPh sb="0" eb="2">
      <t>シリョウ</t>
    </rPh>
    <rPh sb="3" eb="5">
      <t>ソウム</t>
    </rPh>
    <rPh sb="5" eb="7">
      <t>ホウセイ</t>
    </rPh>
    <rPh sb="7" eb="8">
      <t>カ</t>
    </rPh>
    <rPh sb="9" eb="11">
      <t>ソウム</t>
    </rPh>
    <rPh sb="11" eb="12">
      <t>ショウ</t>
    </rPh>
    <rPh sb="13" eb="15">
      <t>コクセイ</t>
    </rPh>
    <rPh sb="15" eb="17">
      <t>チョウサ</t>
    </rPh>
    <phoneticPr fontId="28"/>
  </si>
  <si>
    <t>資料：総務法制課（国土交通省「建築着工統計調査」）</t>
    <rPh sb="3" eb="5">
      <t>ソウム</t>
    </rPh>
    <rPh sb="5" eb="7">
      <t>ホウセイ</t>
    </rPh>
    <rPh sb="7" eb="8">
      <t>カ</t>
    </rPh>
    <rPh sb="9" eb="11">
      <t>コクド</t>
    </rPh>
    <rPh sb="11" eb="14">
      <t>コウツウショウ</t>
    </rPh>
    <rPh sb="15" eb="17">
      <t>ケンチク</t>
    </rPh>
    <rPh sb="17" eb="19">
      <t>チャッコウ</t>
    </rPh>
    <rPh sb="19" eb="21">
      <t>トウケイ</t>
    </rPh>
    <rPh sb="21" eb="23">
      <t>チョウサ</t>
    </rPh>
    <phoneticPr fontId="28"/>
  </si>
  <si>
    <t>201. 公園数と面積（令和元年）</t>
    <rPh sb="5" eb="6">
      <t>コウ</t>
    </rPh>
    <rPh sb="6" eb="7">
      <t>エン</t>
    </rPh>
    <rPh sb="7" eb="8">
      <t>カズ</t>
    </rPh>
    <rPh sb="9" eb="10">
      <t>メン</t>
    </rPh>
    <rPh sb="10" eb="11">
      <t>セキ</t>
    </rPh>
    <rPh sb="12" eb="14">
      <t>レイワ</t>
    </rPh>
    <rPh sb="14" eb="15">
      <t>ガン</t>
    </rPh>
    <rPh sb="15" eb="16">
      <t>ネン</t>
    </rPh>
    <phoneticPr fontId="4"/>
  </si>
  <si>
    <t>202. 都市計画地域地区（令和元年）</t>
    <rPh sb="14" eb="16">
      <t>レイワ</t>
    </rPh>
    <rPh sb="16" eb="17">
      <t>ガン</t>
    </rPh>
    <rPh sb="17" eb="18">
      <t>ネン</t>
    </rPh>
    <phoneticPr fontId="4"/>
  </si>
  <si>
    <t>区　分</t>
    <phoneticPr fontId="2"/>
  </si>
  <si>
    <t>面　積</t>
    <phoneticPr fontId="2"/>
  </si>
  <si>
    <t>割　合</t>
    <phoneticPr fontId="2"/>
  </si>
  <si>
    <t>全　域</t>
    <rPh sb="0" eb="1">
      <t>ゼン</t>
    </rPh>
    <rPh sb="2" eb="3">
      <t>イキ</t>
    </rPh>
    <phoneticPr fontId="4"/>
  </si>
  <si>
    <t>道路実延長（ｍ）</t>
    <rPh sb="0" eb="1">
      <t>ミチ</t>
    </rPh>
    <rPh sb="1" eb="2">
      <t>ミチ</t>
    </rPh>
    <rPh sb="2" eb="3">
      <t>ジツ</t>
    </rPh>
    <rPh sb="3" eb="4">
      <t>エン</t>
    </rPh>
    <rPh sb="4" eb="5">
      <t>チョウ</t>
    </rPh>
    <phoneticPr fontId="4"/>
  </si>
  <si>
    <t>年　度</t>
    <rPh sb="2" eb="3">
      <t>ド</t>
    </rPh>
    <phoneticPr fontId="4"/>
  </si>
  <si>
    <t>総　数</t>
    <phoneticPr fontId="2"/>
  </si>
  <si>
    <t>木　橋</t>
    <phoneticPr fontId="2"/>
  </si>
  <si>
    <t>永　久　橋</t>
    <phoneticPr fontId="2"/>
  </si>
  <si>
    <t>市街化区域</t>
    <phoneticPr fontId="2"/>
  </si>
  <si>
    <t>行政区域</t>
    <phoneticPr fontId="2"/>
  </si>
  <si>
    <t>年 月 日</t>
    <phoneticPr fontId="2"/>
  </si>
  <si>
    <t>203. 市街化区域の推移</t>
    <rPh sb="11" eb="13">
      <t>スイイ</t>
    </rPh>
    <phoneticPr fontId="4"/>
  </si>
  <si>
    <t>206. 市営住宅管理戸数</t>
    <rPh sb="5" eb="6">
      <t>シ</t>
    </rPh>
    <rPh sb="6" eb="7">
      <t>エイ</t>
    </rPh>
    <rPh sb="7" eb="8">
      <t>ジュウ</t>
    </rPh>
    <rPh sb="8" eb="9">
      <t>タク</t>
    </rPh>
    <rPh sb="9" eb="10">
      <t>カン</t>
    </rPh>
    <rPh sb="10" eb="11">
      <t>リ</t>
    </rPh>
    <rPh sb="11" eb="12">
      <t>ト</t>
    </rPh>
    <rPh sb="12" eb="13">
      <t>カズ</t>
    </rPh>
    <phoneticPr fontId="4"/>
  </si>
  <si>
    <t>207. 県営住宅数（平成26～30年度）</t>
    <rPh sb="5" eb="6">
      <t>ケン</t>
    </rPh>
    <rPh sb="6" eb="7">
      <t>エイ</t>
    </rPh>
    <rPh sb="7" eb="8">
      <t>ジュウ</t>
    </rPh>
    <rPh sb="8" eb="9">
      <t>タク</t>
    </rPh>
    <rPh sb="9" eb="10">
      <t>カズ</t>
    </rPh>
    <rPh sb="11" eb="13">
      <t>ヘイセイ</t>
    </rPh>
    <rPh sb="18" eb="20">
      <t>ネンド</t>
    </rPh>
    <phoneticPr fontId="4"/>
  </si>
  <si>
    <t>居住室数，畳数，延べ面積，1人当たり畳数及び1室当たり人員 （平成10，15年）</t>
    <rPh sb="31" eb="33">
      <t>ヘイセイ</t>
    </rPh>
    <rPh sb="38" eb="39">
      <t>ネン</t>
    </rPh>
    <phoneticPr fontId="4"/>
  </si>
  <si>
    <t>211-1. 住宅の種類（2区分）・所有の関係（5区分）別住宅数，世帯数，世帯人員，1住宅当たり</t>
    <rPh sb="10" eb="12">
      <t>シュルイ</t>
    </rPh>
    <rPh sb="14" eb="16">
      <t>クブン</t>
    </rPh>
    <rPh sb="25" eb="27">
      <t>クブン</t>
    </rPh>
    <phoneticPr fontId="4"/>
  </si>
  <si>
    <t>211-2. 住宅の種類（2区分）・所有の関係（5区分）別住宅数，世帯数，世帯人員，1住宅当たり</t>
    <rPh sb="10" eb="12">
      <t>シュルイ</t>
    </rPh>
    <rPh sb="14" eb="16">
      <t>クブン</t>
    </rPh>
    <rPh sb="25" eb="27">
      <t>クブン</t>
    </rPh>
    <rPh sb="43" eb="45">
      <t>ジュウタク</t>
    </rPh>
    <rPh sb="45" eb="46">
      <t>ア</t>
    </rPh>
    <phoneticPr fontId="4"/>
  </si>
  <si>
    <t>212-1. 住宅の種類(2区分)・構造(5区分)・建築の時期別住宅数（平成5,10,15年）</t>
    <rPh sb="7" eb="9">
      <t>ジュウタク</t>
    </rPh>
    <rPh sb="10" eb="12">
      <t>シュルイ</t>
    </rPh>
    <rPh sb="14" eb="16">
      <t>クブン</t>
    </rPh>
    <rPh sb="18" eb="20">
      <t>コウゾウ</t>
    </rPh>
    <rPh sb="22" eb="24">
      <t>クブン</t>
    </rPh>
    <rPh sb="26" eb="28">
      <t>ケンチク</t>
    </rPh>
    <rPh sb="29" eb="31">
      <t>ジキ</t>
    </rPh>
    <rPh sb="31" eb="32">
      <t>ベツ</t>
    </rPh>
    <rPh sb="32" eb="35">
      <t>ジュウタクスウ</t>
    </rPh>
    <rPh sb="36" eb="38">
      <t>ヘイセイ</t>
    </rPh>
    <rPh sb="45" eb="46">
      <t>ネン</t>
    </rPh>
    <phoneticPr fontId="35"/>
  </si>
  <si>
    <t>総　数</t>
    <phoneticPr fontId="2"/>
  </si>
  <si>
    <t>持　家</t>
    <phoneticPr fontId="2"/>
  </si>
  <si>
    <t>貸　家</t>
    <phoneticPr fontId="2"/>
  </si>
  <si>
    <t>給与住宅</t>
    <phoneticPr fontId="2"/>
  </si>
  <si>
    <t>分譲住宅</t>
    <phoneticPr fontId="2"/>
  </si>
  <si>
    <t>199. 道路の路線数，実延長及び面積（平成27～31年）</t>
    <rPh sb="5" eb="7">
      <t>ドウロ</t>
    </rPh>
    <rPh sb="8" eb="10">
      <t>ロセン</t>
    </rPh>
    <rPh sb="10" eb="11">
      <t>スウ</t>
    </rPh>
    <rPh sb="12" eb="13">
      <t>ジツ</t>
    </rPh>
    <rPh sb="13" eb="15">
      <t>エンチョウ</t>
    </rPh>
    <rPh sb="15" eb="16">
      <t>オヨ</t>
    </rPh>
    <rPh sb="17" eb="19">
      <t>メンセキ</t>
    </rPh>
    <rPh sb="20" eb="22">
      <t>ヘイセイ</t>
    </rPh>
    <rPh sb="27" eb="28">
      <t>ネン</t>
    </rPh>
    <phoneticPr fontId="4"/>
  </si>
  <si>
    <t>200. 橋りょうの状況（市道）（平成26～30年度）</t>
    <rPh sb="17" eb="19">
      <t>ヘイセイ</t>
    </rPh>
    <rPh sb="24" eb="26">
      <t>ネンド</t>
    </rPh>
    <phoneticPr fontId="4"/>
  </si>
  <si>
    <t>204. 市街化区域内土地利用状況（平成26年）</t>
    <rPh sb="18" eb="20">
      <t>ヘイセイ</t>
    </rPh>
    <rPh sb="22" eb="23">
      <t>ネン</t>
    </rPh>
    <phoneticPr fontId="4"/>
  </si>
  <si>
    <t>205. 公共下水道普及状況（平成27～31年）</t>
    <rPh sb="5" eb="7">
      <t>コウキョウ</t>
    </rPh>
    <rPh sb="7" eb="10">
      <t>ゲスイドウ</t>
    </rPh>
    <rPh sb="10" eb="12">
      <t>フキュウ</t>
    </rPh>
    <rPh sb="12" eb="14">
      <t>ジョウキョウ</t>
    </rPh>
    <rPh sb="15" eb="17">
      <t>ヘイセイ</t>
    </rPh>
    <rPh sb="22" eb="23">
      <t>ネン</t>
    </rPh>
    <phoneticPr fontId="4"/>
  </si>
  <si>
    <t>構　造</t>
    <rPh sb="0" eb="1">
      <t>カマエ</t>
    </rPh>
    <rPh sb="2" eb="3">
      <t>ヅクリ</t>
    </rPh>
    <phoneticPr fontId="4"/>
  </si>
  <si>
    <t>総　数</t>
    <rPh sb="0" eb="1">
      <t>ソウ</t>
    </rPh>
    <rPh sb="2" eb="3">
      <t>スウ</t>
    </rPh>
    <phoneticPr fontId="27"/>
  </si>
  <si>
    <t>高　層</t>
    <phoneticPr fontId="2"/>
  </si>
  <si>
    <t>木　造</t>
    <phoneticPr fontId="2"/>
  </si>
  <si>
    <t>総　数</t>
    <phoneticPr fontId="2"/>
  </si>
  <si>
    <t>208. 住居の種類・住宅の所有の関係(6区分)別一般世帯数，
一般世帯人員及び1世帯当たり人員（平成27年）</t>
    <rPh sb="38" eb="39">
      <t>オヨ</t>
    </rPh>
    <rPh sb="49" eb="51">
      <t>ヘイセイ</t>
    </rPh>
    <rPh sb="53" eb="54">
      <t>ネン</t>
    </rPh>
    <phoneticPr fontId="28"/>
  </si>
  <si>
    <t>214. 利用関係別着工新設住宅（戸数・床面積の合計）（平成27～令和元年）</t>
    <rPh sb="17" eb="18">
      <t>ト</t>
    </rPh>
    <rPh sb="18" eb="19">
      <t>カズ</t>
    </rPh>
    <rPh sb="20" eb="23">
      <t>ユカメンセキ</t>
    </rPh>
    <rPh sb="24" eb="26">
      <t>ゴウケイ</t>
    </rPh>
    <rPh sb="28" eb="30">
      <t>ヘイセイ</t>
    </rPh>
    <rPh sb="33" eb="35">
      <t>レイワ</t>
    </rPh>
    <rPh sb="35" eb="36">
      <t>ガン</t>
    </rPh>
    <rPh sb="36" eb="37">
      <t>ネン</t>
    </rPh>
    <phoneticPr fontId="28"/>
  </si>
  <si>
    <t xml:space="preserve">佐賀中央第１地区  </t>
    <phoneticPr fontId="2"/>
  </si>
  <si>
    <t>一般世帯数及び一般世帯人員（平成27年）</t>
    <rPh sb="14" eb="16">
      <t>ヘイセイ</t>
    </rPh>
    <rPh sb="18" eb="19">
      <t>ネン</t>
    </rPh>
    <phoneticPr fontId="4"/>
  </si>
  <si>
    <t>209. 町丁・大字別住居の種類・住宅所有の関係別</t>
    <rPh sb="5" eb="6">
      <t>マチ</t>
    </rPh>
    <rPh sb="6" eb="7">
      <t>チョウメ</t>
    </rPh>
    <rPh sb="8" eb="9">
      <t>ダイ</t>
    </rPh>
    <rPh sb="9" eb="10">
      <t>ジ</t>
    </rPh>
    <rPh sb="11" eb="12">
      <t>ジュウ</t>
    </rPh>
    <rPh sb="12" eb="13">
      <t>キョ</t>
    </rPh>
    <rPh sb="14" eb="15">
      <t>タネ</t>
    </rPh>
    <rPh sb="15" eb="16">
      <t>タグイ</t>
    </rPh>
    <rPh sb="17" eb="18">
      <t>ジュウ</t>
    </rPh>
    <rPh sb="18" eb="19">
      <t>タク</t>
    </rPh>
    <rPh sb="19" eb="20">
      <t>トコロ</t>
    </rPh>
    <rPh sb="20" eb="21">
      <t>ユウ</t>
    </rPh>
    <phoneticPr fontId="28"/>
  </si>
  <si>
    <t>一般世帯数及び一般世帯人員（平成27年）（つづき）</t>
    <rPh sb="14" eb="16">
      <t>ヘイセイ</t>
    </rPh>
    <rPh sb="18" eb="19">
      <t>ネン</t>
    </rPh>
    <phoneticPr fontId="4"/>
  </si>
  <si>
    <t>総　数</t>
    <rPh sb="0" eb="1">
      <t>ソウ</t>
    </rPh>
    <rPh sb="2" eb="3">
      <t>スウ</t>
    </rPh>
    <phoneticPr fontId="35"/>
  </si>
  <si>
    <t>213. 家屋の現況</t>
    <rPh sb="5" eb="6">
      <t>イエ</t>
    </rPh>
    <rPh sb="6" eb="7">
      <t>ヤ</t>
    </rPh>
    <rPh sb="8" eb="10">
      <t>ゲンキョウ</t>
    </rPh>
    <phoneticPr fontId="4"/>
  </si>
  <si>
    <t>平成30年</t>
    <rPh sb="0" eb="2">
      <t>ヘイセイ</t>
    </rPh>
    <rPh sb="4" eb="5">
      <t>ネン</t>
    </rPh>
    <phoneticPr fontId="4"/>
  </si>
  <si>
    <t>…</t>
  </si>
  <si>
    <t>建物数（平成5年～30年）</t>
    <rPh sb="0" eb="2">
      <t>タテモノ</t>
    </rPh>
    <rPh sb="2" eb="3">
      <t>カズ</t>
    </rPh>
    <rPh sb="4" eb="6">
      <t>ヘイセイ</t>
    </rPh>
    <rPh sb="7" eb="8">
      <t>ネン</t>
    </rPh>
    <rPh sb="11" eb="12">
      <t>ネン</t>
    </rPh>
    <phoneticPr fontId="4"/>
  </si>
  <si>
    <t>居住室数，畳数，延べ面積，1人当たり畳数及び1室当たり人員 （平成25，30年）</t>
    <rPh sb="31" eb="33">
      <t>ヘイセイ</t>
    </rPh>
    <rPh sb="38" eb="39">
      <t>ネン</t>
    </rPh>
    <phoneticPr fontId="4"/>
  </si>
  <si>
    <t>平
成
30
年</t>
    <rPh sb="0" eb="1">
      <t>ヒラ</t>
    </rPh>
    <rPh sb="3" eb="4">
      <t>ナル</t>
    </rPh>
    <rPh sb="10" eb="11">
      <t>ネン</t>
    </rPh>
    <phoneticPr fontId="35"/>
  </si>
  <si>
    <t>平
成
30
年</t>
    <rPh sb="0" eb="1">
      <t>ヒラ</t>
    </rPh>
    <rPh sb="3" eb="4">
      <t>シゲル</t>
    </rPh>
    <rPh sb="10" eb="11">
      <t>ネン</t>
    </rPh>
    <phoneticPr fontId="35"/>
  </si>
  <si>
    <t>昭和45年以前</t>
    <rPh sb="5" eb="7">
      <t>イゼン</t>
    </rPh>
    <phoneticPr fontId="4"/>
  </si>
  <si>
    <t>平成23年</t>
    <rPh sb="0" eb="2">
      <t>ヘイセイ</t>
    </rPh>
    <rPh sb="4" eb="5">
      <t>ネン</t>
    </rPh>
    <phoneticPr fontId="4"/>
  </si>
  <si>
    <t xml:space="preserve">    27年</t>
    <rPh sb="6" eb="7">
      <t>ネン</t>
    </rPh>
    <phoneticPr fontId="35"/>
  </si>
  <si>
    <t>平成28年</t>
    <rPh sb="0" eb="2">
      <t>ヘイセイ</t>
    </rPh>
    <rPh sb="4" eb="5">
      <t>ネン</t>
    </rPh>
    <phoneticPr fontId="35"/>
  </si>
  <si>
    <t>30年9月</t>
    <rPh sb="2" eb="3">
      <t>ネン</t>
    </rPh>
    <rPh sb="4" eb="5">
      <t>ガツ</t>
    </rPh>
    <phoneticPr fontId="35"/>
  </si>
  <si>
    <t>212-2. 住宅の種類(2区分)・構造(5区分)・建築の時期別住宅数（平成25,30年）</t>
    <rPh sb="7" eb="9">
      <t>ジュウタク</t>
    </rPh>
    <rPh sb="10" eb="12">
      <t>シュルイ</t>
    </rPh>
    <rPh sb="14" eb="16">
      <t>クブン</t>
    </rPh>
    <rPh sb="18" eb="20">
      <t>コウゾウ</t>
    </rPh>
    <rPh sb="22" eb="24">
      <t>クブン</t>
    </rPh>
    <rPh sb="26" eb="28">
      <t>ケンチク</t>
    </rPh>
    <rPh sb="29" eb="31">
      <t>ジキ</t>
    </rPh>
    <rPh sb="31" eb="32">
      <t>ベツ</t>
    </rPh>
    <rPh sb="32" eb="35">
      <t>ジュウタクスウ</t>
    </rPh>
    <rPh sb="36" eb="38">
      <t>ヘイセイ</t>
    </rPh>
    <rPh sb="43" eb="44">
      <t>ネン</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</si>
</sst>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 numFmtId="180" formatCode="#\ ##0&quot; &quot;"/>
    <numFmt numFmtId="181" formatCode="_ * #,##0.0_ ;_ * \-#,##0.0_ ;_ * &quot;-&quot;?_ ;_ @_ "/>
    <numFmt numFmtId="182" formatCode="_ * #\ ##0_ ;_ * \-#,##0_ ;_ * &quot;-&quot;_ ;_ @_ "/>
    <numFmt numFmtId="183" formatCode="0.0_);[Red]\(0.0\)"/>
    <numFmt numFmtId="184" formatCode="#,##0.0&quot; &quot;;&quot;△&quot;\-#,##0.0;\-&quot; &quot;"/>
    <numFmt numFmtId="185" formatCode="0.0"/>
    <numFmt numFmtId="186" formatCode="#\ ##0"/>
    <numFmt numFmtId="187" formatCode="0.00&quot; &quot;"/>
    <numFmt numFmtId="188" formatCode="&quot;( &quot;0.0&quot;) &quot;"/>
    <numFmt numFmtId="189" formatCode="0.0&quot;ha&quot;"/>
    <numFmt numFmtId="190" formatCode="##\ ##0&quot; 　&quot;"/>
    <numFmt numFmtId="191" formatCode="#\ ##0\ "/>
    <numFmt numFmtId="192" formatCode="###0.0\ "/>
    <numFmt numFmtId="193" formatCode="0.00_);[Red]\(0.00\)"/>
    <numFmt numFmtId="194" formatCode="##\ ##0&quot; &quot;"/>
    <numFmt numFmtId="195" formatCode="#\ ##0.00&quot; &quot;"/>
    <numFmt numFmtId="196" formatCode="#\ ###\ ##0\ "/>
    <numFmt numFmtId="197" formatCode="#,##0.00_;"/>
    <numFmt numFmtId="198" formatCode="#\ ###\ ##0"/>
    <numFmt numFmtId="199" formatCode="_ * ##\ ###\ ##0_ ;_ * \-#,##0_ ;_ * &quot;-&quot;_ ;_ @_ "/>
    <numFmt numFmtId="200" formatCode="#\ ###\ ##0&quot; &quot;"/>
    <numFmt numFmtId="201" formatCode="0.0_ "/>
    <numFmt numFmtId="202" formatCode="#\ ###\ ##0\ ;\-#\ ###\ #0\ \-"/>
    <numFmt numFmtId="203" formatCode="#,##0.0_);[Red]\(#,##0.0\)"/>
    <numFmt numFmtId="204" formatCode="_ * #,##0.00_ ;_ * \-#,##0.00_ ;_ * &quot;-&quot;_ ;_ @_ "/>
    <numFmt numFmtId="205" formatCode="0_ "/>
  </numFmts>
  <fonts count="8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4"/>
      <color rgb="FF00B050"/>
      <name val="ＭＳ Ｐゴシック"/>
      <family val="3"/>
      <charset val="128"/>
    </font>
    <font>
      <sz val="6"/>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1"/>
      <name val="ＭＳ 明朝"/>
      <family val="1"/>
      <charset val="128"/>
    </font>
    <font>
      <sz val="11"/>
      <name val="明朝"/>
      <family val="1"/>
      <charset val="128"/>
    </font>
    <font>
      <sz val="14"/>
      <name val="ＭＳ 明朝"/>
      <family val="1"/>
      <charset val="128"/>
    </font>
    <font>
      <b/>
      <sz val="14"/>
      <name val="ＭＳ Ｐゴシック"/>
      <family val="3"/>
      <charset val="128"/>
    </font>
    <font>
      <sz val="9"/>
      <name val="ＭＳ 明朝"/>
      <family val="1"/>
      <charset val="128"/>
    </font>
    <font>
      <u/>
      <sz val="11"/>
      <color indexed="12"/>
      <name val="明朝"/>
      <family val="1"/>
      <charset val="128"/>
    </font>
    <font>
      <sz val="6"/>
      <name val="ＭＳ Ｐ明朝"/>
      <family val="1"/>
      <charset val="128"/>
    </font>
    <font>
      <sz val="10"/>
      <color indexed="8"/>
      <name val="ＭＳ 明朝"/>
      <family val="1"/>
      <charset val="128"/>
    </font>
    <font>
      <sz val="8"/>
      <name val="ＭＳ ゴシック"/>
      <family val="3"/>
      <charset val="128"/>
    </font>
    <font>
      <sz val="11"/>
      <name val="ＭＳ Ｐ明朝"/>
      <family val="1"/>
      <charset val="128"/>
    </font>
    <font>
      <b/>
      <sz val="13"/>
      <name val="ＭＳ Ｐゴシック"/>
      <family val="3"/>
      <charset val="128"/>
    </font>
    <font>
      <sz val="13"/>
      <name val="明朝"/>
      <family val="1"/>
      <charset val="128"/>
    </font>
    <font>
      <sz val="14"/>
      <name val="ＭＳ Ｐゴシック"/>
      <family val="3"/>
      <charset val="128"/>
    </font>
    <font>
      <sz val="6"/>
      <name val="明朝"/>
      <family val="1"/>
      <charset val="128"/>
    </font>
    <font>
      <b/>
      <sz val="16"/>
      <name val="ＭＳ Ｐゴシック"/>
      <family val="3"/>
      <charset val="128"/>
    </font>
    <font>
      <b/>
      <sz val="2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22"/>
      <name val="ＭＳ 明朝"/>
      <family val="1"/>
      <charset val="128"/>
    </font>
    <font>
      <b/>
      <sz val="18"/>
      <name val="ＭＳ Ｐゴシック"/>
      <family val="3"/>
      <charset val="128"/>
    </font>
    <font>
      <b/>
      <sz val="16"/>
      <color indexed="8"/>
      <name val="ＭＳ Ｐゴシック"/>
      <family val="3"/>
      <charset val="128"/>
    </font>
    <font>
      <b/>
      <sz val="15"/>
      <name val="ＭＳ Ｐゴシック"/>
      <family val="3"/>
      <charset val="128"/>
    </font>
    <font>
      <sz val="11"/>
      <color theme="10"/>
      <name val="ＭＳ Ｐゴシック"/>
      <family val="3"/>
      <charset val="128"/>
    </font>
    <font>
      <sz val="11"/>
      <color theme="1"/>
      <name val="ＭＳ 明朝"/>
      <family val="1"/>
      <charset val="128"/>
    </font>
    <font>
      <sz val="11"/>
      <color indexed="8"/>
      <name val="ＭＳ 明朝"/>
      <family val="1"/>
      <charset val="128"/>
    </font>
    <font>
      <b/>
      <sz val="17"/>
      <name val="ＭＳ Ｐゴシック"/>
      <family val="3"/>
      <charset val="128"/>
    </font>
    <font>
      <sz val="16"/>
      <name val="明朝"/>
      <family val="1"/>
      <charset val="128"/>
    </font>
    <font>
      <sz val="18"/>
      <name val="ＭＳ Ｐゴシック"/>
      <family val="3"/>
      <charset val="128"/>
    </font>
  </fonts>
  <fills count="58">
    <fill>
      <patternFill patternType="none"/>
    </fill>
    <fill>
      <patternFill patternType="gray125"/>
    </fill>
    <fill>
      <patternFill patternType="solid">
        <fgColor rgb="FF003300"/>
        <bgColor indexed="64"/>
      </patternFill>
    </fill>
    <fill>
      <patternFill patternType="solid">
        <fgColor rgb="FFCCFF99"/>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5">
    <border>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diagonalDown="1">
      <left/>
      <right style="thin">
        <color indexed="64"/>
      </right>
      <top style="medium">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hair">
        <color theme="1"/>
      </top>
      <bottom style="hair">
        <color theme="1"/>
      </bottom>
      <diagonal/>
    </border>
    <border>
      <left style="thin">
        <color indexed="64"/>
      </left>
      <right/>
      <top style="hair">
        <color theme="1"/>
      </top>
      <bottom style="hair">
        <color theme="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tint="0.49983214819788202"/>
      </bottom>
      <diagonal/>
    </border>
    <border>
      <left style="thin">
        <color indexed="64"/>
      </left>
      <right style="thin">
        <color indexed="64"/>
      </right>
      <top style="hair">
        <color theme="1"/>
      </top>
      <bottom style="medium">
        <color indexed="64"/>
      </bottom>
      <diagonal/>
    </border>
    <border>
      <left style="thin">
        <color indexed="64"/>
      </left>
      <right/>
      <top style="hair">
        <color theme="1"/>
      </top>
      <bottom style="medium">
        <color indexed="64"/>
      </bottom>
      <diagonal/>
    </border>
    <border>
      <left/>
      <right style="hair">
        <color indexed="64"/>
      </right>
      <top/>
      <bottom/>
      <diagonal/>
    </border>
  </borders>
  <cellStyleXfs count="116">
    <xf numFmtId="0" fontId="0" fillId="0" borderId="0">
      <alignment vertical="center"/>
    </xf>
    <xf numFmtId="0" fontId="1" fillId="0" borderId="0"/>
    <xf numFmtId="0" fontId="8" fillId="0" borderId="0" applyNumberFormat="0" applyFill="0" applyBorder="0" applyAlignment="0" applyProtection="0">
      <alignment vertical="top"/>
      <protection locked="0"/>
    </xf>
    <xf numFmtId="176" fontId="11" fillId="0" borderId="0" applyFill="0" applyBorder="0" applyAlignment="0"/>
    <xf numFmtId="41" fontId="12" fillId="0" borderId="0" applyFont="0" applyFill="0" applyBorder="0" applyAlignment="0" applyProtection="0"/>
    <xf numFmtId="43" fontId="12"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0" fontId="13" fillId="0" borderId="0">
      <alignment horizontal="left"/>
    </xf>
    <xf numFmtId="38" fontId="14" fillId="4" borderId="0" applyNumberFormat="0" applyBorder="0" applyAlignment="0" applyProtection="0"/>
    <xf numFmtId="0" fontId="15" fillId="0" borderId="15" applyNumberFormat="0" applyAlignment="0" applyProtection="0">
      <alignment horizontal="left" vertical="center"/>
    </xf>
    <xf numFmtId="0" fontId="15" fillId="0" borderId="16">
      <alignment horizontal="left" vertical="center"/>
    </xf>
    <xf numFmtId="10" fontId="14" fillId="5" borderId="17" applyNumberFormat="0" applyBorder="0" applyAlignment="0" applyProtection="0"/>
    <xf numFmtId="179" fontId="16" fillId="0" borderId="0"/>
    <xf numFmtId="0" fontId="12" fillId="0" borderId="0"/>
    <xf numFmtId="10" fontId="12" fillId="0" borderId="0" applyFont="0" applyFill="0" applyBorder="0" applyAlignment="0" applyProtection="0"/>
    <xf numFmtId="4" fontId="13"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xf numFmtId="0" fontId="21" fillId="0" borderId="0">
      <alignment vertical="center"/>
    </xf>
    <xf numFmtId="38" fontId="22" fillId="0" borderId="0" applyFont="0" applyFill="0" applyBorder="0" applyAlignment="0" applyProtection="0"/>
    <xf numFmtId="38" fontId="23" fillId="0" borderId="0" applyFont="0" applyFill="0" applyBorder="0" applyAlignment="0" applyProtection="0"/>
    <xf numFmtId="38" fontId="1" fillId="0" borderId="0" applyFont="0" applyFill="0" applyBorder="0" applyAlignment="0" applyProtection="0"/>
    <xf numFmtId="0" fontId="22" fillId="0" borderId="0"/>
    <xf numFmtId="0" fontId="1" fillId="0" borderId="0">
      <alignment vertical="center"/>
    </xf>
    <xf numFmtId="0" fontId="23" fillId="0" borderId="0"/>
    <xf numFmtId="0" fontId="24" fillId="0" borderId="0"/>
    <xf numFmtId="0" fontId="1" fillId="0" borderId="0"/>
    <xf numFmtId="0" fontId="30" fillId="0" borderId="0"/>
    <xf numFmtId="0" fontId="23" fillId="0" borderId="0"/>
    <xf numFmtId="0" fontId="23" fillId="0" borderId="0"/>
    <xf numFmtId="0" fontId="23" fillId="0" borderId="0"/>
    <xf numFmtId="0" fontId="41" fillId="24" borderId="102" applyNumberFormat="0" applyAlignment="0" applyProtection="0">
      <alignment vertical="center"/>
    </xf>
    <xf numFmtId="0" fontId="39" fillId="18" borderId="0" applyNumberFormat="0" applyBorder="0" applyAlignment="0" applyProtection="0">
      <alignment vertical="center"/>
    </xf>
    <xf numFmtId="0" fontId="38" fillId="6"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9"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17" borderId="0" applyNumberFormat="0" applyBorder="0" applyAlignment="0" applyProtection="0">
      <alignment vertical="center"/>
    </xf>
    <xf numFmtId="0" fontId="42" fillId="25" borderId="0" applyNumberFormat="0" applyBorder="0" applyAlignment="0" applyProtection="0">
      <alignment vertical="center"/>
    </xf>
    <xf numFmtId="0" fontId="38" fillId="10" borderId="0" applyNumberFormat="0" applyBorder="0" applyAlignment="0" applyProtection="0">
      <alignment vertical="center"/>
    </xf>
    <xf numFmtId="0" fontId="38" fillId="9" borderId="0" applyNumberFormat="0" applyBorder="0" applyAlignment="0" applyProtection="0">
      <alignment vertical="center"/>
    </xf>
    <xf numFmtId="0" fontId="38" fillId="8" borderId="0" applyNumberFormat="0" applyBorder="0" applyAlignment="0" applyProtection="0">
      <alignment vertical="center"/>
    </xf>
    <xf numFmtId="0" fontId="38" fillId="7" borderId="0" applyNumberFormat="0" applyBorder="0" applyAlignment="0" applyProtection="0">
      <alignment vertical="center"/>
    </xf>
    <xf numFmtId="0" fontId="39" fillId="23" borderId="0" applyNumberFormat="0" applyBorder="0" applyAlignment="0" applyProtection="0">
      <alignment vertical="center"/>
    </xf>
    <xf numFmtId="0" fontId="40" fillId="0" borderId="0" applyNumberFormat="0" applyFill="0" applyBorder="0" applyAlignment="0" applyProtection="0">
      <alignment vertical="center"/>
    </xf>
    <xf numFmtId="0" fontId="1" fillId="26" borderId="103" applyNumberFormat="0" applyFont="0" applyAlignment="0" applyProtection="0">
      <alignment vertical="center"/>
    </xf>
    <xf numFmtId="0" fontId="43" fillId="0" borderId="104" applyNumberFormat="0" applyFill="0" applyAlignment="0" applyProtection="0">
      <alignment vertical="center"/>
    </xf>
    <xf numFmtId="0" fontId="44" fillId="7" borderId="0" applyNumberFormat="0" applyBorder="0" applyAlignment="0" applyProtection="0">
      <alignment vertical="center"/>
    </xf>
    <xf numFmtId="0" fontId="45" fillId="27" borderId="105" applyNumberFormat="0" applyAlignment="0" applyProtection="0">
      <alignment vertical="center"/>
    </xf>
    <xf numFmtId="0" fontId="46" fillId="0" borderId="0" applyNumberFormat="0" applyFill="0" applyBorder="0" applyAlignment="0" applyProtection="0">
      <alignment vertical="center"/>
    </xf>
    <xf numFmtId="0" fontId="47" fillId="0" borderId="106" applyNumberFormat="0" applyFill="0" applyAlignment="0" applyProtection="0">
      <alignment vertical="center"/>
    </xf>
    <xf numFmtId="0" fontId="48" fillId="0" borderId="107" applyNumberFormat="0" applyFill="0" applyAlignment="0" applyProtection="0">
      <alignment vertical="center"/>
    </xf>
    <xf numFmtId="0" fontId="49" fillId="0" borderId="108" applyNumberFormat="0" applyFill="0" applyAlignment="0" applyProtection="0">
      <alignment vertical="center"/>
    </xf>
    <xf numFmtId="0" fontId="49" fillId="0" borderId="0" applyNumberFormat="0" applyFill="0" applyBorder="0" applyAlignment="0" applyProtection="0">
      <alignment vertical="center"/>
    </xf>
    <xf numFmtId="0" fontId="50" fillId="0" borderId="109" applyNumberFormat="0" applyFill="0" applyAlignment="0" applyProtection="0">
      <alignment vertical="center"/>
    </xf>
    <xf numFmtId="0" fontId="51" fillId="27" borderId="110" applyNumberFormat="0" applyAlignment="0" applyProtection="0">
      <alignment vertical="center"/>
    </xf>
    <xf numFmtId="0" fontId="52" fillId="0" borderId="0" applyNumberFormat="0" applyFill="0" applyBorder="0" applyAlignment="0" applyProtection="0">
      <alignment vertical="center"/>
    </xf>
    <xf numFmtId="0" fontId="53" fillId="11" borderId="105" applyNumberFormat="0" applyAlignment="0" applyProtection="0">
      <alignment vertical="center"/>
    </xf>
    <xf numFmtId="0" fontId="54" fillId="8" borderId="0" applyNumberFormat="0" applyBorder="0" applyAlignment="0" applyProtection="0">
      <alignment vertical="center"/>
    </xf>
    <xf numFmtId="0" fontId="55"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34" borderId="0" applyNumberFormat="0" applyBorder="0" applyAlignment="0" applyProtection="0">
      <alignment vertical="center"/>
    </xf>
    <xf numFmtId="0" fontId="55" fillId="35" borderId="0" applyNumberFormat="0" applyBorder="0" applyAlignment="0" applyProtection="0">
      <alignment vertical="center"/>
    </xf>
    <xf numFmtId="0" fontId="55" fillId="36" borderId="0" applyNumberFormat="0" applyBorder="0" applyAlignment="0" applyProtection="0">
      <alignment vertical="center"/>
    </xf>
    <xf numFmtId="0" fontId="55" fillId="37" borderId="0" applyNumberFormat="0" applyBorder="0" applyAlignment="0" applyProtection="0">
      <alignment vertical="center"/>
    </xf>
    <xf numFmtId="0" fontId="55" fillId="38" borderId="0" applyNumberFormat="0" applyBorder="0" applyAlignment="0" applyProtection="0">
      <alignment vertical="center"/>
    </xf>
    <xf numFmtId="0" fontId="55" fillId="39" borderId="0" applyNumberFormat="0" applyBorder="0" applyAlignment="0" applyProtection="0">
      <alignment vertical="center"/>
    </xf>
    <xf numFmtId="0" fontId="55" fillId="40" borderId="0" applyNumberFormat="0" applyBorder="0" applyAlignment="0" applyProtection="0">
      <alignment vertical="center"/>
    </xf>
    <xf numFmtId="0" fontId="56" fillId="41" borderId="0" applyNumberFormat="0" applyBorder="0" applyAlignment="0" applyProtection="0">
      <alignment vertical="center"/>
    </xf>
    <xf numFmtId="0" fontId="56" fillId="42" borderId="0" applyNumberFormat="0" applyBorder="0" applyAlignment="0" applyProtection="0">
      <alignment vertical="center"/>
    </xf>
    <xf numFmtId="0" fontId="56" fillId="43" borderId="0" applyNumberFormat="0" applyBorder="0" applyAlignment="0" applyProtection="0">
      <alignment vertical="center"/>
    </xf>
    <xf numFmtId="0" fontId="56" fillId="44" borderId="0" applyNumberFormat="0" applyBorder="0" applyAlignment="0" applyProtection="0">
      <alignment vertical="center"/>
    </xf>
    <xf numFmtId="0" fontId="56" fillId="45" borderId="0" applyNumberFormat="0" applyBorder="0" applyAlignment="0" applyProtection="0">
      <alignment vertical="center"/>
    </xf>
    <xf numFmtId="0" fontId="56" fillId="46" borderId="0" applyNumberFormat="0" applyBorder="0" applyAlignment="0" applyProtection="0">
      <alignment vertical="center"/>
    </xf>
    <xf numFmtId="0" fontId="56" fillId="47" borderId="0" applyNumberFormat="0" applyBorder="0" applyAlignment="0" applyProtection="0">
      <alignment vertical="center"/>
    </xf>
    <xf numFmtId="0" fontId="56" fillId="48" borderId="0" applyNumberFormat="0" applyBorder="0" applyAlignment="0" applyProtection="0">
      <alignment vertical="center"/>
    </xf>
    <xf numFmtId="0" fontId="56" fillId="49" borderId="0" applyNumberFormat="0" applyBorder="0" applyAlignment="0" applyProtection="0">
      <alignment vertical="center"/>
    </xf>
    <xf numFmtId="0" fontId="56" fillId="50" borderId="0" applyNumberFormat="0" applyBorder="0" applyAlignment="0" applyProtection="0">
      <alignment vertical="center"/>
    </xf>
    <xf numFmtId="0" fontId="56" fillId="51" borderId="0" applyNumberFormat="0" applyBorder="0" applyAlignment="0" applyProtection="0">
      <alignment vertical="center"/>
    </xf>
    <xf numFmtId="0" fontId="56" fillId="52" borderId="0" applyNumberFormat="0" applyBorder="0" applyAlignment="0" applyProtection="0">
      <alignment vertical="center"/>
    </xf>
    <xf numFmtId="0" fontId="57" fillId="0" borderId="0" applyNumberFormat="0" applyFill="0" applyBorder="0" applyAlignment="0" applyProtection="0">
      <alignment vertical="center"/>
    </xf>
    <xf numFmtId="0" fontId="58" fillId="53" borderId="97" applyNumberFormat="0" applyAlignment="0" applyProtection="0">
      <alignment vertical="center"/>
    </xf>
    <xf numFmtId="0" fontId="59" fillId="54" borderId="0" applyNumberFormat="0" applyBorder="0" applyAlignment="0" applyProtection="0">
      <alignment vertical="center"/>
    </xf>
    <xf numFmtId="0" fontId="55" fillId="5" borderId="98" applyNumberFormat="0" applyAlignment="0" applyProtection="0">
      <alignment vertical="center"/>
    </xf>
    <xf numFmtId="0" fontId="60" fillId="0" borderId="96" applyNumberFormat="0" applyFill="0" applyAlignment="0" applyProtection="0">
      <alignment vertical="center"/>
    </xf>
    <xf numFmtId="0" fontId="61" fillId="55" borderId="0" applyNumberFormat="0" applyBorder="0" applyAlignment="0" applyProtection="0">
      <alignment vertical="center"/>
    </xf>
    <xf numFmtId="0" fontId="62" fillId="56" borderId="94" applyNumberFormat="0" applyAlignment="0" applyProtection="0">
      <alignment vertical="center"/>
    </xf>
    <xf numFmtId="0" fontId="63" fillId="0" borderId="0" applyNumberFormat="0" applyFill="0" applyBorder="0" applyAlignment="0" applyProtection="0">
      <alignment vertical="center"/>
    </xf>
    <xf numFmtId="0" fontId="64" fillId="0" borderId="92" applyNumberFormat="0" applyFill="0" applyAlignment="0" applyProtection="0">
      <alignment vertical="center"/>
    </xf>
    <xf numFmtId="0" fontId="65" fillId="0" borderId="111" applyNumberFormat="0" applyFill="0" applyAlignment="0" applyProtection="0">
      <alignment vertical="center"/>
    </xf>
    <xf numFmtId="0" fontId="66" fillId="0" borderId="93" applyNumberFormat="0" applyFill="0" applyAlignment="0" applyProtection="0">
      <alignment vertical="center"/>
    </xf>
    <xf numFmtId="0" fontId="66" fillId="0" borderId="0" applyNumberFormat="0" applyFill="0" applyBorder="0" applyAlignment="0" applyProtection="0">
      <alignment vertical="center"/>
    </xf>
    <xf numFmtId="0" fontId="67" fillId="0" borderId="99" applyNumberFormat="0" applyFill="0" applyAlignment="0" applyProtection="0">
      <alignment vertical="center"/>
    </xf>
    <xf numFmtId="0" fontId="68" fillId="56" borderId="95" applyNumberFormat="0" applyAlignment="0" applyProtection="0">
      <alignment vertical="center"/>
    </xf>
    <xf numFmtId="0" fontId="69" fillId="0" borderId="0" applyNumberFormat="0" applyFill="0" applyBorder="0" applyAlignment="0" applyProtection="0">
      <alignment vertical="center"/>
    </xf>
    <xf numFmtId="0" fontId="70" fillId="28" borderId="94" applyNumberFormat="0" applyAlignment="0" applyProtection="0">
      <alignment vertical="center"/>
    </xf>
    <xf numFmtId="0" fontId="71" fillId="57" borderId="0" applyNumberFormat="0" applyBorder="0" applyAlignment="0" applyProtection="0">
      <alignment vertical="center"/>
    </xf>
  </cellStyleXfs>
  <cellXfs count="914">
    <xf numFmtId="0" fontId="0" fillId="0" borderId="0" xfId="0">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1" fillId="0" borderId="0" xfId="1" applyFont="1" applyBorder="1" applyAlignment="1">
      <alignment vertical="center"/>
    </xf>
    <xf numFmtId="0" fontId="7" fillId="2" borderId="3" xfId="1" applyFont="1" applyFill="1" applyBorder="1" applyAlignment="1">
      <alignment horizontal="center" vertical="center"/>
    </xf>
    <xf numFmtId="0" fontId="5" fillId="0" borderId="0" xfId="1" applyFont="1" applyBorder="1" applyAlignment="1">
      <alignment vertical="center"/>
    </xf>
    <xf numFmtId="0" fontId="5" fillId="3" borderId="5" xfId="1" applyFont="1" applyFill="1" applyBorder="1" applyAlignment="1">
      <alignment horizontal="center" vertical="center"/>
    </xf>
    <xf numFmtId="0" fontId="10" fillId="3" borderId="7" xfId="2" applyFont="1" applyFill="1" applyBorder="1" applyAlignment="1" applyProtection="1">
      <alignment vertical="center"/>
    </xf>
    <xf numFmtId="0" fontId="5" fillId="3" borderId="8" xfId="1" applyFont="1" applyFill="1" applyBorder="1" applyAlignment="1">
      <alignment horizontal="center" vertical="center"/>
    </xf>
    <xf numFmtId="0" fontId="9" fillId="3" borderId="9" xfId="2" applyFont="1" applyFill="1" applyBorder="1" applyAlignment="1" applyProtection="1">
      <alignment horizontal="center" vertical="center"/>
    </xf>
    <xf numFmtId="0" fontId="10" fillId="3" borderId="10" xfId="2" applyFont="1" applyFill="1" applyBorder="1" applyAlignment="1" applyProtection="1">
      <alignment vertical="center"/>
    </xf>
    <xf numFmtId="0" fontId="5" fillId="3" borderId="11" xfId="1" applyFont="1" applyFill="1" applyBorder="1" applyAlignment="1">
      <alignment horizontal="center" vertical="center"/>
    </xf>
    <xf numFmtId="0" fontId="10" fillId="3" borderId="13" xfId="2" applyFont="1" applyFill="1" applyBorder="1" applyAlignment="1" applyProtection="1">
      <alignment vertical="center"/>
    </xf>
    <xf numFmtId="0" fontId="5" fillId="3" borderId="14" xfId="1" applyFont="1" applyFill="1" applyBorder="1" applyAlignment="1">
      <alignment horizontal="center" vertical="center"/>
    </xf>
    <xf numFmtId="0" fontId="1" fillId="0" borderId="0" xfId="1" applyFont="1" applyAlignment="1">
      <alignment horizontal="center" vertical="center"/>
    </xf>
    <xf numFmtId="0" fontId="10" fillId="3" borderId="10" xfId="2" applyFont="1" applyFill="1" applyBorder="1" applyAlignment="1" applyProtection="1">
      <alignment vertical="center" wrapText="1"/>
    </xf>
    <xf numFmtId="0" fontId="1" fillId="0" borderId="0" xfId="1"/>
    <xf numFmtId="0" fontId="16" fillId="0" borderId="0" xfId="27" applyFont="1" applyAlignment="1">
      <alignment vertical="center"/>
    </xf>
    <xf numFmtId="0" fontId="22" fillId="0" borderId="0" xfId="27" applyFont="1" applyAlignment="1">
      <alignment vertical="center"/>
    </xf>
    <xf numFmtId="0" fontId="25" fillId="0" borderId="0" xfId="27" applyFont="1" applyAlignment="1">
      <alignment horizontal="center" vertical="center"/>
    </xf>
    <xf numFmtId="0" fontId="16" fillId="0" borderId="0" xfId="27" applyFont="1" applyAlignment="1">
      <alignment horizontal="right" vertical="center"/>
    </xf>
    <xf numFmtId="0" fontId="16" fillId="0" borderId="0" xfId="27" applyFont="1" applyBorder="1" applyAlignment="1">
      <alignment vertical="center"/>
    </xf>
    <xf numFmtId="0" fontId="22" fillId="0" borderId="0" xfId="27" applyFont="1" applyFill="1" applyAlignment="1">
      <alignment vertical="center"/>
    </xf>
    <xf numFmtId="0" fontId="22" fillId="0" borderId="0" xfId="1" applyFont="1" applyAlignment="1">
      <alignment vertical="center"/>
    </xf>
    <xf numFmtId="0" fontId="25" fillId="0" borderId="0" xfId="27" applyFont="1" applyAlignment="1">
      <alignment vertical="center"/>
    </xf>
    <xf numFmtId="0" fontId="29" fillId="0" borderId="0" xfId="29" applyNumberFormat="1" applyFont="1" applyFill="1" applyBorder="1" applyAlignment="1">
      <alignment horizontal="center" vertical="center"/>
    </xf>
    <xf numFmtId="49" fontId="29" fillId="0" borderId="0" xfId="29" applyNumberFormat="1" applyFont="1" applyFill="1" applyBorder="1" applyAlignment="1">
      <alignment vertical="center"/>
    </xf>
    <xf numFmtId="0" fontId="16" fillId="0" borderId="0" xfId="27" applyFont="1"/>
    <xf numFmtId="0" fontId="31" fillId="0" borderId="0" xfId="27" applyFont="1" applyAlignment="1">
      <alignment vertical="center"/>
    </xf>
    <xf numFmtId="0" fontId="16" fillId="0" borderId="0" xfId="31" applyFont="1" applyAlignment="1">
      <alignment vertical="center"/>
    </xf>
    <xf numFmtId="0" fontId="26" fillId="0" borderId="0" xfId="27" applyFont="1" applyAlignment="1">
      <alignment vertical="center"/>
    </xf>
    <xf numFmtId="0" fontId="31" fillId="0" borderId="0" xfId="27" applyFont="1"/>
    <xf numFmtId="0" fontId="34" fillId="0" borderId="0" xfId="27" applyFont="1"/>
    <xf numFmtId="0" fontId="32" fillId="0" borderId="0" xfId="27" applyFont="1" applyAlignment="1">
      <alignment horizontal="left" vertical="center"/>
    </xf>
    <xf numFmtId="0" fontId="33" fillId="0" borderId="0" xfId="27" applyFont="1" applyAlignment="1">
      <alignment horizontal="left"/>
    </xf>
    <xf numFmtId="0" fontId="22" fillId="0" borderId="0" xfId="27" applyFont="1"/>
    <xf numFmtId="0" fontId="22" fillId="0" borderId="0" xfId="27" applyFont="1" applyBorder="1"/>
    <xf numFmtId="0" fontId="22" fillId="0" borderId="0" xfId="27" applyFont="1" applyAlignment="1">
      <alignment horizontal="right" vertical="center"/>
    </xf>
    <xf numFmtId="0" fontId="16" fillId="0" borderId="0" xfId="27" applyFont="1" applyBorder="1" applyAlignment="1">
      <alignment horizontal="center" vertical="center"/>
    </xf>
    <xf numFmtId="0" fontId="16" fillId="0" borderId="0" xfId="27" applyFont="1" applyBorder="1" applyAlignment="1">
      <alignment horizontal="distributed" vertical="center"/>
    </xf>
    <xf numFmtId="0" fontId="16" fillId="0" borderId="0" xfId="27" applyFont="1" applyBorder="1" applyAlignment="1">
      <alignment horizontal="center" vertical="center" wrapText="1"/>
    </xf>
    <xf numFmtId="182" fontId="16" fillId="0" borderId="0" xfId="27" applyNumberFormat="1" applyFont="1" applyBorder="1" applyAlignment="1">
      <alignment vertical="center"/>
    </xf>
    <xf numFmtId="182" fontId="16" fillId="0" borderId="0" xfId="27" applyNumberFormat="1" applyFont="1" applyBorder="1" applyAlignment="1">
      <alignment horizontal="right" vertical="center"/>
    </xf>
    <xf numFmtId="0" fontId="16" fillId="0" borderId="0" xfId="27" applyFont="1" applyBorder="1" applyAlignment="1">
      <alignment horizontal="left" vertical="center"/>
    </xf>
    <xf numFmtId="0" fontId="23" fillId="0" borderId="0" xfId="27" applyBorder="1"/>
    <xf numFmtId="0" fontId="22" fillId="0" borderId="19" xfId="27" applyFont="1" applyBorder="1" applyAlignment="1">
      <alignment vertical="center"/>
    </xf>
    <xf numFmtId="0" fontId="22" fillId="0" borderId="19" xfId="27" applyFont="1" applyBorder="1" applyAlignment="1">
      <alignment horizontal="right" vertical="center"/>
    </xf>
    <xf numFmtId="0" fontId="16" fillId="0" borderId="0" xfId="32" applyFont="1" applyAlignment="1">
      <alignment vertical="center"/>
    </xf>
    <xf numFmtId="199" fontId="16" fillId="0" borderId="0" xfId="32" applyNumberFormat="1" applyFont="1" applyAlignment="1">
      <alignment vertical="center"/>
    </xf>
    <xf numFmtId="0" fontId="37" fillId="0" borderId="0" xfId="27" applyFont="1" applyFill="1"/>
    <xf numFmtId="0" fontId="16" fillId="0" borderId="0" xfId="27" applyFont="1" applyFill="1"/>
    <xf numFmtId="0" fontId="16" fillId="0" borderId="0" xfId="27" applyFont="1" applyFill="1" applyBorder="1"/>
    <xf numFmtId="0" fontId="22" fillId="0" borderId="0" xfId="27" applyFont="1" applyFill="1"/>
    <xf numFmtId="0" fontId="16" fillId="0" borderId="0" xfId="27" applyFont="1" applyFill="1" applyAlignment="1">
      <alignment horizontal="center"/>
    </xf>
    <xf numFmtId="182" fontId="16" fillId="0" borderId="0" xfId="27" applyNumberFormat="1" applyFont="1" applyFill="1"/>
    <xf numFmtId="0" fontId="22" fillId="0" borderId="0" xfId="0" applyFont="1" applyFill="1" applyAlignment="1"/>
    <xf numFmtId="0" fontId="0" fillId="0" borderId="0" xfId="0" applyAlignment="1"/>
    <xf numFmtId="0" fontId="16" fillId="0" borderId="0" xfId="0" applyFont="1" applyFill="1" applyAlignment="1">
      <alignment vertical="center"/>
    </xf>
    <xf numFmtId="0" fontId="16" fillId="0" borderId="0" xfId="0" applyFont="1" applyAlignment="1">
      <alignment vertical="center"/>
    </xf>
    <xf numFmtId="0" fontId="22" fillId="0" borderId="0" xfId="0" applyFont="1" applyAlignment="1">
      <alignment vertical="center"/>
    </xf>
    <xf numFmtId="0" fontId="0" fillId="0" borderId="0" xfId="0"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xf>
    <xf numFmtId="0" fontId="22" fillId="0" borderId="0" xfId="0" applyFont="1" applyFill="1" applyAlignment="1">
      <alignment vertical="center"/>
    </xf>
    <xf numFmtId="0" fontId="16" fillId="0" borderId="0" xfId="0" applyFont="1" applyFill="1" applyBorder="1" applyAlignment="1">
      <alignment vertical="center"/>
    </xf>
    <xf numFmtId="0" fontId="22" fillId="0" borderId="0" xfId="0" applyFont="1" applyBorder="1" applyAlignment="1">
      <alignment vertical="center"/>
    </xf>
    <xf numFmtId="0" fontId="16" fillId="0" borderId="0" xfId="0" applyFont="1" applyFill="1" applyAlignment="1">
      <alignment vertical="center" shrinkToFit="1"/>
    </xf>
    <xf numFmtId="0" fontId="16" fillId="0" borderId="0" xfId="0" applyFont="1" applyAlignment="1">
      <alignment vertical="center" shrinkToFit="1"/>
    </xf>
    <xf numFmtId="0" fontId="1" fillId="0" borderId="0" xfId="0" applyFont="1" applyAlignment="1"/>
    <xf numFmtId="0" fontId="25" fillId="0" borderId="0" xfId="0" applyFont="1" applyAlignment="1">
      <alignment vertical="center"/>
    </xf>
    <xf numFmtId="198" fontId="16" fillId="0" borderId="0" xfId="0" applyNumberFormat="1" applyFont="1" applyAlignment="1">
      <alignment vertical="center"/>
    </xf>
    <xf numFmtId="198" fontId="1" fillId="0" borderId="0" xfId="0" applyNumberFormat="1" applyFont="1" applyAlignment="1">
      <alignment vertical="center"/>
    </xf>
    <xf numFmtId="0" fontId="25" fillId="0" borderId="0" xfId="0" applyFont="1" applyAlignment="1">
      <alignment horizontal="left" vertical="center"/>
    </xf>
    <xf numFmtId="0" fontId="10" fillId="3" borderId="7" xfId="2" applyFont="1" applyFill="1" applyBorder="1" applyAlignment="1" applyProtection="1">
      <alignment horizontal="left" vertical="center"/>
    </xf>
    <xf numFmtId="0" fontId="10" fillId="3" borderId="10" xfId="2" applyFont="1" applyFill="1" applyBorder="1" applyAlignment="1" applyProtection="1">
      <alignment horizontal="left" vertical="center"/>
    </xf>
    <xf numFmtId="0" fontId="9" fillId="3" borderId="4"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9" fillId="3" borderId="12" xfId="2" applyFont="1" applyFill="1" applyBorder="1" applyAlignment="1" applyProtection="1">
      <alignment horizontal="center" vertical="center"/>
    </xf>
    <xf numFmtId="0" fontId="16" fillId="0" borderId="0" xfId="0" applyFont="1" applyAlignment="1"/>
    <xf numFmtId="0" fontId="0" fillId="0" borderId="0" xfId="0" applyBorder="1" applyAlignment="1"/>
    <xf numFmtId="0" fontId="22" fillId="0" borderId="0" xfId="0" applyFont="1" applyBorder="1" applyAlignment="1">
      <alignment horizontal="center"/>
    </xf>
    <xf numFmtId="0" fontId="22" fillId="0" borderId="0" xfId="0" applyFont="1" applyBorder="1">
      <alignment vertical="center"/>
    </xf>
    <xf numFmtId="0" fontId="22" fillId="0" borderId="0" xfId="0" applyFont="1" applyBorder="1" applyAlignment="1">
      <alignment horizontal="right" vertical="center"/>
    </xf>
    <xf numFmtId="0" fontId="16" fillId="0" borderId="0" xfId="0" applyFont="1" applyBorder="1">
      <alignment vertical="center"/>
    </xf>
    <xf numFmtId="0" fontId="16" fillId="0" borderId="0" xfId="0" applyFont="1" applyBorder="1" applyAlignment="1">
      <alignment horizontal="center"/>
    </xf>
    <xf numFmtId="0" fontId="16" fillId="0" borderId="0" xfId="0" applyFont="1" applyBorder="1" applyAlignment="1">
      <alignment horizontal="right"/>
    </xf>
    <xf numFmtId="0" fontId="25" fillId="3" borderId="18" xfId="2" applyFont="1" applyFill="1" applyBorder="1" applyAlignment="1" applyProtection="1">
      <alignment vertical="center"/>
    </xf>
    <xf numFmtId="0" fontId="16"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xf numFmtId="0" fontId="22" fillId="0" borderId="0" xfId="0" applyFont="1" applyAlignment="1">
      <alignment vertical="center"/>
    </xf>
    <xf numFmtId="0" fontId="25" fillId="0" borderId="0" xfId="0" applyFont="1" applyAlignment="1">
      <alignment horizontal="center" vertical="center"/>
    </xf>
    <xf numFmtId="0" fontId="0" fillId="0" borderId="0" xfId="0" applyAlignment="1">
      <alignment vertical="center"/>
    </xf>
    <xf numFmtId="0" fontId="0" fillId="0" borderId="0" xfId="0">
      <alignment vertical="center"/>
    </xf>
    <xf numFmtId="0" fontId="25"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Border="1" applyAlignment="1">
      <alignment vertical="center"/>
    </xf>
    <xf numFmtId="0" fontId="16" fillId="0" borderId="47" xfId="0" applyFont="1" applyFill="1" applyBorder="1" applyAlignment="1">
      <alignment vertical="center"/>
    </xf>
    <xf numFmtId="0" fontId="16" fillId="0" borderId="48" xfId="0" applyFont="1" applyFill="1" applyBorder="1" applyAlignment="1">
      <alignment vertical="center"/>
    </xf>
    <xf numFmtId="0" fontId="16" fillId="0" borderId="50" xfId="0" applyFont="1" applyFill="1" applyBorder="1" applyAlignment="1">
      <alignment vertical="center"/>
    </xf>
    <xf numFmtId="0" fontId="16" fillId="0" borderId="51" xfId="0" applyFont="1" applyFill="1" applyBorder="1" applyAlignment="1">
      <alignment vertical="center"/>
    </xf>
    <xf numFmtId="0" fontId="16" fillId="0" borderId="19" xfId="0" applyFont="1" applyFill="1" applyBorder="1" applyAlignment="1">
      <alignment vertical="center"/>
    </xf>
    <xf numFmtId="0" fontId="16" fillId="0" borderId="22" xfId="0" applyFont="1" applyFill="1" applyBorder="1" applyAlignment="1">
      <alignment vertical="center"/>
    </xf>
    <xf numFmtId="0" fontId="16" fillId="0" borderId="54" xfId="0" applyFont="1" applyFill="1" applyBorder="1" applyAlignment="1">
      <alignment vertical="center"/>
    </xf>
    <xf numFmtId="0" fontId="16" fillId="0" borderId="62" xfId="0" applyFont="1" applyFill="1" applyBorder="1" applyAlignment="1">
      <alignment vertical="center"/>
    </xf>
    <xf numFmtId="0" fontId="16" fillId="0" borderId="18" xfId="0" applyFont="1" applyFill="1" applyBorder="1" applyAlignment="1">
      <alignment vertical="center"/>
    </xf>
    <xf numFmtId="0" fontId="16" fillId="0" borderId="65" xfId="0" applyFont="1" applyFill="1" applyBorder="1" applyAlignment="1">
      <alignment vertical="center"/>
    </xf>
    <xf numFmtId="0" fontId="0" fillId="0" borderId="0" xfId="0">
      <alignment vertical="center"/>
    </xf>
    <xf numFmtId="0" fontId="16" fillId="0" borderId="0" xfId="0" applyFont="1" applyAlignment="1">
      <alignment horizontal="center" vertical="center"/>
    </xf>
    <xf numFmtId="0" fontId="22" fillId="0" borderId="39" xfId="0" applyFont="1" applyBorder="1" applyAlignment="1">
      <alignment vertical="center"/>
    </xf>
    <xf numFmtId="0" fontId="22" fillId="0" borderId="25" xfId="0" applyFont="1" applyBorder="1" applyAlignment="1">
      <alignment vertical="center"/>
    </xf>
    <xf numFmtId="0" fontId="22" fillId="0" borderId="32" xfId="0" applyFont="1" applyBorder="1" applyAlignment="1">
      <alignment vertical="center"/>
    </xf>
    <xf numFmtId="0" fontId="22" fillId="0" borderId="33" xfId="0" applyFont="1" applyBorder="1" applyAlignment="1">
      <alignment vertical="center"/>
    </xf>
    <xf numFmtId="0" fontId="16" fillId="0" borderId="0" xfId="0" applyFont="1" applyAlignment="1">
      <alignment vertical="center"/>
    </xf>
    <xf numFmtId="0" fontId="25" fillId="0" borderId="0" xfId="0" applyFont="1" applyAlignment="1">
      <alignment horizontal="center" vertical="center"/>
    </xf>
    <xf numFmtId="0" fontId="0" fillId="0" borderId="0" xfId="0">
      <alignment vertical="center"/>
    </xf>
    <xf numFmtId="0" fontId="22" fillId="0" borderId="0" xfId="0" applyFont="1" applyBorder="1" applyAlignment="1">
      <alignment vertical="center"/>
    </xf>
    <xf numFmtId="0" fontId="25" fillId="0" borderId="0" xfId="0" applyFont="1" applyAlignment="1">
      <alignment horizontal="center" vertical="center"/>
    </xf>
    <xf numFmtId="0" fontId="76" fillId="3" borderId="91" xfId="2" applyFont="1" applyFill="1" applyBorder="1" applyAlignment="1" applyProtection="1">
      <alignment vertical="center"/>
    </xf>
    <xf numFmtId="0" fontId="22" fillId="0" borderId="19" xfId="27" applyFont="1" applyFill="1" applyBorder="1"/>
    <xf numFmtId="0" fontId="22" fillId="0" borderId="0" xfId="27" applyFont="1" applyFill="1" applyBorder="1" applyAlignment="1">
      <alignment horizontal="right"/>
    </xf>
    <xf numFmtId="0" fontId="22" fillId="0" borderId="21" xfId="27" applyFont="1" applyFill="1" applyBorder="1" applyAlignment="1">
      <alignment horizontal="center" vertical="center"/>
    </xf>
    <xf numFmtId="0" fontId="22" fillId="0" borderId="24" xfId="27" applyFont="1" applyFill="1" applyBorder="1" applyAlignment="1">
      <alignment horizontal="center" vertical="center"/>
    </xf>
    <xf numFmtId="0" fontId="22" fillId="0" borderId="24" xfId="27" applyFont="1" applyFill="1" applyBorder="1" applyAlignment="1">
      <alignment horizontal="center" vertical="center" wrapText="1"/>
    </xf>
    <xf numFmtId="0" fontId="22" fillId="0" borderId="27" xfId="27" applyFont="1" applyFill="1" applyBorder="1" applyAlignment="1">
      <alignment horizontal="center" vertical="center"/>
    </xf>
    <xf numFmtId="182" fontId="22" fillId="0" borderId="27" xfId="27" applyNumberFormat="1" applyFont="1" applyFill="1" applyBorder="1" applyAlignment="1">
      <alignment vertical="center"/>
    </xf>
    <xf numFmtId="200" fontId="22" fillId="0" borderId="27" xfId="27" applyNumberFormat="1" applyFont="1" applyFill="1" applyBorder="1" applyAlignment="1">
      <alignment vertical="center"/>
    </xf>
    <xf numFmtId="201" fontId="22" fillId="0" borderId="27" xfId="27" applyNumberFormat="1" applyFont="1" applyFill="1" applyBorder="1" applyAlignment="1">
      <alignment vertical="center"/>
    </xf>
    <xf numFmtId="0" fontId="22" fillId="0" borderId="29" xfId="27" applyFont="1" applyFill="1" applyBorder="1" applyAlignment="1">
      <alignment horizontal="center" vertical="center"/>
    </xf>
    <xf numFmtId="182" fontId="22" fillId="0" borderId="29" xfId="27" applyNumberFormat="1" applyFont="1" applyFill="1" applyBorder="1" applyAlignment="1">
      <alignment vertical="center"/>
    </xf>
    <xf numFmtId="200" fontId="22" fillId="0" borderId="29" xfId="27" applyNumberFormat="1" applyFont="1" applyFill="1" applyBorder="1" applyAlignment="1">
      <alignment vertical="center"/>
    </xf>
    <xf numFmtId="201" fontId="22" fillId="0" borderId="29" xfId="27" applyNumberFormat="1" applyFont="1" applyFill="1" applyBorder="1" applyAlignment="1">
      <alignment vertical="center"/>
    </xf>
    <xf numFmtId="182" fontId="22" fillId="0" borderId="29" xfId="27" applyNumberFormat="1" applyFont="1" applyFill="1" applyBorder="1" applyAlignment="1">
      <alignment horizontal="right" vertical="center"/>
    </xf>
    <xf numFmtId="202" fontId="22" fillId="0" borderId="29" xfId="27" applyNumberFormat="1" applyFont="1" applyFill="1" applyBorder="1" applyAlignment="1">
      <alignment horizontal="right" vertical="center"/>
    </xf>
    <xf numFmtId="203" fontId="22" fillId="0" borderId="29" xfId="27" applyNumberFormat="1" applyFont="1" applyFill="1" applyBorder="1" applyAlignment="1">
      <alignment horizontal="right" vertical="center"/>
    </xf>
    <xf numFmtId="0" fontId="22" fillId="0" borderId="67" xfId="27" applyFont="1" applyFill="1" applyBorder="1" applyAlignment="1">
      <alignment horizontal="center" vertical="center"/>
    </xf>
    <xf numFmtId="182" fontId="22" fillId="0" borderId="67" xfId="27" applyNumberFormat="1" applyFont="1" applyFill="1" applyBorder="1" applyAlignment="1">
      <alignment vertical="center"/>
    </xf>
    <xf numFmtId="200" fontId="22" fillId="0" borderId="67" xfId="27" applyNumberFormat="1" applyFont="1" applyFill="1" applyBorder="1" applyAlignment="1">
      <alignment vertical="center"/>
    </xf>
    <xf numFmtId="201" fontId="22" fillId="0" borderId="67" xfId="27" applyNumberFormat="1" applyFont="1" applyFill="1" applyBorder="1" applyAlignment="1">
      <alignment vertical="center"/>
    </xf>
    <xf numFmtId="0" fontId="22" fillId="0" borderId="61" xfId="27" applyFont="1" applyFill="1" applyBorder="1" applyAlignment="1">
      <alignment horizontal="center" vertical="center"/>
    </xf>
    <xf numFmtId="182" fontId="22" fillId="0" borderId="61" xfId="27" applyNumberFormat="1" applyFont="1" applyFill="1" applyBorder="1" applyAlignment="1">
      <alignment vertical="center"/>
    </xf>
    <xf numFmtId="202" fontId="22" fillId="0" borderId="61" xfId="27" applyNumberFormat="1" applyFont="1" applyFill="1" applyBorder="1" applyAlignment="1">
      <alignment horizontal="right" vertical="center"/>
    </xf>
    <xf numFmtId="201" fontId="22" fillId="0" borderId="61" xfId="27" applyNumberFormat="1" applyFont="1" applyFill="1" applyBorder="1" applyAlignment="1">
      <alignment vertical="center"/>
    </xf>
    <xf numFmtId="200" fontId="22" fillId="0" borderId="61" xfId="27" applyNumberFormat="1" applyFont="1" applyFill="1" applyBorder="1" applyAlignment="1">
      <alignment vertical="center"/>
    </xf>
    <xf numFmtId="0" fontId="22" fillId="0" borderId="66" xfId="27" applyFont="1" applyFill="1" applyBorder="1" applyAlignment="1">
      <alignment horizontal="center" vertical="center"/>
    </xf>
    <xf numFmtId="182" fontId="22" fillId="0" borderId="66" xfId="27" applyNumberFormat="1" applyFont="1" applyFill="1" applyBorder="1" applyAlignment="1">
      <alignment vertical="center"/>
    </xf>
    <xf numFmtId="200" fontId="22" fillId="0" borderId="66" xfId="27" applyNumberFormat="1" applyFont="1" applyFill="1" applyBorder="1" applyAlignment="1">
      <alignment vertical="center"/>
    </xf>
    <xf numFmtId="201" fontId="22" fillId="0" borderId="66" xfId="27" applyNumberFormat="1" applyFont="1" applyFill="1" applyBorder="1" applyAlignment="1">
      <alignment vertical="center"/>
    </xf>
    <xf numFmtId="202" fontId="22" fillId="0" borderId="67" xfId="27" applyNumberFormat="1" applyFont="1" applyFill="1" applyBorder="1" applyAlignment="1">
      <alignment horizontal="right" vertical="center"/>
    </xf>
    <xf numFmtId="182" fontId="22" fillId="0" borderId="100" xfId="27" applyNumberFormat="1" applyFont="1" applyFill="1" applyBorder="1" applyAlignment="1">
      <alignment horizontal="right" vertical="center"/>
    </xf>
    <xf numFmtId="202" fontId="22" fillId="0" borderId="101" xfId="27" applyNumberFormat="1" applyFont="1" applyFill="1" applyBorder="1" applyAlignment="1">
      <alignment horizontal="right" vertical="center"/>
    </xf>
    <xf numFmtId="203" fontId="22" fillId="0" borderId="101" xfId="27" applyNumberFormat="1" applyFont="1" applyFill="1" applyBorder="1" applyAlignment="1">
      <alignment horizontal="right" vertical="center"/>
    </xf>
    <xf numFmtId="0" fontId="22" fillId="0" borderId="46" xfId="27" applyFont="1" applyFill="1" applyBorder="1" applyAlignment="1">
      <alignment horizontal="center" vertical="center"/>
    </xf>
    <xf numFmtId="182" fontId="22" fillId="0" borderId="35" xfId="27" applyNumberFormat="1" applyFont="1" applyFill="1" applyBorder="1" applyAlignment="1">
      <alignment vertical="center"/>
    </xf>
    <xf numFmtId="202" fontId="22" fillId="0" borderId="35" xfId="27" applyNumberFormat="1" applyFont="1" applyFill="1" applyBorder="1" applyAlignment="1">
      <alignment horizontal="right" vertical="center"/>
    </xf>
    <xf numFmtId="203" fontId="22" fillId="0" borderId="112" xfId="27" applyNumberFormat="1" applyFont="1" applyFill="1" applyBorder="1" applyAlignment="1">
      <alignment horizontal="right" vertical="center"/>
    </xf>
    <xf numFmtId="200" fontId="22" fillId="0" borderId="113" xfId="27" applyNumberFormat="1" applyFont="1" applyFill="1" applyBorder="1" applyAlignment="1">
      <alignment vertical="center"/>
    </xf>
    <xf numFmtId="0" fontId="22" fillId="0" borderId="19" xfId="0" applyFont="1" applyFill="1" applyBorder="1" applyAlignment="1">
      <alignment vertical="center"/>
    </xf>
    <xf numFmtId="0" fontId="22" fillId="0" borderId="19" xfId="0" applyFont="1" applyFill="1" applyBorder="1" applyAlignment="1">
      <alignment horizontal="right" vertical="center"/>
    </xf>
    <xf numFmtId="0" fontId="22" fillId="0" borderId="17" xfId="0" applyFont="1" applyFill="1" applyBorder="1" applyAlignment="1">
      <alignment horizontal="centerContinuous"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0" fontId="22" fillId="0" borderId="26" xfId="0" applyNumberFormat="1" applyFont="1" applyFill="1" applyBorder="1" applyAlignment="1">
      <alignment horizontal="right" vertical="center"/>
    </xf>
    <xf numFmtId="180" fontId="22" fillId="0" borderId="27" xfId="0" applyNumberFormat="1" applyFont="1" applyFill="1" applyBorder="1" applyAlignment="1">
      <alignment horizontal="right" vertical="center"/>
    </xf>
    <xf numFmtId="180" fontId="22" fillId="0" borderId="28" xfId="0" applyNumberFormat="1" applyFont="1" applyFill="1" applyBorder="1" applyAlignment="1">
      <alignment horizontal="right" vertical="center"/>
    </xf>
    <xf numFmtId="180" fontId="22" fillId="0" borderId="29" xfId="0" applyNumberFormat="1" applyFont="1" applyFill="1" applyBorder="1" applyAlignment="1">
      <alignment horizontal="right" vertical="center"/>
    </xf>
    <xf numFmtId="180" fontId="22" fillId="0" borderId="30" xfId="0" applyNumberFormat="1" applyFont="1" applyFill="1" applyBorder="1" applyAlignment="1">
      <alignment horizontal="right" vertical="center"/>
    </xf>
    <xf numFmtId="180" fontId="22" fillId="0" borderId="31" xfId="0" applyNumberFormat="1" applyFont="1" applyFill="1" applyBorder="1" applyAlignment="1">
      <alignment horizontal="right" vertical="center"/>
    </xf>
    <xf numFmtId="0" fontId="22" fillId="0" borderId="32" xfId="0" applyFont="1" applyFill="1" applyBorder="1" applyAlignment="1">
      <alignment horizontal="center" vertical="center"/>
    </xf>
    <xf numFmtId="0" fontId="22" fillId="0" borderId="33" xfId="0" applyFont="1" applyFill="1" applyBorder="1" applyAlignment="1">
      <alignment horizontal="center" vertical="center"/>
    </xf>
    <xf numFmtId="180" fontId="22" fillId="0" borderId="34" xfId="0" applyNumberFormat="1" applyFont="1" applyFill="1" applyBorder="1" applyAlignment="1">
      <alignment horizontal="right" vertical="center"/>
    </xf>
    <xf numFmtId="180" fontId="22" fillId="0" borderId="35" xfId="0" applyNumberFormat="1" applyFont="1" applyFill="1" applyBorder="1" applyAlignment="1">
      <alignment horizontal="right" vertical="center"/>
    </xf>
    <xf numFmtId="180" fontId="22" fillId="0" borderId="0" xfId="0" applyNumberFormat="1" applyFont="1" applyFill="1" applyBorder="1" applyAlignment="1">
      <alignment horizontal="righ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right"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26" xfId="0" applyFont="1" applyBorder="1" applyAlignment="1">
      <alignment horizontal="center" vertical="center"/>
    </xf>
    <xf numFmtId="41" fontId="22" fillId="0" borderId="26" xfId="0" applyNumberFormat="1" applyFont="1" applyBorder="1" applyAlignment="1">
      <alignment horizontal="right" vertical="center"/>
    </xf>
    <xf numFmtId="205" fontId="22" fillId="0" borderId="26" xfId="0" applyNumberFormat="1" applyFont="1" applyBorder="1" applyAlignment="1">
      <alignment horizontal="right" vertical="center"/>
    </xf>
    <xf numFmtId="41" fontId="22" fillId="0" borderId="27" xfId="0" applyNumberFormat="1" applyFont="1" applyBorder="1" applyAlignment="1">
      <alignment horizontal="right" vertical="center"/>
    </xf>
    <xf numFmtId="0" fontId="22" fillId="0" borderId="41" xfId="0" applyFont="1" applyBorder="1" applyAlignment="1">
      <alignment horizontal="center" vertical="center"/>
    </xf>
    <xf numFmtId="43" fontId="22" fillId="0" borderId="41" xfId="0" applyNumberFormat="1" applyFont="1" applyBorder="1" applyAlignment="1">
      <alignment horizontal="right" vertical="center"/>
    </xf>
    <xf numFmtId="41" fontId="22" fillId="0" borderId="42" xfId="0" applyNumberFormat="1" applyFont="1" applyBorder="1" applyAlignment="1">
      <alignment horizontal="right" vertical="center"/>
    </xf>
    <xf numFmtId="43" fontId="22" fillId="0" borderId="61" xfId="0" applyNumberFormat="1" applyFont="1" applyBorder="1" applyAlignment="1">
      <alignment horizontal="right" vertical="center"/>
    </xf>
    <xf numFmtId="0" fontId="22" fillId="0" borderId="28" xfId="0" applyFont="1" applyBorder="1" applyAlignment="1">
      <alignment horizontal="center" vertical="center"/>
    </xf>
    <xf numFmtId="43" fontId="22" fillId="0" borderId="28" xfId="0" applyNumberFormat="1" applyFont="1" applyBorder="1" applyAlignment="1">
      <alignment horizontal="right" vertical="center"/>
    </xf>
    <xf numFmtId="204" fontId="22" fillId="0" borderId="42" xfId="0" applyNumberFormat="1" applyFont="1" applyBorder="1" applyAlignment="1">
      <alignment horizontal="right" vertical="center"/>
    </xf>
    <xf numFmtId="43" fontId="22" fillId="0" borderId="43" xfId="0" applyNumberFormat="1" applyFont="1" applyBorder="1" applyAlignment="1">
      <alignment horizontal="right" vertical="center"/>
    </xf>
    <xf numFmtId="41" fontId="22" fillId="0" borderId="43" xfId="0" applyNumberFormat="1" applyFont="1" applyBorder="1" applyAlignment="1">
      <alignment horizontal="right" vertical="center"/>
    </xf>
    <xf numFmtId="0" fontId="22" fillId="0" borderId="42" xfId="0" applyFont="1" applyBorder="1" applyAlignment="1">
      <alignment horizontal="center" vertical="center"/>
    </xf>
    <xf numFmtId="181" fontId="22" fillId="0" borderId="26" xfId="0" applyNumberFormat="1" applyFont="1" applyBorder="1" applyAlignment="1">
      <alignment horizontal="right" vertical="center"/>
    </xf>
    <xf numFmtId="43" fontId="22" fillId="0" borderId="73" xfId="0" applyNumberFormat="1" applyFont="1" applyBorder="1" applyAlignment="1">
      <alignment horizontal="right" vertical="center"/>
    </xf>
    <xf numFmtId="41" fontId="22" fillId="0" borderId="41" xfId="0" applyNumberFormat="1" applyFont="1" applyBorder="1" applyAlignment="1">
      <alignment horizontal="right" vertical="center"/>
    </xf>
    <xf numFmtId="43" fontId="22" fillId="0" borderId="45" xfId="0" applyNumberFormat="1" applyFont="1" applyBorder="1" applyAlignment="1">
      <alignment horizontal="right" vertical="center"/>
    </xf>
    <xf numFmtId="41" fontId="22" fillId="0" borderId="45" xfId="0" applyNumberFormat="1" applyFont="1" applyBorder="1" applyAlignment="1">
      <alignment horizontal="right" vertical="center"/>
    </xf>
    <xf numFmtId="41" fontId="22" fillId="0" borderId="46" xfId="0" applyNumberFormat="1" applyFont="1" applyBorder="1" applyAlignment="1">
      <alignment horizontal="right" vertical="center"/>
    </xf>
    <xf numFmtId="0" fontId="22" fillId="0" borderId="0" xfId="0" quotePrefix="1" applyFont="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0" fillId="0" borderId="36" xfId="0" applyFont="1" applyBorder="1" applyAlignment="1">
      <alignment vertical="center"/>
    </xf>
    <xf numFmtId="0" fontId="0" fillId="0" borderId="49" xfId="0" applyFont="1" applyBorder="1" applyAlignment="1">
      <alignment vertical="center"/>
    </xf>
    <xf numFmtId="0" fontId="0" fillId="0" borderId="39" xfId="0" applyFont="1" applyBorder="1" applyAlignment="1">
      <alignment vertical="center"/>
    </xf>
    <xf numFmtId="0" fontId="0" fillId="0" borderId="33" xfId="0" applyFont="1" applyBorder="1" applyAlignment="1">
      <alignment vertical="center"/>
    </xf>
    <xf numFmtId="0" fontId="22" fillId="0" borderId="22"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182" fontId="22" fillId="0" borderId="54" xfId="0" applyNumberFormat="1" applyFont="1" applyFill="1" applyBorder="1" applyAlignment="1">
      <alignment horizontal="right" vertical="center"/>
    </xf>
    <xf numFmtId="185" fontId="22" fillId="0" borderId="27" xfId="0" applyNumberFormat="1" applyFont="1" applyFill="1" applyBorder="1" applyAlignment="1">
      <alignment horizontal="right" vertical="center"/>
    </xf>
    <xf numFmtId="0" fontId="22" fillId="0" borderId="39" xfId="0" applyFont="1" applyFill="1" applyBorder="1" applyAlignment="1">
      <alignment horizontal="distributed" vertical="center" shrinkToFit="1"/>
    </xf>
    <xf numFmtId="184" fontId="22" fillId="0" borderId="29" xfId="0" applyNumberFormat="1" applyFont="1" applyFill="1" applyBorder="1" applyAlignment="1">
      <alignment horizontal="right" vertical="center"/>
    </xf>
    <xf numFmtId="184" fontId="22" fillId="0" borderId="27" xfId="0" applyNumberFormat="1" applyFont="1" applyFill="1" applyBorder="1" applyAlignment="1">
      <alignment horizontal="right" vertical="center"/>
    </xf>
    <xf numFmtId="0" fontId="22" fillId="0" borderId="58" xfId="0" applyFont="1" applyFill="1" applyBorder="1" applyAlignment="1">
      <alignment horizontal="center" vertical="center"/>
    </xf>
    <xf numFmtId="0" fontId="22" fillId="0" borderId="31" xfId="0" applyFont="1" applyFill="1" applyBorder="1" applyAlignment="1">
      <alignment horizontal="center" vertical="center"/>
    </xf>
    <xf numFmtId="182" fontId="22" fillId="0" borderId="0" xfId="0" applyNumberFormat="1" applyFont="1" applyFill="1" applyBorder="1" applyAlignment="1">
      <alignment horizontal="right" vertical="center"/>
    </xf>
    <xf numFmtId="185" fontId="22" fillId="0" borderId="29" xfId="0" applyNumberFormat="1" applyFont="1" applyFill="1" applyBorder="1" applyAlignment="1">
      <alignment horizontal="right" vertical="center"/>
    </xf>
    <xf numFmtId="0" fontId="22" fillId="0" borderId="25" xfId="0" applyFont="1" applyFill="1" applyBorder="1" applyAlignment="1">
      <alignment horizontal="distributed" vertical="center" shrinkToFit="1"/>
    </xf>
    <xf numFmtId="0" fontId="22" fillId="0" borderId="49" xfId="0" applyFont="1" applyFill="1" applyBorder="1" applyAlignment="1">
      <alignment horizontal="center" vertical="center"/>
    </xf>
    <xf numFmtId="0" fontId="22" fillId="0" borderId="43" xfId="0" applyFont="1" applyFill="1" applyBorder="1" applyAlignment="1">
      <alignment horizontal="center" vertical="center"/>
    </xf>
    <xf numFmtId="182" fontId="22" fillId="0" borderId="48" xfId="0" applyNumberFormat="1" applyFont="1" applyFill="1" applyBorder="1" applyAlignment="1">
      <alignment horizontal="right" vertical="center"/>
    </xf>
    <xf numFmtId="185" fontId="22" fillId="0" borderId="61" xfId="0" applyNumberFormat="1" applyFont="1" applyFill="1" applyBorder="1" applyAlignment="1">
      <alignment horizontal="right" vertical="center"/>
    </xf>
    <xf numFmtId="0" fontId="22" fillId="0" borderId="40" xfId="0" applyFont="1" applyFill="1" applyBorder="1" applyAlignment="1">
      <alignment horizontal="center" vertical="center" shrinkToFit="1"/>
    </xf>
    <xf numFmtId="183" fontId="22" fillId="0" borderId="61" xfId="0" applyNumberFormat="1" applyFont="1" applyFill="1" applyBorder="1" applyAlignment="1">
      <alignment horizontal="right" vertical="center"/>
    </xf>
    <xf numFmtId="0" fontId="22" fillId="0" borderId="63" xfId="0" applyFont="1" applyFill="1" applyBorder="1" applyAlignment="1">
      <alignment horizontal="center" vertical="center"/>
    </xf>
    <xf numFmtId="0" fontId="22" fillId="0" borderId="35" xfId="0" applyFont="1" applyFill="1" applyBorder="1" applyAlignment="1">
      <alignment horizontal="center" vertical="center"/>
    </xf>
    <xf numFmtId="182" fontId="22" fillId="0" borderId="19" xfId="0" applyNumberFormat="1" applyFont="1" applyFill="1" applyBorder="1" applyAlignment="1">
      <alignment vertical="center"/>
    </xf>
    <xf numFmtId="183" fontId="22" fillId="0" borderId="64" xfId="0" applyNumberFormat="1" applyFont="1" applyFill="1" applyBorder="1" applyAlignment="1">
      <alignment horizontal="right" vertical="center"/>
    </xf>
    <xf numFmtId="185" fontId="22" fillId="0" borderId="19" xfId="0" applyNumberFormat="1" applyFont="1" applyFill="1" applyBorder="1" applyAlignment="1">
      <alignment vertical="center"/>
    </xf>
    <xf numFmtId="0" fontId="22" fillId="0" borderId="62" xfId="0" applyFont="1" applyFill="1" applyBorder="1" applyAlignment="1">
      <alignment vertical="center"/>
    </xf>
    <xf numFmtId="185" fontId="22" fillId="0" borderId="62" xfId="0" applyNumberFormat="1" applyFont="1" applyFill="1" applyBorder="1" applyAlignment="1">
      <alignment horizontal="center" vertical="center"/>
    </xf>
    <xf numFmtId="18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5"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9" xfId="0" applyFont="1" applyFill="1" applyBorder="1" applyAlignment="1">
      <alignment horizontal="distributed" vertical="center"/>
    </xf>
    <xf numFmtId="0" fontId="22" fillId="0" borderId="27" xfId="0" applyFont="1" applyFill="1" applyBorder="1" applyAlignment="1">
      <alignment horizontal="distributed" vertical="center"/>
    </xf>
    <xf numFmtId="0" fontId="22" fillId="0" borderId="50" xfId="0" applyFont="1" applyFill="1" applyBorder="1" applyAlignment="1">
      <alignment horizontal="distributed" vertical="center"/>
    </xf>
    <xf numFmtId="187" fontId="22" fillId="0" borderId="0" xfId="0" applyNumberFormat="1" applyFont="1" applyFill="1" applyAlignment="1">
      <alignment horizontal="right" vertical="center"/>
    </xf>
    <xf numFmtId="0" fontId="22" fillId="0" borderId="18" xfId="0" applyFont="1" applyFill="1" applyBorder="1" applyAlignment="1">
      <alignment horizontal="center" vertical="center"/>
    </xf>
    <xf numFmtId="0" fontId="22" fillId="0" borderId="25" xfId="0" applyFont="1" applyFill="1" applyBorder="1" applyAlignment="1">
      <alignment horizontal="distributed" vertical="center"/>
    </xf>
    <xf numFmtId="0" fontId="22" fillId="0" borderId="29" xfId="0" applyFont="1" applyFill="1" applyBorder="1" applyAlignment="1">
      <alignment horizontal="distributed" vertical="center"/>
    </xf>
    <xf numFmtId="0" fontId="22" fillId="0" borderId="18" xfId="0" applyFont="1" applyFill="1" applyBorder="1" applyAlignment="1">
      <alignment horizontal="distributed" vertical="center"/>
    </xf>
    <xf numFmtId="0" fontId="0" fillId="0" borderId="18" xfId="0" applyFont="1" applyBorder="1" applyAlignment="1">
      <alignment horizontal="distributed" vertical="center" justifyLastLine="1"/>
    </xf>
    <xf numFmtId="0" fontId="22" fillId="0" borderId="0" xfId="0" applyFont="1" applyFill="1" applyBorder="1" applyAlignment="1">
      <alignment horizontal="distributed" vertical="center"/>
    </xf>
    <xf numFmtId="0" fontId="22" fillId="0" borderId="18" xfId="0" applyFont="1" applyFill="1" applyBorder="1" applyAlignment="1">
      <alignment vertical="center"/>
    </xf>
    <xf numFmtId="0" fontId="22" fillId="0" borderId="58" xfId="0" applyFont="1" applyFill="1" applyBorder="1" applyAlignment="1">
      <alignment vertical="center"/>
    </xf>
    <xf numFmtId="0" fontId="22" fillId="0" borderId="66" xfId="0" applyFont="1" applyFill="1" applyBorder="1" applyAlignment="1">
      <alignment vertical="center"/>
    </xf>
    <xf numFmtId="188" fontId="22" fillId="0" borderId="0" xfId="0" applyNumberFormat="1" applyFont="1" applyFill="1" applyAlignment="1">
      <alignment horizontal="right" vertical="center"/>
    </xf>
    <xf numFmtId="0" fontId="22" fillId="0" borderId="0" xfId="0" applyFont="1" applyFill="1" applyBorder="1" applyAlignment="1">
      <alignment horizontal="left" vertical="center"/>
    </xf>
    <xf numFmtId="0" fontId="22" fillId="0" borderId="29" xfId="0" applyFont="1" applyFill="1" applyBorder="1" applyAlignment="1">
      <alignment vertical="center"/>
    </xf>
    <xf numFmtId="0" fontId="22" fillId="0" borderId="63" xfId="0" applyFont="1" applyFill="1" applyBorder="1" applyAlignment="1">
      <alignment vertical="center"/>
    </xf>
    <xf numFmtId="0" fontId="22" fillId="0" borderId="46" xfId="0" applyFont="1" applyFill="1" applyBorder="1" applyAlignment="1">
      <alignment vertical="center"/>
    </xf>
    <xf numFmtId="0" fontId="22" fillId="0" borderId="51" xfId="0" applyFont="1" applyFill="1" applyBorder="1" applyAlignment="1">
      <alignment vertical="center"/>
    </xf>
    <xf numFmtId="188" fontId="22" fillId="0" borderId="0" xfId="0" applyNumberFormat="1" applyFont="1" applyFill="1" applyBorder="1" applyAlignment="1">
      <alignment horizontal="right" vertical="center"/>
    </xf>
    <xf numFmtId="189" fontId="22" fillId="0" borderId="0" xfId="0" applyNumberFormat="1" applyFont="1" applyFill="1" applyAlignment="1">
      <alignment vertical="center"/>
    </xf>
    <xf numFmtId="0" fontId="0" fillId="0" borderId="0" xfId="0" applyFont="1">
      <alignment vertical="center"/>
    </xf>
    <xf numFmtId="0" fontId="22" fillId="0" borderId="21" xfId="0" applyFont="1" applyBorder="1" applyAlignment="1">
      <alignment horizontal="center" vertical="center"/>
    </xf>
    <xf numFmtId="49" fontId="22" fillId="0" borderId="50" xfId="0" applyNumberFormat="1" applyFont="1" applyBorder="1" applyAlignment="1">
      <alignment horizontal="right" vertical="center"/>
    </xf>
    <xf numFmtId="190" fontId="22" fillId="0" borderId="27" xfId="0" applyNumberFormat="1" applyFont="1" applyBorder="1" applyAlignment="1">
      <alignment horizontal="right" vertical="center"/>
    </xf>
    <xf numFmtId="49" fontId="22" fillId="0" borderId="18" xfId="0" applyNumberFormat="1" applyFont="1" applyBorder="1" applyAlignment="1">
      <alignment horizontal="right" vertical="center"/>
    </xf>
    <xf numFmtId="190" fontId="22" fillId="0" borderId="29" xfId="0" applyNumberFormat="1" applyFont="1" applyBorder="1" applyAlignment="1">
      <alignment horizontal="right" vertical="center"/>
    </xf>
    <xf numFmtId="49" fontId="22" fillId="0" borderId="65" xfId="0" applyNumberFormat="1" applyFont="1" applyBorder="1" applyAlignment="1">
      <alignment horizontal="right" vertical="center"/>
    </xf>
    <xf numFmtId="190" fontId="22" fillId="0" borderId="67" xfId="0" applyNumberFormat="1" applyFont="1" applyBorder="1" applyAlignment="1">
      <alignment horizontal="right" vertical="center"/>
    </xf>
    <xf numFmtId="49" fontId="22" fillId="0" borderId="51" xfId="0" applyNumberFormat="1" applyFont="1" applyBorder="1" applyAlignment="1">
      <alignment horizontal="right" vertical="center"/>
    </xf>
    <xf numFmtId="190" fontId="22" fillId="0" borderId="46" xfId="0" applyNumberFormat="1" applyFont="1" applyBorder="1" applyAlignment="1">
      <alignment horizontal="right" vertical="center"/>
    </xf>
    <xf numFmtId="0" fontId="22" fillId="0" borderId="19" xfId="1" applyFont="1" applyBorder="1" applyAlignment="1">
      <alignment vertical="center"/>
    </xf>
    <xf numFmtId="0" fontId="22" fillId="0" borderId="0" xfId="1" applyFont="1" applyBorder="1" applyAlignment="1">
      <alignment vertical="center"/>
    </xf>
    <xf numFmtId="0" fontId="22" fillId="0" borderId="0" xfId="1" applyFont="1" applyBorder="1" applyAlignment="1">
      <alignment horizontal="right" vertical="center"/>
    </xf>
    <xf numFmtId="0" fontId="1" fillId="0" borderId="0" xfId="1" applyFont="1"/>
    <xf numFmtId="185" fontId="22" fillId="0" borderId="53" xfId="1" applyNumberFormat="1" applyFont="1" applyBorder="1" applyAlignment="1">
      <alignment horizontal="centerContinuous" vertical="center"/>
    </xf>
    <xf numFmtId="185" fontId="22" fillId="0" borderId="24" xfId="1" applyNumberFormat="1" applyFont="1" applyBorder="1" applyAlignment="1">
      <alignment horizontal="center" vertical="center"/>
    </xf>
    <xf numFmtId="49" fontId="22" fillId="0" borderId="70" xfId="1" applyNumberFormat="1" applyFont="1" applyBorder="1" applyAlignment="1">
      <alignment horizontal="center" vertical="center"/>
    </xf>
    <xf numFmtId="192" fontId="22" fillId="0" borderId="71" xfId="1" applyNumberFormat="1" applyFont="1" applyBorder="1" applyAlignment="1">
      <alignment vertical="center"/>
    </xf>
    <xf numFmtId="192" fontId="22" fillId="0" borderId="72" xfId="1" applyNumberFormat="1" applyFont="1" applyBorder="1" applyAlignment="1">
      <alignment vertical="center"/>
    </xf>
    <xf numFmtId="192" fontId="22" fillId="0" borderId="62" xfId="1" applyNumberFormat="1" applyFont="1" applyBorder="1" applyAlignment="1">
      <alignment vertical="center"/>
    </xf>
    <xf numFmtId="185" fontId="22" fillId="0" borderId="24" xfId="1" quotePrefix="1" applyNumberFormat="1" applyFont="1" applyBorder="1" applyAlignment="1">
      <alignment horizontal="center" vertical="center"/>
    </xf>
    <xf numFmtId="0" fontId="22" fillId="0" borderId="0" xfId="1" applyFont="1" applyAlignment="1">
      <alignment horizontal="left" vertical="center"/>
    </xf>
    <xf numFmtId="0" fontId="22" fillId="0" borderId="19" xfId="0" quotePrefix="1" applyFont="1" applyBorder="1" applyAlignment="1">
      <alignment horizontal="left" vertical="center"/>
    </xf>
    <xf numFmtId="0" fontId="22" fillId="0" borderId="19" xfId="0" applyFont="1" applyBorder="1" applyAlignment="1">
      <alignment vertical="center"/>
    </xf>
    <xf numFmtId="0" fontId="22" fillId="0" borderId="19" xfId="0" applyFont="1" applyBorder="1" applyAlignment="1">
      <alignment horizontal="right" vertical="center"/>
    </xf>
    <xf numFmtId="0" fontId="22" fillId="0" borderId="61" xfId="0" applyFont="1" applyBorder="1" applyAlignment="1">
      <alignment horizontal="center" vertical="center"/>
    </xf>
    <xf numFmtId="0" fontId="22" fillId="0" borderId="77" xfId="0" applyFont="1" applyBorder="1" applyAlignment="1">
      <alignment horizontal="center" vertical="center" wrapText="1" shrinkToFit="1"/>
    </xf>
    <xf numFmtId="0" fontId="22" fillId="0" borderId="78" xfId="0" applyFont="1" applyBorder="1" applyAlignment="1">
      <alignment horizontal="center" vertical="center"/>
    </xf>
    <xf numFmtId="0" fontId="22" fillId="0" borderId="79" xfId="0" applyFont="1" applyBorder="1" applyAlignment="1">
      <alignment horizontal="center" vertical="center" wrapText="1" shrinkToFit="1"/>
    </xf>
    <xf numFmtId="0" fontId="22" fillId="0" borderId="25" xfId="0" applyFont="1" applyBorder="1" applyAlignment="1">
      <alignment horizontal="center" vertical="center"/>
    </xf>
    <xf numFmtId="193" fontId="22" fillId="0" borderId="27" xfId="0" applyNumberFormat="1" applyFont="1" applyBorder="1" applyAlignment="1">
      <alignment vertical="center"/>
    </xf>
    <xf numFmtId="194" fontId="22" fillId="0" borderId="27" xfId="0" applyNumberFormat="1" applyFont="1" applyBorder="1" applyAlignment="1">
      <alignment vertical="center"/>
    </xf>
    <xf numFmtId="187" fontId="22" fillId="0" borderId="80" xfId="0" applyNumberFormat="1" applyFont="1" applyBorder="1" applyAlignment="1">
      <alignment vertical="center"/>
    </xf>
    <xf numFmtId="195" fontId="22" fillId="0" borderId="81" xfId="0" applyNumberFormat="1" applyFont="1" applyBorder="1" applyAlignment="1">
      <alignment vertical="center"/>
    </xf>
    <xf numFmtId="187" fontId="22" fillId="0" borderId="50" xfId="0" applyNumberFormat="1" applyFont="1" applyBorder="1" applyAlignment="1">
      <alignment vertical="center"/>
    </xf>
    <xf numFmtId="0" fontId="22" fillId="0" borderId="25" xfId="0" quotePrefix="1" applyFont="1" applyBorder="1" applyAlignment="1">
      <alignment horizontal="center" vertical="center"/>
    </xf>
    <xf numFmtId="193" fontId="22" fillId="0" borderId="29" xfId="0" applyNumberFormat="1" applyFont="1" applyBorder="1" applyAlignment="1">
      <alignment vertical="center"/>
    </xf>
    <xf numFmtId="194" fontId="22" fillId="0" borderId="29" xfId="0" applyNumberFormat="1" applyFont="1" applyBorder="1" applyAlignment="1">
      <alignment vertical="center"/>
    </xf>
    <xf numFmtId="187" fontId="22" fillId="0" borderId="8" xfId="0" applyNumberFormat="1" applyFont="1" applyBorder="1" applyAlignment="1">
      <alignment vertical="center"/>
    </xf>
    <xf numFmtId="195" fontId="22" fillId="0" borderId="82" xfId="0" applyNumberFormat="1" applyFont="1" applyBorder="1" applyAlignment="1">
      <alignment vertical="center"/>
    </xf>
    <xf numFmtId="187" fontId="22" fillId="0" borderId="18" xfId="0" applyNumberFormat="1" applyFont="1" applyBorder="1" applyAlignment="1">
      <alignment vertical="center"/>
    </xf>
    <xf numFmtId="193" fontId="22" fillId="0" borderId="31" xfId="0" applyNumberFormat="1" applyFont="1" applyBorder="1" applyAlignment="1">
      <alignment vertical="center"/>
    </xf>
    <xf numFmtId="194" fontId="22" fillId="0" borderId="31" xfId="0" applyNumberFormat="1" applyFont="1" applyBorder="1" applyAlignment="1">
      <alignment vertical="center"/>
    </xf>
    <xf numFmtId="187" fontId="22" fillId="0" borderId="83" xfId="0" applyNumberFormat="1" applyFont="1" applyBorder="1" applyAlignment="1">
      <alignment vertical="center"/>
    </xf>
    <xf numFmtId="195" fontId="22" fillId="0" borderId="84" xfId="0" applyNumberFormat="1" applyFont="1" applyBorder="1" applyAlignment="1">
      <alignment vertical="center"/>
    </xf>
    <xf numFmtId="187" fontId="22" fillId="0" borderId="0" xfId="0" applyNumberFormat="1" applyFont="1" applyBorder="1" applyAlignment="1">
      <alignment vertical="center"/>
    </xf>
    <xf numFmtId="0" fontId="22" fillId="0" borderId="32" xfId="0" quotePrefix="1" applyFont="1" applyBorder="1" applyAlignment="1">
      <alignment horizontal="center" vertical="center"/>
    </xf>
    <xf numFmtId="0" fontId="22" fillId="0" borderId="33" xfId="0" quotePrefix="1" applyFont="1" applyBorder="1" applyAlignment="1">
      <alignment horizontal="center" vertical="center"/>
    </xf>
    <xf numFmtId="193" fontId="22" fillId="0" borderId="35" xfId="0" applyNumberFormat="1" applyFont="1" applyBorder="1" applyAlignment="1">
      <alignment vertical="center"/>
    </xf>
    <xf numFmtId="194" fontId="22" fillId="0" borderId="35" xfId="0" applyNumberFormat="1" applyFont="1" applyBorder="1" applyAlignment="1">
      <alignment vertical="center"/>
    </xf>
    <xf numFmtId="187" fontId="22" fillId="0" borderId="85" xfId="0" applyNumberFormat="1" applyFont="1" applyBorder="1" applyAlignment="1">
      <alignment vertical="center"/>
    </xf>
    <xf numFmtId="195" fontId="22" fillId="0" borderId="86" xfId="0" applyNumberFormat="1" applyFont="1" applyBorder="1" applyAlignment="1">
      <alignment vertical="center"/>
    </xf>
    <xf numFmtId="187" fontId="22" fillId="0" borderId="19" xfId="0" applyNumberFormat="1" applyFont="1" applyBorder="1" applyAlignment="1">
      <alignment vertical="center"/>
    </xf>
    <xf numFmtId="0" fontId="22" fillId="0" borderId="20" xfId="0" applyFont="1" applyBorder="1" applyAlignment="1">
      <alignment horizontal="distributed" vertical="center" justifyLastLine="1"/>
    </xf>
    <xf numFmtId="0" fontId="22" fillId="0" borderId="22" xfId="0" applyFont="1" applyBorder="1" applyAlignment="1">
      <alignment horizontal="center" vertical="center"/>
    </xf>
    <xf numFmtId="0" fontId="22" fillId="0" borderId="53" xfId="0" applyFont="1" applyBorder="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wrapText="1"/>
    </xf>
    <xf numFmtId="0" fontId="22" fillId="0" borderId="21" xfId="0" applyFont="1" applyBorder="1" applyAlignment="1">
      <alignment horizontal="center" vertical="center" wrapText="1" justifyLastLine="1"/>
    </xf>
    <xf numFmtId="0" fontId="22" fillId="0" borderId="20" xfId="0" applyFont="1" applyBorder="1" applyAlignment="1">
      <alignment horizontal="center" vertical="center" wrapText="1" justifyLastLine="1"/>
    </xf>
    <xf numFmtId="0" fontId="22" fillId="0" borderId="22" xfId="0" applyFont="1" applyBorder="1" applyAlignment="1">
      <alignment horizontal="center" vertical="center" wrapText="1" justifyLastLine="1"/>
    </xf>
    <xf numFmtId="0" fontId="22" fillId="0" borderId="21" xfId="0" applyFont="1" applyBorder="1" applyAlignment="1">
      <alignment horizontal="center" vertical="center" wrapText="1"/>
    </xf>
    <xf numFmtId="0" fontId="22" fillId="0" borderId="25" xfId="0" applyFont="1" applyBorder="1" applyAlignment="1">
      <alignment horizontal="distributed" vertical="center" justifyLastLine="1"/>
    </xf>
    <xf numFmtId="182" fontId="22" fillId="0" borderId="28" xfId="0" applyNumberFormat="1" applyFont="1" applyBorder="1" applyAlignment="1">
      <alignment vertical="center"/>
    </xf>
    <xf numFmtId="182" fontId="22" fillId="0" borderId="27" xfId="0" applyNumberFormat="1" applyFont="1" applyBorder="1" applyAlignment="1">
      <alignment vertical="center"/>
    </xf>
    <xf numFmtId="182" fontId="22" fillId="0" borderId="25" xfId="0" applyNumberFormat="1" applyFont="1" applyBorder="1" applyAlignment="1">
      <alignment vertical="center"/>
    </xf>
    <xf numFmtId="0" fontId="22" fillId="0" borderId="25" xfId="0" applyFont="1" applyFill="1" applyBorder="1" applyAlignment="1">
      <alignment horizontal="distributed" vertical="center" justifyLastLine="1"/>
    </xf>
    <xf numFmtId="182" fontId="22" fillId="0" borderId="29" xfId="0" applyNumberFormat="1" applyFont="1" applyBorder="1" applyAlignment="1">
      <alignment vertical="center"/>
    </xf>
    <xf numFmtId="0" fontId="22" fillId="0" borderId="25" xfId="0" applyFont="1" applyFill="1" applyBorder="1" applyAlignment="1">
      <alignment horizontal="distributed" vertical="center" wrapText="1" justifyLastLine="1"/>
    </xf>
    <xf numFmtId="191" fontId="22" fillId="0" borderId="33" xfId="0" applyNumberFormat="1" applyFont="1" applyBorder="1" applyAlignment="1">
      <alignment horizontal="center" vertical="center"/>
    </xf>
    <xf numFmtId="182" fontId="22" fillId="0" borderId="45" xfId="0" applyNumberFormat="1" applyFont="1" applyBorder="1" applyAlignment="1">
      <alignment vertical="center"/>
    </xf>
    <xf numFmtId="182" fontId="22" fillId="0" borderId="46" xfId="0" applyNumberFormat="1" applyFont="1" applyBorder="1" applyAlignment="1">
      <alignment vertical="center"/>
    </xf>
    <xf numFmtId="182" fontId="22" fillId="0" borderId="33" xfId="0" applyNumberFormat="1" applyFont="1" applyBorder="1" applyAlignment="1">
      <alignment vertical="center"/>
    </xf>
    <xf numFmtId="196" fontId="22" fillId="0" borderId="24" xfId="0" applyNumberFormat="1" applyFont="1" applyBorder="1" applyAlignment="1">
      <alignment horizontal="right" vertical="center"/>
    </xf>
    <xf numFmtId="196" fontId="77" fillId="0" borderId="24" xfId="0" applyNumberFormat="1" applyFont="1" applyBorder="1" applyAlignment="1">
      <alignment horizontal="right" vertical="center"/>
    </xf>
    <xf numFmtId="196" fontId="22" fillId="0" borderId="31" xfId="0" applyNumberFormat="1" applyFont="1" applyBorder="1" applyAlignment="1">
      <alignment horizontal="right" vertical="center"/>
    </xf>
    <xf numFmtId="196" fontId="77" fillId="0" borderId="31" xfId="0" applyNumberFormat="1" applyFont="1" applyBorder="1" applyAlignment="1">
      <alignment horizontal="right" vertical="center"/>
    </xf>
    <xf numFmtId="0" fontId="22" fillId="0" borderId="25" xfId="0" applyFont="1" applyFill="1" applyBorder="1" applyAlignment="1">
      <alignment horizontal="distributed" vertical="center" indent="1"/>
    </xf>
    <xf numFmtId="196" fontId="22" fillId="0" borderId="67" xfId="0" applyNumberFormat="1" applyFont="1" applyBorder="1" applyAlignment="1">
      <alignment horizontal="right" vertical="center"/>
    </xf>
    <xf numFmtId="196" fontId="22" fillId="0" borderId="28" xfId="0" applyNumberFormat="1" applyFont="1" applyBorder="1" applyAlignment="1">
      <alignment horizontal="right" vertical="center"/>
    </xf>
    <xf numFmtId="196" fontId="77" fillId="0" borderId="67" xfId="0" applyNumberFormat="1" applyFont="1" applyBorder="1" applyAlignment="1">
      <alignment horizontal="right" vertical="center"/>
    </xf>
    <xf numFmtId="0" fontId="22" fillId="0" borderId="25" xfId="0" applyFont="1" applyFill="1" applyBorder="1" applyAlignment="1">
      <alignment horizontal="distributed" vertical="center" wrapText="1" indent="1"/>
    </xf>
    <xf numFmtId="196" fontId="22" fillId="0" borderId="29" xfId="0" applyNumberFormat="1" applyFont="1" applyBorder="1" applyAlignment="1">
      <alignment horizontal="right" vertical="center"/>
    </xf>
    <xf numFmtId="196" fontId="22" fillId="0" borderId="61" xfId="0" applyNumberFormat="1" applyFont="1" applyBorder="1" applyAlignment="1">
      <alignment horizontal="right" vertical="center"/>
    </xf>
    <xf numFmtId="196" fontId="22" fillId="0" borderId="43" xfId="0" applyNumberFormat="1" applyFont="1" applyBorder="1" applyAlignment="1">
      <alignment horizontal="right" vertical="center"/>
    </xf>
    <xf numFmtId="196" fontId="22" fillId="0" borderId="41" xfId="0" applyNumberFormat="1" applyFont="1" applyBorder="1" applyAlignment="1">
      <alignment horizontal="right" vertical="center"/>
    </xf>
    <xf numFmtId="196" fontId="77" fillId="0" borderId="61" xfId="0" applyNumberFormat="1" applyFont="1" applyBorder="1" applyAlignment="1">
      <alignment horizontal="right" vertical="center"/>
    </xf>
    <xf numFmtId="0" fontId="23" fillId="0" borderId="70" xfId="0" applyFont="1" applyBorder="1" applyAlignment="1">
      <alignment vertical="center" textRotation="255" wrapText="1"/>
    </xf>
    <xf numFmtId="0" fontId="22" fillId="0" borderId="70" xfId="0" applyFont="1" applyBorder="1" applyAlignment="1">
      <alignment horizontal="distributed" vertical="center" indent="1"/>
    </xf>
    <xf numFmtId="196" fontId="22" fillId="0" borderId="35" xfId="0" applyNumberFormat="1" applyFont="1" applyBorder="1" applyAlignment="1">
      <alignment horizontal="right" vertical="center"/>
    </xf>
    <xf numFmtId="196" fontId="77" fillId="0" borderId="35" xfId="0" applyNumberFormat="1" applyFont="1" applyBorder="1" applyAlignment="1">
      <alignment horizontal="right" vertical="center"/>
    </xf>
    <xf numFmtId="49" fontId="78" fillId="0" borderId="0" xfId="29" applyNumberFormat="1" applyFont="1" applyFill="1" applyAlignment="1">
      <alignment horizontal="center" vertical="center"/>
    </xf>
    <xf numFmtId="49" fontId="78" fillId="0" borderId="19" xfId="29" applyNumberFormat="1" applyFont="1" applyFill="1" applyBorder="1" applyAlignment="1">
      <alignment horizontal="right" vertical="center"/>
    </xf>
    <xf numFmtId="49" fontId="78" fillId="0" borderId="22" xfId="29" applyNumberFormat="1" applyFont="1" applyBorder="1" applyAlignment="1">
      <alignment vertical="center"/>
    </xf>
    <xf numFmtId="49" fontId="78" fillId="0" borderId="20" xfId="29" applyNumberFormat="1" applyFont="1" applyFill="1" applyBorder="1" applyAlignment="1">
      <alignment horizontal="distributed" vertical="center" wrapText="1"/>
    </xf>
    <xf numFmtId="49" fontId="78" fillId="0" borderId="20" xfId="29" applyNumberFormat="1" applyFont="1" applyFill="1" applyBorder="1" applyAlignment="1">
      <alignment horizontal="center" vertical="center"/>
    </xf>
    <xf numFmtId="49" fontId="78" fillId="0" borderId="53" xfId="29" applyNumberFormat="1" applyFont="1" applyFill="1" applyBorder="1" applyAlignment="1">
      <alignment horizontal="center" vertical="center"/>
    </xf>
    <xf numFmtId="49" fontId="78" fillId="0" borderId="21" xfId="29" applyNumberFormat="1" applyFont="1" applyFill="1" applyBorder="1" applyAlignment="1">
      <alignment horizontal="center" vertical="center" wrapText="1"/>
    </xf>
    <xf numFmtId="49" fontId="78" fillId="0" borderId="50" xfId="29" applyNumberFormat="1" applyFont="1" applyFill="1" applyBorder="1" applyAlignment="1">
      <alignment vertical="center"/>
    </xf>
    <xf numFmtId="182" fontId="78" fillId="0" borderId="26" xfId="29" applyNumberFormat="1" applyFont="1" applyFill="1" applyBorder="1" applyAlignment="1">
      <alignment horizontal="right" vertical="center"/>
    </xf>
    <xf numFmtId="193" fontId="78" fillId="0" borderId="27" xfId="29" applyNumberFormat="1" applyFont="1" applyFill="1" applyBorder="1" applyAlignment="1">
      <alignment horizontal="right" vertical="center"/>
    </xf>
    <xf numFmtId="49" fontId="78" fillId="0" borderId="18" xfId="29" applyNumberFormat="1" applyFont="1" applyFill="1" applyBorder="1" applyAlignment="1">
      <alignment vertical="center"/>
    </xf>
    <xf numFmtId="49" fontId="78" fillId="0" borderId="18" xfId="29" applyNumberFormat="1" applyFont="1" applyFill="1" applyBorder="1" applyAlignment="1">
      <alignment horizontal="left" vertical="center"/>
    </xf>
    <xf numFmtId="182" fontId="78" fillId="0" borderId="28" xfId="29" applyNumberFormat="1" applyFont="1" applyFill="1" applyBorder="1" applyAlignment="1">
      <alignment horizontal="right" vertical="center"/>
    </xf>
    <xf numFmtId="193" fontId="78" fillId="0" borderId="29" xfId="29" applyNumberFormat="1" applyFont="1" applyFill="1" applyBorder="1" applyAlignment="1">
      <alignment horizontal="right" vertical="center"/>
    </xf>
    <xf numFmtId="49" fontId="78" fillId="0" borderId="51" xfId="29" applyNumberFormat="1" applyFont="1" applyFill="1" applyBorder="1" applyAlignment="1">
      <alignment vertical="center"/>
    </xf>
    <xf numFmtId="49" fontId="78" fillId="0" borderId="51" xfId="29" applyNumberFormat="1" applyFont="1" applyFill="1" applyBorder="1" applyAlignment="1">
      <alignment horizontal="left" vertical="center"/>
    </xf>
    <xf numFmtId="0" fontId="22" fillId="0" borderId="51" xfId="0" applyFont="1" applyFill="1" applyBorder="1" applyAlignment="1">
      <alignment horizontal="distributed" vertical="center"/>
    </xf>
    <xf numFmtId="182" fontId="78" fillId="0" borderId="45" xfId="29" applyNumberFormat="1" applyFont="1" applyFill="1" applyBorder="1" applyAlignment="1">
      <alignment horizontal="right" vertical="center"/>
    </xf>
    <xf numFmtId="193" fontId="78" fillId="0" borderId="46" xfId="29" applyNumberFormat="1" applyFont="1" applyFill="1" applyBorder="1" applyAlignment="1">
      <alignment horizontal="right" vertical="center"/>
    </xf>
    <xf numFmtId="0" fontId="22" fillId="0" borderId="0" xfId="0" applyFont="1" applyBorder="1" applyAlignment="1">
      <alignment horizontal="right"/>
    </xf>
    <xf numFmtId="0" fontId="22" fillId="0" borderId="36" xfId="0" applyFont="1" applyBorder="1" applyAlignment="1">
      <alignment horizontal="center" vertical="center"/>
    </xf>
    <xf numFmtId="0" fontId="22" fillId="0" borderId="58" xfId="0" applyFont="1" applyBorder="1" applyAlignment="1">
      <alignment horizontal="center" vertical="center"/>
    </xf>
    <xf numFmtId="0" fontId="22" fillId="0" borderId="49" xfId="0" applyFont="1" applyBorder="1" applyAlignment="1">
      <alignment horizontal="center" vertical="center"/>
    </xf>
    <xf numFmtId="0" fontId="22" fillId="0" borderId="17" xfId="0" applyFont="1" applyBorder="1" applyAlignment="1">
      <alignment horizontal="center" vertical="center" wrapText="1"/>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22" fillId="0" borderId="23" xfId="0" applyFont="1" applyBorder="1" applyAlignment="1">
      <alignment horizontal="distributed" vertical="center"/>
    </xf>
    <xf numFmtId="182" fontId="22" fillId="0" borderId="17" xfId="0" applyNumberFormat="1" applyFont="1" applyBorder="1" applyAlignment="1">
      <alignment vertical="center"/>
    </xf>
    <xf numFmtId="182" fontId="22" fillId="0" borderId="24" xfId="0" applyNumberFormat="1" applyFont="1" applyBorder="1" applyAlignment="1">
      <alignment vertical="center"/>
    </xf>
    <xf numFmtId="182" fontId="22" fillId="0" borderId="23" xfId="0" applyNumberFormat="1" applyFont="1" applyBorder="1" applyAlignment="1">
      <alignment vertical="center"/>
    </xf>
    <xf numFmtId="0" fontId="22" fillId="0" borderId="87" xfId="0" applyFont="1" applyBorder="1" applyAlignment="1">
      <alignment horizontal="center" vertical="center"/>
    </xf>
    <xf numFmtId="0" fontId="0" fillId="0" borderId="55" xfId="0" applyFont="1" applyBorder="1">
      <alignment vertical="center"/>
    </xf>
    <xf numFmtId="182" fontId="22" fillId="0" borderId="42" xfId="0" applyNumberFormat="1" applyFont="1" applyBorder="1" applyAlignment="1">
      <alignment horizontal="right" vertical="center"/>
    </xf>
    <xf numFmtId="182" fontId="22" fillId="0" borderId="66" xfId="0" applyNumberFormat="1" applyFont="1" applyBorder="1" applyAlignment="1">
      <alignment horizontal="right" vertical="center"/>
    </xf>
    <xf numFmtId="182" fontId="22" fillId="0" borderId="44" xfId="0" applyNumberFormat="1" applyFont="1" applyBorder="1" applyAlignment="1">
      <alignment horizontal="right" vertical="center"/>
    </xf>
    <xf numFmtId="0" fontId="22" fillId="0" borderId="18" xfId="0" applyFont="1" applyBorder="1" applyAlignment="1">
      <alignment horizontal="center" vertical="center"/>
    </xf>
    <xf numFmtId="0" fontId="0" fillId="0" borderId="32" xfId="0" applyFont="1" applyBorder="1">
      <alignment vertical="center"/>
    </xf>
    <xf numFmtId="182" fontId="22" fillId="0" borderId="28" xfId="0" applyNumberFormat="1" applyFont="1" applyBorder="1" applyAlignment="1">
      <alignment horizontal="right" vertical="center"/>
    </xf>
    <xf numFmtId="182" fontId="22" fillId="0" borderId="29" xfId="0" applyNumberFormat="1" applyFont="1" applyBorder="1" applyAlignment="1">
      <alignment horizontal="right" vertical="center"/>
    </xf>
    <xf numFmtId="182" fontId="22" fillId="0" borderId="25" xfId="0" applyNumberFormat="1" applyFont="1" applyBorder="1" applyAlignment="1">
      <alignment horizontal="right" vertical="center"/>
    </xf>
    <xf numFmtId="0" fontId="0" fillId="0" borderId="25" xfId="0" applyFont="1" applyBorder="1">
      <alignment vertical="center"/>
    </xf>
    <xf numFmtId="0" fontId="0" fillId="0" borderId="58" xfId="0" applyFont="1" applyBorder="1">
      <alignment vertical="center"/>
    </xf>
    <xf numFmtId="0" fontId="22" fillId="0" borderId="65" xfId="0" applyFont="1" applyBorder="1" applyAlignment="1">
      <alignment horizontal="center" vertical="center"/>
    </xf>
    <xf numFmtId="182" fontId="22" fillId="0" borderId="88" xfId="0" applyNumberFormat="1" applyFont="1" applyBorder="1" applyAlignment="1">
      <alignment horizontal="right" vertical="center"/>
    </xf>
    <xf numFmtId="182" fontId="22" fillId="0" borderId="67" xfId="0" applyNumberFormat="1" applyFont="1" applyBorder="1" applyAlignment="1">
      <alignment horizontal="right" vertical="center"/>
    </xf>
    <xf numFmtId="182" fontId="22" fillId="0" borderId="32" xfId="0" applyNumberFormat="1" applyFont="1" applyBorder="1" applyAlignment="1">
      <alignment horizontal="right" vertical="center"/>
    </xf>
    <xf numFmtId="0" fontId="22" fillId="0" borderId="51" xfId="0" applyFont="1" applyBorder="1" applyAlignment="1">
      <alignment horizontal="center" vertical="center"/>
    </xf>
    <xf numFmtId="0" fontId="0" fillId="0" borderId="33" xfId="0" applyFont="1" applyBorder="1">
      <alignment vertical="center"/>
    </xf>
    <xf numFmtId="182" fontId="22" fillId="0" borderId="45" xfId="0" applyNumberFormat="1" applyFont="1" applyBorder="1" applyAlignment="1">
      <alignment horizontal="right" vertical="center"/>
    </xf>
    <xf numFmtId="182" fontId="22" fillId="0" borderId="46" xfId="0" applyNumberFormat="1" applyFont="1" applyBorder="1" applyAlignment="1">
      <alignment horizontal="right" vertical="center"/>
    </xf>
    <xf numFmtId="182" fontId="22" fillId="0" borderId="33" xfId="0" applyNumberFormat="1" applyFont="1" applyBorder="1" applyAlignment="1">
      <alignment horizontal="right" vertical="center"/>
    </xf>
    <xf numFmtId="0" fontId="22" fillId="0" borderId="25" xfId="0" applyFont="1" applyBorder="1" applyAlignment="1">
      <alignment horizontal="distributed" vertical="center"/>
    </xf>
    <xf numFmtId="0" fontId="22" fillId="0" borderId="32" xfId="0" applyFont="1" applyBorder="1" applyAlignment="1">
      <alignment horizontal="distributed" vertical="center"/>
    </xf>
    <xf numFmtId="0" fontId="22" fillId="0" borderId="33" xfId="0" applyFont="1" applyBorder="1" applyAlignment="1">
      <alignment horizontal="distributed" vertical="center"/>
    </xf>
    <xf numFmtId="49" fontId="22" fillId="0" borderId="18" xfId="0" applyNumberFormat="1" applyFont="1" applyBorder="1" applyAlignment="1">
      <alignment horizontal="center" vertical="center"/>
    </xf>
    <xf numFmtId="49" fontId="22" fillId="0" borderId="25" xfId="0" applyNumberFormat="1" applyFont="1" applyBorder="1" applyAlignment="1">
      <alignment horizontal="distributed" vertical="center"/>
    </xf>
    <xf numFmtId="182" fontId="22" fillId="0" borderId="28" xfId="0" applyNumberFormat="1" applyFont="1" applyBorder="1">
      <alignment vertical="center"/>
    </xf>
    <xf numFmtId="49" fontId="22" fillId="0" borderId="65" xfId="0" applyNumberFormat="1" applyFont="1" applyBorder="1" applyAlignment="1">
      <alignment horizontal="center" vertical="center"/>
    </xf>
    <xf numFmtId="49" fontId="22" fillId="0" borderId="32" xfId="0" applyNumberFormat="1" applyFont="1" applyBorder="1" applyAlignment="1">
      <alignment horizontal="distributed" vertical="center"/>
    </xf>
    <xf numFmtId="182" fontId="22" fillId="0" borderId="88" xfId="0" applyNumberFormat="1" applyFont="1" applyBorder="1">
      <alignment vertical="center"/>
    </xf>
    <xf numFmtId="0" fontId="22" fillId="0" borderId="44" xfId="0" applyFont="1" applyBorder="1" applyAlignment="1">
      <alignment horizontal="distributed" vertical="center"/>
    </xf>
    <xf numFmtId="182" fontId="22" fillId="0" borderId="29" xfId="0" applyNumberFormat="1" applyFont="1" applyBorder="1">
      <alignment vertical="center"/>
    </xf>
    <xf numFmtId="182" fontId="22" fillId="0" borderId="25" xfId="0" applyNumberFormat="1" applyFont="1" applyBorder="1">
      <alignment vertical="center"/>
    </xf>
    <xf numFmtId="0" fontId="22" fillId="0" borderId="33" xfId="0" applyFont="1" applyBorder="1" applyAlignment="1">
      <alignment horizontal="center" vertical="center"/>
    </xf>
    <xf numFmtId="182" fontId="22" fillId="0" borderId="45" xfId="0" applyNumberFormat="1" applyFont="1" applyBorder="1" applyAlignment="1">
      <alignment horizontal="center" vertical="center" wrapText="1"/>
    </xf>
    <xf numFmtId="182" fontId="22" fillId="0" borderId="45" xfId="0" applyNumberFormat="1" applyFont="1" applyBorder="1" applyAlignment="1">
      <alignment horizontal="center" vertical="center"/>
    </xf>
    <xf numFmtId="182" fontId="22" fillId="0" borderId="28" xfId="0" applyNumberFormat="1" applyFont="1" applyBorder="1" applyAlignment="1">
      <alignment horizontal="center" vertical="center" wrapText="1"/>
    </xf>
    <xf numFmtId="182" fontId="22" fillId="0" borderId="25" xfId="0" applyNumberFormat="1" applyFont="1" applyBorder="1" applyAlignment="1">
      <alignment horizontal="center" vertical="center" wrapText="1"/>
    </xf>
    <xf numFmtId="182" fontId="22" fillId="0" borderId="28" xfId="0" applyNumberFormat="1" applyFont="1" applyBorder="1" applyAlignment="1">
      <alignment horizontal="center" vertical="center"/>
    </xf>
    <xf numFmtId="182" fontId="22" fillId="0" borderId="29" xfId="0" applyNumberFormat="1" applyFont="1" applyBorder="1" applyAlignment="1">
      <alignment horizontal="center" vertical="center" wrapText="1"/>
    </xf>
    <xf numFmtId="0" fontId="22" fillId="0" borderId="44" xfId="0" applyFont="1" applyBorder="1" applyAlignment="1">
      <alignment horizontal="center" vertical="center"/>
    </xf>
    <xf numFmtId="182" fontId="22" fillId="0" borderId="42" xfId="0" applyNumberFormat="1" applyFont="1" applyBorder="1" applyAlignment="1">
      <alignment horizontal="center" vertical="center" wrapText="1"/>
    </xf>
    <xf numFmtId="182" fontId="22" fillId="0" borderId="42" xfId="0" applyNumberFormat="1" applyFont="1" applyBorder="1" applyAlignment="1">
      <alignment horizontal="center" vertical="center"/>
    </xf>
    <xf numFmtId="0" fontId="22" fillId="0" borderId="32" xfId="0" applyFont="1" applyBorder="1" applyAlignment="1">
      <alignment horizontal="center" vertical="center"/>
    </xf>
    <xf numFmtId="182" fontId="22" fillId="0" borderId="88" xfId="0" applyNumberFormat="1" applyFont="1" applyBorder="1" applyAlignment="1">
      <alignment horizontal="center" vertical="center" wrapText="1"/>
    </xf>
    <xf numFmtId="182" fontId="22" fillId="0" borderId="88" xfId="0" applyNumberFormat="1" applyFont="1" applyBorder="1" applyAlignment="1">
      <alignment horizontal="center" vertical="center"/>
    </xf>
    <xf numFmtId="182" fontId="22" fillId="0" borderId="28" xfId="0" applyNumberFormat="1" applyFont="1" applyFill="1" applyBorder="1" applyAlignment="1">
      <alignment horizontal="right" vertical="center"/>
    </xf>
    <xf numFmtId="182" fontId="22" fillId="0" borderId="29" xfId="0" applyNumberFormat="1" applyFont="1" applyFill="1" applyBorder="1" applyAlignment="1">
      <alignment horizontal="right" vertical="center"/>
    </xf>
    <xf numFmtId="182" fontId="22" fillId="0" borderId="25" xfId="0" applyNumberFormat="1" applyFont="1" applyFill="1" applyBorder="1" applyAlignment="1">
      <alignment horizontal="right" vertical="center"/>
    </xf>
    <xf numFmtId="49" fontId="22" fillId="0" borderId="33" xfId="0" applyNumberFormat="1" applyFont="1" applyBorder="1" applyAlignment="1">
      <alignment horizontal="distributed" vertical="center"/>
    </xf>
    <xf numFmtId="182" fontId="22" fillId="0" borderId="45" xfId="0" applyNumberFormat="1" applyFont="1" applyBorder="1">
      <alignment vertical="center"/>
    </xf>
    <xf numFmtId="0" fontId="22" fillId="0" borderId="47" xfId="0" applyFont="1" applyBorder="1" applyAlignment="1">
      <alignment horizontal="left" vertical="center"/>
    </xf>
    <xf numFmtId="0" fontId="22" fillId="0" borderId="19" xfId="27" applyFont="1" applyBorder="1"/>
    <xf numFmtId="0" fontId="22" fillId="0" borderId="19" xfId="27" applyFont="1" applyBorder="1" applyAlignment="1">
      <alignment horizontal="right"/>
    </xf>
    <xf numFmtId="0" fontId="22" fillId="0" borderId="16" xfId="27" applyFont="1" applyBorder="1" applyAlignment="1">
      <alignment vertical="center"/>
    </xf>
    <xf numFmtId="0" fontId="23" fillId="0" borderId="23" xfId="27" applyFont="1" applyBorder="1" applyAlignment="1">
      <alignment vertical="center"/>
    </xf>
    <xf numFmtId="0" fontId="22" fillId="0" borderId="73" xfId="27" applyFont="1" applyBorder="1" applyAlignment="1">
      <alignment horizontal="center" vertical="top" wrapText="1"/>
    </xf>
    <xf numFmtId="0" fontId="22" fillId="0" borderId="24" xfId="27" applyFont="1" applyBorder="1" applyAlignment="1">
      <alignment horizontal="center" vertical="center" wrapText="1"/>
    </xf>
    <xf numFmtId="0" fontId="22" fillId="0" borderId="23" xfId="27" applyFont="1" applyBorder="1" applyAlignment="1">
      <alignment horizontal="center" vertical="center" wrapText="1"/>
    </xf>
    <xf numFmtId="0" fontId="22" fillId="0" borderId="17" xfId="27" applyFont="1" applyBorder="1" applyAlignment="1">
      <alignment horizontal="center" vertical="center" wrapText="1"/>
    </xf>
    <xf numFmtId="182" fontId="22" fillId="0" borderId="42" xfId="27" applyNumberFormat="1" applyFont="1" applyBorder="1" applyAlignment="1">
      <alignment vertical="center"/>
    </xf>
    <xf numFmtId="182" fontId="22" fillId="0" borderId="66" xfId="27" applyNumberFormat="1" applyFont="1" applyBorder="1" applyAlignment="1">
      <alignment horizontal="right" vertical="center"/>
    </xf>
    <xf numFmtId="182" fontId="22" fillId="0" borderId="44" xfId="27" applyNumberFormat="1" applyFont="1" applyBorder="1" applyAlignment="1">
      <alignment horizontal="right" vertical="center"/>
    </xf>
    <xf numFmtId="182" fontId="22" fillId="0" borderId="42" xfId="27" applyNumberFormat="1" applyFont="1" applyBorder="1" applyAlignment="1">
      <alignment horizontal="right" vertical="center"/>
    </xf>
    <xf numFmtId="182" fontId="22" fillId="0" borderId="87" xfId="27" applyNumberFormat="1" applyFont="1" applyBorder="1" applyAlignment="1">
      <alignment vertical="center"/>
    </xf>
    <xf numFmtId="182" fontId="22" fillId="0" borderId="28" xfId="27" applyNumberFormat="1" applyFont="1" applyBorder="1" applyAlignment="1">
      <alignment vertical="center"/>
    </xf>
    <xf numFmtId="182" fontId="22" fillId="0" borderId="29" xfId="27" applyNumberFormat="1" applyFont="1" applyBorder="1" applyAlignment="1">
      <alignment horizontal="right" vertical="center"/>
    </xf>
    <xf numFmtId="182" fontId="22" fillId="0" borderId="25" xfId="27" applyNumberFormat="1" applyFont="1" applyBorder="1" applyAlignment="1">
      <alignment horizontal="right" vertical="center"/>
    </xf>
    <xf numFmtId="182" fontId="22" fillId="0" borderId="28" xfId="27" applyNumberFormat="1" applyFont="1" applyBorder="1" applyAlignment="1">
      <alignment horizontal="right" vertical="center"/>
    </xf>
    <xf numFmtId="182" fontId="22" fillId="0" borderId="18" xfId="27" applyNumberFormat="1" applyFont="1" applyBorder="1" applyAlignment="1">
      <alignment vertical="center"/>
    </xf>
    <xf numFmtId="182" fontId="22" fillId="0" borderId="88" xfId="27" applyNumberFormat="1" applyFont="1" applyBorder="1" applyAlignment="1">
      <alignment vertical="center"/>
    </xf>
    <xf numFmtId="182" fontId="22" fillId="0" borderId="67" xfId="27" applyNumberFormat="1" applyFont="1" applyBorder="1" applyAlignment="1">
      <alignment horizontal="right" vertical="center"/>
    </xf>
    <xf numFmtId="182" fontId="22" fillId="0" borderId="32" xfId="27" applyNumberFormat="1" applyFont="1" applyBorder="1" applyAlignment="1">
      <alignment horizontal="right" vertical="center"/>
    </xf>
    <xf numFmtId="182" fontId="22" fillId="0" borderId="88" xfId="27" applyNumberFormat="1" applyFont="1" applyBorder="1" applyAlignment="1">
      <alignment horizontal="right" vertical="center"/>
    </xf>
    <xf numFmtId="182" fontId="22" fillId="0" borderId="65" xfId="27" applyNumberFormat="1" applyFont="1" applyBorder="1" applyAlignment="1">
      <alignment vertical="center"/>
    </xf>
    <xf numFmtId="0" fontId="22" fillId="0" borderId="90" xfId="27" applyNumberFormat="1" applyFont="1" applyBorder="1" applyAlignment="1">
      <alignment horizontal="center" vertical="center"/>
    </xf>
    <xf numFmtId="182" fontId="22" fillId="0" borderId="67" xfId="27" applyNumberFormat="1" applyFont="1" applyBorder="1" applyAlignment="1">
      <alignment vertical="center"/>
    </xf>
    <xf numFmtId="182" fontId="22" fillId="0" borderId="32" xfId="27" applyNumberFormat="1" applyFont="1" applyBorder="1" applyAlignment="1">
      <alignment vertical="center"/>
    </xf>
    <xf numFmtId="182" fontId="22" fillId="0" borderId="29" xfId="27" applyNumberFormat="1" applyFont="1" applyBorder="1" applyAlignment="1">
      <alignment vertical="center"/>
    </xf>
    <xf numFmtId="182" fontId="22" fillId="0" borderId="25" xfId="27" applyNumberFormat="1" applyFont="1" applyBorder="1" applyAlignment="1">
      <alignment vertical="center"/>
    </xf>
    <xf numFmtId="182" fontId="22" fillId="0" borderId="28" xfId="31" applyNumberFormat="1" applyFont="1" applyBorder="1" applyAlignment="1">
      <alignment vertical="center"/>
    </xf>
    <xf numFmtId="182" fontId="22" fillId="0" borderId="28" xfId="31" applyNumberFormat="1" applyFont="1" applyBorder="1" applyAlignment="1">
      <alignment horizontal="right" vertical="center"/>
    </xf>
    <xf numFmtId="182" fontId="22" fillId="0" borderId="29" xfId="31" applyNumberFormat="1" applyFont="1" applyBorder="1" applyAlignment="1">
      <alignment vertical="center"/>
    </xf>
    <xf numFmtId="182" fontId="22" fillId="0" borderId="18" xfId="31" applyNumberFormat="1" applyFont="1" applyBorder="1" applyAlignment="1">
      <alignment vertical="center"/>
    </xf>
    <xf numFmtId="182" fontId="22" fillId="0" borderId="29" xfId="31" applyNumberFormat="1" applyFont="1" applyBorder="1" applyAlignment="1">
      <alignment horizontal="right" vertical="center"/>
    </xf>
    <xf numFmtId="182" fontId="22" fillId="0" borderId="45" xfId="31" applyNumberFormat="1" applyFont="1" applyBorder="1" applyAlignment="1">
      <alignment vertical="center"/>
    </xf>
    <xf numFmtId="182" fontId="22" fillId="0" borderId="34" xfId="31" applyNumberFormat="1" applyFont="1" applyBorder="1" applyAlignment="1">
      <alignment vertical="center"/>
    </xf>
    <xf numFmtId="182" fontId="22" fillId="0" borderId="34" xfId="31" applyNumberFormat="1" applyFont="1" applyBorder="1" applyAlignment="1">
      <alignment horizontal="right" vertical="center"/>
    </xf>
    <xf numFmtId="182" fontId="22" fillId="0" borderId="35" xfId="31" applyNumberFormat="1" applyFont="1" applyBorder="1" applyAlignment="1">
      <alignment vertical="center"/>
    </xf>
    <xf numFmtId="182" fontId="22" fillId="0" borderId="19" xfId="31" applyNumberFormat="1" applyFont="1" applyBorder="1" applyAlignment="1">
      <alignment vertical="center"/>
    </xf>
    <xf numFmtId="182" fontId="22" fillId="0" borderId="35" xfId="31" applyNumberFormat="1" applyFont="1" applyBorder="1" applyAlignment="1">
      <alignment horizontal="right" vertical="center"/>
    </xf>
    <xf numFmtId="0" fontId="22" fillId="0" borderId="0" xfId="27" applyFont="1" applyBorder="1" applyAlignment="1">
      <alignment vertical="center"/>
    </xf>
    <xf numFmtId="0" fontId="22" fillId="0" borderId="0" xfId="27" applyFont="1" applyAlignment="1"/>
    <xf numFmtId="0" fontId="22" fillId="0" borderId="20" xfId="27" applyFont="1" applyBorder="1" applyAlignment="1">
      <alignment horizontal="center" vertical="center" wrapText="1"/>
    </xf>
    <xf numFmtId="0" fontId="22" fillId="0" borderId="53" xfId="27" applyFont="1" applyBorder="1" applyAlignment="1">
      <alignment horizontal="center" vertical="center" wrapText="1"/>
    </xf>
    <xf numFmtId="0" fontId="22" fillId="0" borderId="21" xfId="27" applyFont="1" applyBorder="1" applyAlignment="1">
      <alignment horizontal="center" vertical="center" wrapText="1"/>
    </xf>
    <xf numFmtId="0" fontId="22" fillId="0" borderId="23" xfId="27" applyFont="1" applyBorder="1" applyAlignment="1">
      <alignment horizontal="right" vertical="center"/>
    </xf>
    <xf numFmtId="182" fontId="22" fillId="0" borderId="17" xfId="27" applyNumberFormat="1" applyFont="1" applyBorder="1" applyAlignment="1">
      <alignment vertical="center"/>
    </xf>
    <xf numFmtId="197" fontId="22" fillId="0" borderId="17" xfId="27" applyNumberFormat="1" applyFont="1" applyBorder="1" applyAlignment="1">
      <alignment vertical="center"/>
    </xf>
    <xf numFmtId="197" fontId="22" fillId="0" borderId="24" xfId="27" applyNumberFormat="1" applyFont="1" applyBorder="1" applyAlignment="1">
      <alignment vertical="center"/>
    </xf>
    <xf numFmtId="0" fontId="22" fillId="0" borderId="27" xfId="27" applyFont="1" applyBorder="1" applyAlignment="1">
      <alignment vertical="center"/>
    </xf>
    <xf numFmtId="0" fontId="22" fillId="0" borderId="39" xfId="27" applyFont="1" applyBorder="1" applyAlignment="1">
      <alignment horizontal="center" vertical="center"/>
    </xf>
    <xf numFmtId="182" fontId="22" fillId="0" borderId="26" xfId="27" applyNumberFormat="1" applyFont="1" applyBorder="1" applyAlignment="1">
      <alignment vertical="center"/>
    </xf>
    <xf numFmtId="197" fontId="22" fillId="0" borderId="26" xfId="27" applyNumberFormat="1" applyFont="1" applyBorder="1" applyAlignment="1">
      <alignment vertical="center"/>
    </xf>
    <xf numFmtId="197" fontId="22" fillId="0" borderId="27" xfId="27" applyNumberFormat="1" applyFont="1" applyBorder="1" applyAlignment="1">
      <alignment vertical="center"/>
    </xf>
    <xf numFmtId="0" fontId="22" fillId="0" borderId="29" xfId="27" applyFont="1" applyBorder="1" applyAlignment="1">
      <alignment vertical="center"/>
    </xf>
    <xf numFmtId="0" fontId="22" fillId="0" borderId="25" xfId="27" applyFont="1" applyBorder="1" applyAlignment="1">
      <alignment horizontal="right" vertical="center"/>
    </xf>
    <xf numFmtId="197" fontId="22" fillId="0" borderId="28" xfId="27" applyNumberFormat="1" applyFont="1" applyBorder="1" applyAlignment="1">
      <alignment vertical="center"/>
    </xf>
    <xf numFmtId="197" fontId="22" fillId="0" borderId="29" xfId="27" applyNumberFormat="1" applyFont="1" applyBorder="1" applyAlignment="1">
      <alignment vertical="center"/>
    </xf>
    <xf numFmtId="0" fontId="22" fillId="0" borderId="0" xfId="27" applyFont="1" applyBorder="1" applyAlignment="1">
      <alignment horizontal="left" vertical="center"/>
    </xf>
    <xf numFmtId="0" fontId="22" fillId="0" borderId="18" xfId="27" applyFont="1" applyBorder="1" applyAlignment="1">
      <alignment horizontal="left" vertical="center"/>
    </xf>
    <xf numFmtId="0" fontId="22" fillId="0" borderId="67" xfId="27" applyFont="1" applyBorder="1" applyAlignment="1">
      <alignment vertical="center"/>
    </xf>
    <xf numFmtId="182" fontId="22" fillId="0" borderId="73" xfId="27" applyNumberFormat="1" applyFont="1" applyBorder="1" applyAlignment="1">
      <alignment vertical="center"/>
    </xf>
    <xf numFmtId="197" fontId="22" fillId="0" borderId="73" xfId="27" applyNumberFormat="1" applyFont="1" applyBorder="1" applyAlignment="1">
      <alignment vertical="center"/>
    </xf>
    <xf numFmtId="197" fontId="22" fillId="0" borderId="43" xfId="27" applyNumberFormat="1" applyFont="1" applyBorder="1" applyAlignment="1">
      <alignment vertical="center"/>
    </xf>
    <xf numFmtId="197" fontId="22" fillId="0" borderId="30" xfId="27" applyNumberFormat="1" applyFont="1" applyBorder="1" applyAlignment="1">
      <alignment vertical="center"/>
    </xf>
    <xf numFmtId="182" fontId="22" fillId="0" borderId="30" xfId="27" applyNumberFormat="1" applyFont="1" applyBorder="1" applyAlignment="1">
      <alignment vertical="center"/>
    </xf>
    <xf numFmtId="197" fontId="22" fillId="0" borderId="88" xfId="27" applyNumberFormat="1" applyFont="1" applyBorder="1" applyAlignment="1">
      <alignment vertical="center"/>
    </xf>
    <xf numFmtId="0" fontId="22" fillId="0" borderId="43" xfId="27" applyFont="1" applyBorder="1" applyAlignment="1">
      <alignment vertical="center"/>
    </xf>
    <xf numFmtId="182" fontId="22" fillId="0" borderId="41" xfId="27" applyNumberFormat="1" applyFont="1" applyBorder="1" applyAlignment="1">
      <alignment vertical="center"/>
    </xf>
    <xf numFmtId="197" fontId="22" fillId="0" borderId="41" xfId="27" applyNumberFormat="1" applyFont="1" applyBorder="1" applyAlignment="1">
      <alignment vertical="center"/>
    </xf>
    <xf numFmtId="0" fontId="22" fillId="0" borderId="50" xfId="27" applyFont="1" applyBorder="1" applyAlignment="1">
      <alignment vertical="center"/>
    </xf>
    <xf numFmtId="182" fontId="22" fillId="0" borderId="89" xfId="27" applyNumberFormat="1" applyFont="1" applyBorder="1" applyAlignment="1">
      <alignment vertical="center"/>
    </xf>
    <xf numFmtId="197" fontId="22" fillId="0" borderId="89" xfId="27" applyNumberFormat="1" applyFont="1" applyBorder="1" applyAlignment="1">
      <alignment vertical="center"/>
    </xf>
    <xf numFmtId="197" fontId="22" fillId="0" borderId="56" xfId="27" applyNumberFormat="1" applyFont="1" applyBorder="1" applyAlignment="1">
      <alignment vertical="center"/>
    </xf>
    <xf numFmtId="0" fontId="22" fillId="0" borderId="18" xfId="27" applyFont="1" applyBorder="1" applyAlignment="1">
      <alignment vertical="center"/>
    </xf>
    <xf numFmtId="197" fontId="22" fillId="0" borderId="67" xfId="27" applyNumberFormat="1" applyFont="1" applyBorder="1" applyAlignment="1">
      <alignment vertical="center"/>
    </xf>
    <xf numFmtId="197" fontId="22" fillId="0" borderId="42" xfId="27" applyNumberFormat="1" applyFont="1" applyBorder="1" applyAlignment="1">
      <alignment vertical="center"/>
    </xf>
    <xf numFmtId="197" fontId="22" fillId="0" borderId="31" xfId="27" applyNumberFormat="1" applyFont="1" applyBorder="1" applyAlignment="1">
      <alignment vertical="center"/>
    </xf>
    <xf numFmtId="197" fontId="22" fillId="0" borderId="66" xfId="27" applyNumberFormat="1" applyFont="1" applyBorder="1" applyAlignment="1">
      <alignment vertical="center"/>
    </xf>
    <xf numFmtId="0" fontId="22" fillId="0" borderId="33" xfId="27" applyFont="1" applyBorder="1" applyAlignment="1">
      <alignment horizontal="right" vertical="center"/>
    </xf>
    <xf numFmtId="182" fontId="22" fillId="0" borderId="45" xfId="27" applyNumberFormat="1" applyFont="1" applyBorder="1" applyAlignment="1">
      <alignment vertical="center"/>
    </xf>
    <xf numFmtId="197" fontId="22" fillId="0" borderId="45" xfId="27" applyNumberFormat="1" applyFont="1" applyBorder="1" applyAlignment="1">
      <alignment vertical="center"/>
    </xf>
    <xf numFmtId="197" fontId="22" fillId="0" borderId="46" xfId="27" applyNumberFormat="1" applyFont="1" applyBorder="1" applyAlignment="1">
      <alignment vertical="center"/>
    </xf>
    <xf numFmtId="0" fontId="22" fillId="0" borderId="35" xfId="27" applyFont="1" applyBorder="1" applyAlignment="1">
      <alignment vertical="center"/>
    </xf>
    <xf numFmtId="182" fontId="22" fillId="0" borderId="34" xfId="27" applyNumberFormat="1" applyFont="1" applyBorder="1" applyAlignment="1">
      <alignment vertical="center"/>
    </xf>
    <xf numFmtId="197" fontId="22" fillId="0" borderId="34" xfId="27" applyNumberFormat="1" applyFont="1" applyBorder="1" applyAlignment="1">
      <alignment vertical="center"/>
    </xf>
    <xf numFmtId="197" fontId="22" fillId="0" borderId="35" xfId="27" applyNumberFormat="1" applyFont="1" applyBorder="1" applyAlignment="1">
      <alignment vertical="center"/>
    </xf>
    <xf numFmtId="0" fontId="22" fillId="0" borderId="0" xfId="27" applyFont="1" applyBorder="1" applyAlignment="1">
      <alignment horizontal="center" vertical="center"/>
    </xf>
    <xf numFmtId="0" fontId="22" fillId="0" borderId="0" xfId="27" applyFont="1" applyBorder="1" applyAlignment="1">
      <alignment horizontal="right" vertical="center"/>
    </xf>
    <xf numFmtId="0" fontId="22" fillId="0" borderId="19" xfId="27" applyFont="1" applyBorder="1" applyAlignment="1"/>
    <xf numFmtId="0" fontId="23" fillId="0" borderId="19" xfId="27" applyFont="1" applyBorder="1" applyAlignment="1">
      <alignment vertical="center"/>
    </xf>
    <xf numFmtId="0" fontId="22" fillId="0" borderId="22" xfId="27" applyFont="1" applyBorder="1" applyAlignment="1">
      <alignment horizontal="right" vertical="center"/>
    </xf>
    <xf numFmtId="0" fontId="22" fillId="0" borderId="22" xfId="27" applyFont="1" applyBorder="1" applyAlignment="1">
      <alignment horizontal="center" vertical="center"/>
    </xf>
    <xf numFmtId="0" fontId="22" fillId="0" borderId="20" xfId="27" applyFont="1" applyBorder="1" applyAlignment="1">
      <alignment horizontal="center" vertical="center"/>
    </xf>
    <xf numFmtId="0" fontId="22" fillId="0" borderId="53" xfId="27" applyFont="1" applyBorder="1" applyAlignment="1">
      <alignment horizontal="center" vertical="center"/>
    </xf>
    <xf numFmtId="0" fontId="22" fillId="0" borderId="0" xfId="27" applyFont="1" applyBorder="1" applyAlignment="1">
      <alignment horizontal="center" vertical="center" wrapText="1"/>
    </xf>
    <xf numFmtId="182" fontId="22" fillId="0" borderId="0" xfId="27" applyNumberFormat="1" applyFont="1" applyBorder="1" applyAlignment="1">
      <alignment vertical="center"/>
    </xf>
    <xf numFmtId="0" fontId="22" fillId="0" borderId="18" xfId="27" applyFont="1" applyBorder="1" applyAlignment="1">
      <alignment horizontal="right" vertical="center"/>
    </xf>
    <xf numFmtId="0" fontId="22" fillId="0" borderId="18" xfId="27" applyFont="1" applyBorder="1" applyAlignment="1">
      <alignment horizontal="center" vertical="center" justifyLastLine="1"/>
    </xf>
    <xf numFmtId="0" fontId="22" fillId="0" borderId="25" xfId="27" applyFont="1" applyBorder="1" applyAlignment="1">
      <alignment vertical="center"/>
    </xf>
    <xf numFmtId="182" fontId="22" fillId="0" borderId="18" xfId="27" applyNumberFormat="1" applyFont="1" applyBorder="1" applyAlignment="1">
      <alignment horizontal="right" vertical="center"/>
    </xf>
    <xf numFmtId="0" fontId="22" fillId="0" borderId="51" xfId="27" applyFont="1" applyBorder="1" applyAlignment="1">
      <alignment horizontal="right" vertical="center"/>
    </xf>
    <xf numFmtId="0" fontId="22" fillId="0" borderId="51" xfId="27" applyFont="1" applyBorder="1" applyAlignment="1">
      <alignment horizontal="center" vertical="center" justifyLastLine="1"/>
    </xf>
    <xf numFmtId="49" fontId="22" fillId="0" borderId="33" xfId="27" applyNumberFormat="1" applyFont="1" applyBorder="1" applyAlignment="1">
      <alignment vertical="center"/>
    </xf>
    <xf numFmtId="182" fontId="22" fillId="0" borderId="45" xfId="27" applyNumberFormat="1" applyFont="1" applyBorder="1" applyAlignment="1">
      <alignment horizontal="right" vertical="center"/>
    </xf>
    <xf numFmtId="182" fontId="22" fillId="0" borderId="51" xfId="27" applyNumberFormat="1" applyFont="1" applyBorder="1" applyAlignment="1">
      <alignment horizontal="right" vertical="center"/>
    </xf>
    <xf numFmtId="0" fontId="22" fillId="0" borderId="17" xfId="27" applyFont="1" applyBorder="1" applyAlignment="1">
      <alignment horizontal="center" vertical="center"/>
    </xf>
    <xf numFmtId="0" fontId="22" fillId="0" borderId="89" xfId="27" applyFont="1" applyBorder="1" applyAlignment="1">
      <alignment horizontal="center" vertical="center" wrapText="1"/>
    </xf>
    <xf numFmtId="182" fontId="22" fillId="0" borderId="39" xfId="27" applyNumberFormat="1" applyFont="1" applyBorder="1" applyAlignment="1">
      <alignment vertical="center"/>
    </xf>
    <xf numFmtId="182" fontId="22" fillId="0" borderId="50" xfId="27" applyNumberFormat="1" applyFont="1" applyBorder="1" applyAlignment="1">
      <alignment vertical="center"/>
    </xf>
    <xf numFmtId="182" fontId="22" fillId="0" borderId="58" xfId="27" applyNumberFormat="1" applyFont="1" applyBorder="1" applyAlignment="1">
      <alignment vertical="center"/>
    </xf>
    <xf numFmtId="0" fontId="22" fillId="0" borderId="18" xfId="27" applyFont="1" applyBorder="1" applyAlignment="1">
      <alignment horizontal="center" vertical="center"/>
    </xf>
    <xf numFmtId="0" fontId="22" fillId="0" borderId="25" xfId="27" applyFont="1" applyBorder="1" applyAlignment="1">
      <alignment horizontal="left" vertical="center"/>
    </xf>
    <xf numFmtId="0" fontId="22" fillId="0" borderId="19" xfId="27" applyFont="1" applyBorder="1" applyAlignment="1">
      <alignment horizontal="center" vertical="center"/>
    </xf>
    <xf numFmtId="49" fontId="22" fillId="0" borderId="63" xfId="27" applyNumberFormat="1" applyFont="1" applyBorder="1" applyAlignment="1">
      <alignment horizontal="center" vertical="center"/>
    </xf>
    <xf numFmtId="182" fontId="22" fillId="0" borderId="63" xfId="27" applyNumberFormat="1" applyFont="1" applyBorder="1" applyAlignment="1">
      <alignment vertical="center"/>
    </xf>
    <xf numFmtId="182" fontId="22" fillId="0" borderId="19" xfId="27" applyNumberFormat="1" applyFont="1" applyBorder="1" applyAlignment="1">
      <alignment horizontal="right" vertical="center"/>
    </xf>
    <xf numFmtId="0" fontId="22" fillId="0" borderId="15" xfId="27" applyFont="1" applyBorder="1" applyAlignment="1">
      <alignment horizontal="left"/>
    </xf>
    <xf numFmtId="0" fontId="22" fillId="0" borderId="15" xfId="27" applyFont="1" applyBorder="1" applyAlignment="1">
      <alignment vertical="center"/>
    </xf>
    <xf numFmtId="0" fontId="22" fillId="0" borderId="15" xfId="27" applyFont="1" applyBorder="1" applyAlignment="1">
      <alignment horizontal="left" vertical="center"/>
    </xf>
    <xf numFmtId="0" fontId="22" fillId="0" borderId="48" xfId="27" applyFont="1" applyBorder="1" applyAlignment="1">
      <alignment horizontal="center" vertical="center"/>
    </xf>
    <xf numFmtId="182" fontId="22" fillId="0" borderId="44" xfId="27" applyNumberFormat="1" applyFont="1" applyBorder="1" applyAlignment="1">
      <alignment vertical="center"/>
    </xf>
    <xf numFmtId="0" fontId="22" fillId="0" borderId="25" xfId="27" applyFont="1" applyBorder="1" applyAlignment="1">
      <alignment horizontal="left" vertical="center" wrapText="1"/>
    </xf>
    <xf numFmtId="182" fontId="22" fillId="0" borderId="19" xfId="27" applyNumberFormat="1" applyFont="1" applyBorder="1" applyAlignment="1">
      <alignment vertical="center"/>
    </xf>
    <xf numFmtId="0" fontId="23" fillId="0" borderId="0" xfId="27" applyFont="1" applyBorder="1"/>
    <xf numFmtId="0" fontId="22" fillId="0" borderId="73" xfId="27" applyFont="1" applyBorder="1" applyAlignment="1">
      <alignment horizontal="center" vertical="center" wrapText="1"/>
    </xf>
    <xf numFmtId="0" fontId="22" fillId="0" borderId="73" xfId="27" applyFont="1" applyBorder="1" applyAlignment="1">
      <alignment horizontal="center" vertical="center"/>
    </xf>
    <xf numFmtId="0" fontId="22" fillId="0" borderId="29" xfId="27" applyFont="1" applyBorder="1" applyAlignment="1">
      <alignment horizontal="right" vertical="center"/>
    </xf>
    <xf numFmtId="182" fontId="22" fillId="0" borderId="26" xfId="27" applyNumberFormat="1" applyFont="1" applyBorder="1" applyAlignment="1">
      <alignment horizontal="center" vertical="center"/>
    </xf>
    <xf numFmtId="49" fontId="22" fillId="0" borderId="58" xfId="27" applyNumberFormat="1" applyFont="1" applyBorder="1" applyAlignment="1">
      <alignment horizontal="left" vertical="center" wrapText="1"/>
    </xf>
    <xf numFmtId="0" fontId="22" fillId="0" borderId="35" xfId="27" applyFont="1" applyBorder="1" applyAlignment="1">
      <alignment horizontal="right" vertical="center"/>
    </xf>
    <xf numFmtId="198" fontId="22" fillId="0" borderId="0" xfId="0" applyNumberFormat="1" applyFont="1" applyBorder="1" applyAlignment="1">
      <alignment vertical="center"/>
    </xf>
    <xf numFmtId="198" fontId="22" fillId="0" borderId="19" xfId="0" applyNumberFormat="1" applyFont="1" applyBorder="1" applyAlignment="1">
      <alignment horizontal="right" vertical="center"/>
    </xf>
    <xf numFmtId="198" fontId="22" fillId="0" borderId="38" xfId="0" applyNumberFormat="1" applyFont="1" applyBorder="1" applyAlignment="1">
      <alignment vertical="center" justifyLastLine="1"/>
    </xf>
    <xf numFmtId="0" fontId="22" fillId="0" borderId="22" xfId="0" applyNumberFormat="1" applyFont="1" applyFill="1" applyBorder="1" applyAlignment="1">
      <alignment vertical="center"/>
    </xf>
    <xf numFmtId="0" fontId="22" fillId="0" borderId="20" xfId="0" applyNumberFormat="1" applyFont="1" applyFill="1" applyBorder="1" applyAlignment="1">
      <alignment vertical="center"/>
    </xf>
    <xf numFmtId="198" fontId="22" fillId="0" borderId="31" xfId="0" applyNumberFormat="1" applyFont="1" applyBorder="1" applyAlignment="1">
      <alignment vertical="center" justifyLastLine="1"/>
    </xf>
    <xf numFmtId="198" fontId="22" fillId="0" borderId="26" xfId="0" applyNumberFormat="1" applyFont="1" applyBorder="1" applyAlignment="1">
      <alignment horizontal="center" vertical="center"/>
    </xf>
    <xf numFmtId="199" fontId="22" fillId="0" borderId="26" xfId="0" applyNumberFormat="1" applyFont="1" applyBorder="1" applyAlignment="1">
      <alignment vertical="center"/>
    </xf>
    <xf numFmtId="199" fontId="22" fillId="0" borderId="27" xfId="0" applyNumberFormat="1" applyFont="1" applyBorder="1" applyAlignment="1">
      <alignment vertical="center"/>
    </xf>
    <xf numFmtId="199" fontId="22" fillId="0" borderId="39" xfId="0" applyNumberFormat="1" applyFont="1" applyBorder="1" applyAlignment="1">
      <alignment vertical="center"/>
    </xf>
    <xf numFmtId="198" fontId="22" fillId="0" borderId="88" xfId="0" applyNumberFormat="1" applyFont="1" applyBorder="1" applyAlignment="1">
      <alignment horizontal="center" vertical="center"/>
    </xf>
    <xf numFmtId="199" fontId="22" fillId="0" borderId="88" xfId="0" applyNumberFormat="1" applyFont="1" applyBorder="1" applyAlignment="1">
      <alignment vertical="center"/>
    </xf>
    <xf numFmtId="199" fontId="22" fillId="0" borderId="67" xfId="0" applyNumberFormat="1" applyFont="1" applyBorder="1" applyAlignment="1">
      <alignment vertical="center"/>
    </xf>
    <xf numFmtId="199" fontId="22" fillId="0" borderId="32" xfId="0" applyNumberFormat="1" applyFont="1" applyBorder="1" applyAlignment="1">
      <alignment vertical="center"/>
    </xf>
    <xf numFmtId="199" fontId="22" fillId="0" borderId="89" xfId="0" applyNumberFormat="1" applyFont="1" applyBorder="1" applyAlignment="1">
      <alignment vertical="center"/>
    </xf>
    <xf numFmtId="198" fontId="22" fillId="0" borderId="41" xfId="0" applyNumberFormat="1" applyFont="1" applyBorder="1" applyAlignment="1">
      <alignment horizontal="center" vertical="center"/>
    </xf>
    <xf numFmtId="199" fontId="22" fillId="0" borderId="41" xfId="0" applyNumberFormat="1" applyFont="1" applyBorder="1" applyAlignment="1">
      <alignment vertical="center"/>
    </xf>
    <xf numFmtId="199" fontId="22" fillId="0" borderId="61" xfId="0" applyNumberFormat="1" applyFont="1" applyBorder="1" applyAlignment="1">
      <alignment vertical="center"/>
    </xf>
    <xf numFmtId="199" fontId="22" fillId="0" borderId="40" xfId="0" applyNumberFormat="1" applyFont="1" applyBorder="1" applyAlignment="1">
      <alignment vertical="center"/>
    </xf>
    <xf numFmtId="198" fontId="22" fillId="0" borderId="42" xfId="0" applyNumberFormat="1" applyFont="1" applyBorder="1" applyAlignment="1">
      <alignment horizontal="center" vertical="center"/>
    </xf>
    <xf numFmtId="199" fontId="22" fillId="0" borderId="30" xfId="0" applyNumberFormat="1" applyFont="1" applyBorder="1" applyAlignment="1">
      <alignment vertical="center"/>
    </xf>
    <xf numFmtId="199" fontId="22" fillId="0" borderId="42" xfId="0" applyNumberFormat="1" applyFont="1" applyBorder="1" applyAlignment="1">
      <alignment vertical="center"/>
    </xf>
    <xf numFmtId="199" fontId="22" fillId="0" borderId="66" xfId="0" applyNumberFormat="1" applyFont="1" applyBorder="1" applyAlignment="1">
      <alignment vertical="center"/>
    </xf>
    <xf numFmtId="199" fontId="22" fillId="0" borderId="44" xfId="0" applyNumberFormat="1" applyFont="1" applyBorder="1" applyAlignment="1">
      <alignment vertical="center"/>
    </xf>
    <xf numFmtId="198" fontId="22" fillId="0" borderId="45" xfId="0" applyNumberFormat="1" applyFont="1" applyBorder="1" applyAlignment="1">
      <alignment horizontal="center" vertical="center"/>
    </xf>
    <xf numFmtId="199" fontId="22" fillId="0" borderId="45" xfId="0" applyNumberFormat="1" applyFont="1" applyBorder="1" applyAlignment="1">
      <alignment vertical="center"/>
    </xf>
    <xf numFmtId="199" fontId="22" fillId="0" borderId="46" xfId="0" applyNumberFormat="1" applyFont="1" applyBorder="1" applyAlignment="1">
      <alignment vertical="center"/>
    </xf>
    <xf numFmtId="199" fontId="22" fillId="0" borderId="33" xfId="0" applyNumberFormat="1" applyFont="1" applyBorder="1" applyAlignment="1">
      <alignment vertical="center"/>
    </xf>
    <xf numFmtId="198" fontId="22" fillId="0" borderId="0" xfId="0" applyNumberFormat="1" applyFont="1" applyAlignment="1">
      <alignment vertical="center"/>
    </xf>
    <xf numFmtId="0" fontId="22" fillId="0" borderId="0" xfId="32" applyFont="1" applyFill="1" applyAlignment="1">
      <alignment vertical="center"/>
    </xf>
    <xf numFmtId="0" fontId="22" fillId="0" borderId="0" xfId="32" applyFont="1" applyFill="1" applyAlignment="1">
      <alignment horizontal="right" vertical="center"/>
    </xf>
    <xf numFmtId="0" fontId="22" fillId="0" borderId="17" xfId="32" applyFont="1" applyFill="1" applyBorder="1" applyAlignment="1">
      <alignment horizontal="center" vertical="center"/>
    </xf>
    <xf numFmtId="0" fontId="22" fillId="0" borderId="17" xfId="32" applyFont="1" applyFill="1" applyBorder="1" applyAlignment="1">
      <alignment horizontal="center" vertical="center" wrapText="1"/>
    </xf>
    <xf numFmtId="0" fontId="22" fillId="0" borderId="24" xfId="32" applyFont="1" applyFill="1" applyBorder="1" applyAlignment="1">
      <alignment horizontal="center" vertical="center" wrapText="1"/>
    </xf>
    <xf numFmtId="49" fontId="22" fillId="0" borderId="25" xfId="32" applyNumberFormat="1" applyFont="1" applyFill="1" applyBorder="1" applyAlignment="1" applyProtection="1">
      <alignment horizontal="left" vertical="center"/>
      <protection locked="0"/>
    </xf>
    <xf numFmtId="199" fontId="22" fillId="0" borderId="88" xfId="1" applyNumberFormat="1" applyFont="1" applyBorder="1" applyAlignment="1">
      <alignment vertical="center"/>
    </xf>
    <xf numFmtId="199" fontId="22" fillId="0" borderId="67" xfId="1" applyNumberFormat="1" applyFont="1" applyBorder="1" applyAlignment="1">
      <alignment vertical="center"/>
    </xf>
    <xf numFmtId="49" fontId="22" fillId="0" borderId="58" xfId="32" applyNumberFormat="1" applyFont="1" applyFill="1" applyBorder="1" applyAlignment="1" applyProtection="1">
      <alignment horizontal="center" vertical="center"/>
      <protection locked="0"/>
    </xf>
    <xf numFmtId="49" fontId="22" fillId="0" borderId="25" xfId="32" applyNumberFormat="1" applyFont="1" applyFill="1" applyBorder="1" applyAlignment="1" applyProtection="1">
      <alignment horizontal="center" vertical="center"/>
      <protection locked="0"/>
    </xf>
    <xf numFmtId="49" fontId="22" fillId="0" borderId="32" xfId="32" applyNumberFormat="1" applyFont="1" applyFill="1" applyBorder="1" applyAlignment="1" applyProtection="1">
      <alignment horizontal="center" vertical="center"/>
      <protection locked="0"/>
    </xf>
    <xf numFmtId="199" fontId="22" fillId="0" borderId="29" xfId="1" applyNumberFormat="1" applyFont="1" applyBorder="1" applyAlignment="1">
      <alignment vertical="center"/>
    </xf>
    <xf numFmtId="199" fontId="22" fillId="0" borderId="28" xfId="1" applyNumberFormat="1" applyFont="1" applyBorder="1" applyAlignment="1">
      <alignment vertical="center"/>
    </xf>
    <xf numFmtId="199" fontId="22" fillId="0" borderId="29" xfId="32" applyNumberFormat="1" applyFont="1" applyFill="1" applyBorder="1" applyAlignment="1">
      <alignment vertical="center"/>
    </xf>
    <xf numFmtId="49" fontId="22" fillId="0" borderId="25" xfId="33" quotePrefix="1" applyNumberFormat="1" applyFont="1" applyFill="1" applyBorder="1" applyAlignment="1" applyProtection="1">
      <alignment horizontal="left" vertical="center"/>
      <protection locked="0"/>
    </xf>
    <xf numFmtId="199" fontId="22" fillId="0" borderId="42" xfId="1" applyNumberFormat="1" applyFont="1" applyBorder="1" applyAlignment="1">
      <alignment vertical="center"/>
    </xf>
    <xf numFmtId="49" fontId="22" fillId="0" borderId="25" xfId="32" quotePrefix="1" applyNumberFormat="1" applyFont="1" applyFill="1" applyBorder="1" applyAlignment="1" applyProtection="1">
      <alignment horizontal="left" vertical="center"/>
      <protection locked="0"/>
    </xf>
    <xf numFmtId="49" fontId="22" fillId="0" borderId="33" xfId="32" quotePrefix="1" applyNumberFormat="1" applyFont="1" applyFill="1" applyBorder="1" applyAlignment="1" applyProtection="1">
      <alignment horizontal="left" vertical="center"/>
      <protection locked="0"/>
    </xf>
    <xf numFmtId="199" fontId="22" fillId="0" borderId="45" xfId="1" applyNumberFormat="1" applyFont="1" applyBorder="1" applyAlignment="1">
      <alignment vertical="center"/>
    </xf>
    <xf numFmtId="199" fontId="22" fillId="0" borderId="46" xfId="1" applyNumberFormat="1" applyFont="1" applyBorder="1" applyAlignment="1">
      <alignment vertical="center"/>
    </xf>
    <xf numFmtId="0" fontId="22" fillId="0" borderId="0" xfId="32" applyFont="1" applyFill="1" applyBorder="1" applyAlignment="1">
      <alignment vertical="center"/>
    </xf>
    <xf numFmtId="199" fontId="22" fillId="0" borderId="0" xfId="32" applyNumberFormat="1" applyFont="1" applyFill="1" applyAlignment="1">
      <alignment vertical="center"/>
    </xf>
    <xf numFmtId="0" fontId="22" fillId="0" borderId="62" xfId="0" applyFont="1" applyFill="1" applyBorder="1" applyAlignment="1">
      <alignment horizontal="center" vertical="center"/>
    </xf>
    <xf numFmtId="191" fontId="22" fillId="0" borderId="40" xfId="0" applyNumberFormat="1" applyFont="1" applyBorder="1" applyAlignment="1">
      <alignment horizontal="center" vertical="center"/>
    </xf>
    <xf numFmtId="0" fontId="22" fillId="0" borderId="61" xfId="27" applyFont="1" applyBorder="1" applyAlignment="1">
      <alignment horizontal="right" vertical="center"/>
    </xf>
    <xf numFmtId="0" fontId="22" fillId="0" borderId="79" xfId="27" applyFont="1" applyBorder="1" applyAlignment="1">
      <alignment vertical="center"/>
    </xf>
    <xf numFmtId="0" fontId="22" fillId="0" borderId="40" xfId="27" applyFont="1" applyBorder="1" applyAlignment="1">
      <alignment vertical="center"/>
    </xf>
    <xf numFmtId="182" fontId="22" fillId="0" borderId="42" xfId="27" applyNumberFormat="1" applyFont="1" applyBorder="1" applyAlignment="1">
      <alignment horizontal="center" vertical="center"/>
    </xf>
    <xf numFmtId="182" fontId="22" fillId="0" borderId="48" xfId="27" applyNumberFormat="1" applyFont="1" applyBorder="1" applyAlignment="1">
      <alignment vertical="center"/>
    </xf>
    <xf numFmtId="49" fontId="22" fillId="0" borderId="63" xfId="27" applyNumberFormat="1" applyFont="1" applyBorder="1" applyAlignment="1">
      <alignment horizontal="left" vertical="center" wrapText="1"/>
    </xf>
    <xf numFmtId="0" fontId="3" fillId="0" borderId="0" xfId="1" applyFont="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25" fillId="3" borderId="18" xfId="2" applyFont="1" applyFill="1" applyBorder="1" applyAlignment="1" applyProtection="1">
      <alignment horizontal="left" vertical="center"/>
    </xf>
    <xf numFmtId="49" fontId="22" fillId="0" borderId="55" xfId="27" applyNumberFormat="1" applyFont="1" applyFill="1" applyBorder="1" applyAlignment="1">
      <alignment horizontal="center" vertical="center" wrapText="1" shrinkToFit="1"/>
    </xf>
    <xf numFmtId="49" fontId="22" fillId="0" borderId="58" xfId="27" applyNumberFormat="1" applyFont="1" applyFill="1" applyBorder="1" applyAlignment="1">
      <alignment horizontal="center" vertical="center" wrapText="1" shrinkToFit="1"/>
    </xf>
    <xf numFmtId="49" fontId="22" fillId="0" borderId="49" xfId="27" applyNumberFormat="1" applyFont="1" applyFill="1" applyBorder="1" applyAlignment="1">
      <alignment horizontal="center" vertical="center" wrapText="1" shrinkToFit="1"/>
    </xf>
    <xf numFmtId="49" fontId="22" fillId="0" borderId="63" xfId="27" applyNumberFormat="1" applyFont="1" applyFill="1" applyBorder="1" applyAlignment="1">
      <alignment horizontal="center" vertical="center" wrapText="1" shrinkToFit="1"/>
    </xf>
    <xf numFmtId="0" fontId="72" fillId="0" borderId="0" xfId="27" applyFont="1" applyFill="1" applyAlignment="1">
      <alignment horizontal="center" vertical="center"/>
    </xf>
    <xf numFmtId="0" fontId="36" fillId="0" borderId="0" xfId="27" applyFont="1" applyFill="1" applyAlignment="1">
      <alignment horizontal="center" vertical="center"/>
    </xf>
    <xf numFmtId="0" fontId="22" fillId="0" borderId="36" xfId="27" applyFont="1" applyFill="1" applyBorder="1" applyAlignment="1">
      <alignment horizontal="center" vertical="center"/>
    </xf>
    <xf numFmtId="0" fontId="22" fillId="0" borderId="49" xfId="27" applyFont="1" applyFill="1" applyBorder="1" applyAlignment="1">
      <alignment horizontal="center" vertical="center"/>
    </xf>
    <xf numFmtId="0" fontId="22" fillId="0" borderId="37" xfId="27" applyFont="1" applyFill="1" applyBorder="1" applyAlignment="1">
      <alignment horizontal="center" vertical="center"/>
    </xf>
    <xf numFmtId="0" fontId="22" fillId="0" borderId="73" xfId="27" applyFont="1" applyFill="1" applyBorder="1" applyAlignment="1">
      <alignment horizontal="center" vertical="center"/>
    </xf>
    <xf numFmtId="0" fontId="22" fillId="0" borderId="21" xfId="27" applyFont="1" applyFill="1" applyBorder="1" applyAlignment="1">
      <alignment horizontal="center" vertical="center"/>
    </xf>
    <xf numFmtId="0" fontId="22" fillId="0" borderId="22" xfId="27" applyFont="1" applyFill="1" applyBorder="1" applyAlignment="1">
      <alignment horizontal="center" vertical="center"/>
    </xf>
    <xf numFmtId="0" fontId="22" fillId="0" borderId="20" xfId="27" applyFont="1" applyFill="1" applyBorder="1" applyAlignment="1">
      <alignment horizontal="center" vertical="center"/>
    </xf>
    <xf numFmtId="0" fontId="36" fillId="0" borderId="0" xfId="0" applyFont="1" applyFill="1" applyAlignment="1">
      <alignment horizontal="center" vertical="center"/>
    </xf>
    <xf numFmtId="0" fontId="22" fillId="0" borderId="36"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0" xfId="0" applyFont="1" applyFill="1" applyBorder="1" applyAlignment="1">
      <alignment horizontal="center" vertical="center"/>
    </xf>
    <xf numFmtId="0" fontId="73" fillId="0" borderId="0" xfId="0" applyFont="1" applyAlignment="1">
      <alignment horizontal="center" vertical="center"/>
    </xf>
    <xf numFmtId="0" fontId="22" fillId="0" borderId="22" xfId="0" applyFont="1" applyBorder="1" applyAlignment="1">
      <alignment vertical="center"/>
    </xf>
    <xf numFmtId="0" fontId="22" fillId="0" borderId="20" xfId="0" applyFont="1" applyBorder="1" applyAlignment="1">
      <alignment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5" xfId="0" applyFont="1" applyBorder="1" applyAlignment="1">
      <alignment horizontal="center" vertical="center" textRotation="255"/>
    </xf>
    <xf numFmtId="0" fontId="22" fillId="0" borderId="58" xfId="0" applyFont="1" applyBorder="1" applyAlignment="1">
      <alignment horizontal="center" vertical="center" textRotation="255"/>
    </xf>
    <xf numFmtId="0" fontId="22" fillId="0" borderId="49" xfId="0" applyFont="1" applyBorder="1" applyAlignment="1">
      <alignment horizontal="center" vertical="center" textRotation="255"/>
    </xf>
    <xf numFmtId="0" fontId="22" fillId="0" borderId="8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27" xfId="0" applyFont="1" applyBorder="1" applyAlignment="1">
      <alignment horizontal="center" vertical="center"/>
    </xf>
    <xf numFmtId="0" fontId="22" fillId="0" borderId="39" xfId="0" applyFont="1" applyBorder="1" applyAlignment="1">
      <alignment horizontal="center" vertical="center"/>
    </xf>
    <xf numFmtId="0" fontId="22" fillId="0" borderId="61" xfId="0" applyFont="1" applyBorder="1" applyAlignment="1">
      <alignment horizontal="center" vertical="center"/>
    </xf>
    <xf numFmtId="0" fontId="22" fillId="0" borderId="40" xfId="0" applyFont="1" applyBorder="1" applyAlignment="1">
      <alignment horizontal="center" vertical="center"/>
    </xf>
    <xf numFmtId="0" fontId="22" fillId="0" borderId="63" xfId="0" applyFont="1" applyBorder="1" applyAlignment="1">
      <alignment horizontal="center" vertical="center" textRotation="255"/>
    </xf>
    <xf numFmtId="0" fontId="22" fillId="0" borderId="34" xfId="0" applyFont="1" applyBorder="1" applyAlignment="1">
      <alignment horizontal="center" vertical="center" wrapText="1"/>
    </xf>
    <xf numFmtId="0" fontId="22" fillId="0" borderId="46" xfId="0" applyFont="1" applyBorder="1" applyAlignment="1">
      <alignment horizontal="center" vertical="center"/>
    </xf>
    <xf numFmtId="0" fontId="22" fillId="0" borderId="33" xfId="0" applyFont="1" applyBorder="1" applyAlignment="1">
      <alignment horizontal="center" vertical="center"/>
    </xf>
    <xf numFmtId="0" fontId="22" fillId="0" borderId="25"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51" xfId="0" applyFont="1" applyFill="1" applyBorder="1" applyAlignment="1">
      <alignment horizontal="center" vertical="center" shrinkToFit="1"/>
    </xf>
    <xf numFmtId="0" fontId="0" fillId="0" borderId="51" xfId="0" applyFont="1" applyBorder="1" applyAlignment="1">
      <alignment horizontal="center" vertical="center" shrinkToFit="1"/>
    </xf>
    <xf numFmtId="0" fontId="0" fillId="0" borderId="51" xfId="0" applyFont="1" applyBorder="1" applyAlignment="1">
      <alignment horizontal="center" vertical="center"/>
    </xf>
    <xf numFmtId="182" fontId="22" fillId="0" borderId="46" xfId="0" applyNumberFormat="1" applyFont="1" applyFill="1" applyBorder="1" applyAlignment="1">
      <alignment horizontal="right" vertical="center"/>
    </xf>
    <xf numFmtId="182" fontId="0" fillId="0" borderId="51" xfId="0" applyNumberFormat="1" applyFont="1" applyBorder="1" applyAlignment="1">
      <alignment vertical="center"/>
    </xf>
    <xf numFmtId="0" fontId="0" fillId="0" borderId="51" xfId="0" applyFont="1" applyBorder="1" applyAlignment="1">
      <alignment vertical="center"/>
    </xf>
    <xf numFmtId="0" fontId="0" fillId="0" borderId="33" xfId="0" applyFont="1" applyBorder="1" applyAlignment="1">
      <alignment vertical="center"/>
    </xf>
    <xf numFmtId="184" fontId="22" fillId="0" borderId="46" xfId="0" applyNumberFormat="1" applyFont="1" applyFill="1" applyBorder="1" applyAlignment="1">
      <alignment horizontal="right" vertical="center"/>
    </xf>
    <xf numFmtId="0" fontId="22" fillId="0" borderId="53"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8" xfId="0" applyFont="1" applyFill="1" applyBorder="1" applyAlignment="1">
      <alignment horizontal="center" vertical="center"/>
    </xf>
    <xf numFmtId="182" fontId="22" fillId="0" borderId="54" xfId="0" applyNumberFormat="1" applyFont="1" applyFill="1" applyBorder="1" applyAlignment="1">
      <alignment horizontal="right" vertical="center"/>
    </xf>
    <xf numFmtId="182" fontId="22" fillId="0" borderId="0" xfId="0" applyNumberFormat="1" applyFont="1" applyFill="1" applyBorder="1" applyAlignment="1">
      <alignment horizontal="right" vertical="center"/>
    </xf>
    <xf numFmtId="182" fontId="22" fillId="0" borderId="48" xfId="0" applyNumberFormat="1" applyFont="1" applyFill="1" applyBorder="1" applyAlignment="1">
      <alignment horizontal="right" vertical="center"/>
    </xf>
    <xf numFmtId="183" fontId="22" fillId="0" borderId="57" xfId="0" applyNumberFormat="1" applyFont="1" applyFill="1" applyBorder="1" applyAlignment="1">
      <alignment horizontal="right" vertical="center"/>
    </xf>
    <xf numFmtId="183" fontId="22" fillId="0" borderId="59" xfId="0" applyNumberFormat="1" applyFont="1" applyFill="1" applyBorder="1" applyAlignment="1">
      <alignment horizontal="right" vertical="center"/>
    </xf>
    <xf numFmtId="183" fontId="22" fillId="0" borderId="60" xfId="0" applyNumberFormat="1" applyFont="1" applyFill="1" applyBorder="1" applyAlignment="1">
      <alignment horizontal="right" vertical="center"/>
    </xf>
    <xf numFmtId="0" fontId="22" fillId="0" borderId="39" xfId="0" applyFont="1" applyFill="1" applyBorder="1" applyAlignment="1">
      <alignment horizontal="center" vertical="center" shrinkToFit="1"/>
    </xf>
    <xf numFmtId="0" fontId="22" fillId="0" borderId="26" xfId="0" applyFont="1" applyFill="1" applyBorder="1" applyAlignment="1">
      <alignment horizontal="center" vertical="center" shrinkToFit="1"/>
    </xf>
    <xf numFmtId="0" fontId="22" fillId="0" borderId="27" xfId="0" applyFont="1" applyFill="1" applyBorder="1" applyAlignment="1">
      <alignment horizontal="center" vertical="center" shrinkToFit="1"/>
    </xf>
    <xf numFmtId="0" fontId="22" fillId="0" borderId="50" xfId="0" applyFont="1" applyFill="1" applyBorder="1" applyAlignment="1">
      <alignment horizontal="center" vertical="center"/>
    </xf>
    <xf numFmtId="0" fontId="0" fillId="0" borderId="50" xfId="0" applyFont="1" applyBorder="1" applyAlignment="1">
      <alignment horizontal="center" vertical="center"/>
    </xf>
    <xf numFmtId="182" fontId="22" fillId="0" borderId="27" xfId="0" applyNumberFormat="1" applyFont="1" applyFill="1" applyBorder="1" applyAlignment="1">
      <alignment horizontal="right" vertical="center"/>
    </xf>
    <xf numFmtId="182" fontId="22" fillId="0" borderId="50" xfId="0" applyNumberFormat="1" applyFont="1" applyFill="1" applyBorder="1" applyAlignment="1">
      <alignment horizontal="right" vertical="center"/>
    </xf>
    <xf numFmtId="182" fontId="22" fillId="0" borderId="39" xfId="0" applyNumberFormat="1" applyFont="1" applyFill="1" applyBorder="1" applyAlignment="1">
      <alignment horizontal="right" vertical="center"/>
    </xf>
    <xf numFmtId="183" fontId="22" fillId="0" borderId="27" xfId="0" applyNumberFormat="1" applyFont="1" applyFill="1" applyBorder="1" applyAlignment="1">
      <alignment horizontal="right" vertical="center"/>
    </xf>
    <xf numFmtId="0" fontId="0" fillId="0" borderId="50" xfId="0" applyFont="1" applyBorder="1" applyAlignment="1"/>
    <xf numFmtId="0" fontId="22" fillId="0" borderId="47" xfId="0" applyFont="1" applyFill="1" applyBorder="1" applyAlignment="1">
      <alignment horizontal="center" vertical="center"/>
    </xf>
    <xf numFmtId="0" fontId="0" fillId="0" borderId="47" xfId="0" applyFont="1" applyBorder="1" applyAlignment="1">
      <alignment horizontal="center" vertical="center"/>
    </xf>
    <xf numFmtId="0" fontId="0" fillId="0" borderId="47" xfId="0" applyFont="1" applyBorder="1" applyAlignment="1">
      <alignment vertical="center"/>
    </xf>
    <xf numFmtId="0" fontId="0" fillId="0" borderId="48" xfId="0" applyFont="1" applyBorder="1" applyAlignment="1">
      <alignment horizontal="center" vertical="center"/>
    </xf>
    <xf numFmtId="0" fontId="0" fillId="0" borderId="48" xfId="0" applyFont="1" applyBorder="1" applyAlignment="1">
      <alignment vertical="center"/>
    </xf>
    <xf numFmtId="0" fontId="0" fillId="0" borderId="22" xfId="0" applyFont="1" applyBorder="1" applyAlignment="1">
      <alignment vertical="center"/>
    </xf>
    <xf numFmtId="0" fontId="22" fillId="0" borderId="24" xfId="0" applyFont="1" applyFill="1" applyBorder="1" applyAlignment="1">
      <alignment horizontal="center" vertical="center"/>
    </xf>
    <xf numFmtId="0" fontId="0" fillId="0" borderId="16" xfId="0" applyFont="1" applyBorder="1" applyAlignment="1">
      <alignment horizontal="center" vertical="center"/>
    </xf>
    <xf numFmtId="0" fontId="0" fillId="0" borderId="16" xfId="0" applyFont="1" applyBorder="1" applyAlignment="1">
      <alignment vertical="center"/>
    </xf>
    <xf numFmtId="0" fontId="0" fillId="0" borderId="23" xfId="0" applyFont="1" applyBorder="1" applyAlignment="1">
      <alignment vertical="center"/>
    </xf>
    <xf numFmtId="0" fontId="22" fillId="0" borderId="40" xfId="0" applyFont="1" applyFill="1" applyBorder="1" applyAlignment="1">
      <alignment horizontal="center" vertical="center" shrinkToFit="1"/>
    </xf>
    <xf numFmtId="0" fontId="22" fillId="0" borderId="41" xfId="0" applyFont="1" applyFill="1" applyBorder="1" applyAlignment="1">
      <alignment horizontal="center" vertical="center" shrinkToFit="1"/>
    </xf>
    <xf numFmtId="0" fontId="22" fillId="0" borderId="61" xfId="0" applyFont="1" applyFill="1" applyBorder="1" applyAlignment="1">
      <alignment horizontal="center" vertical="center" shrinkToFit="1"/>
    </xf>
    <xf numFmtId="187" fontId="22" fillId="0" borderId="27" xfId="0" applyNumberFormat="1" applyFont="1" applyFill="1" applyBorder="1" applyAlignment="1">
      <alignment horizontal="right" vertical="center"/>
    </xf>
    <xf numFmtId="187" fontId="22" fillId="0" borderId="50" xfId="0" applyNumberFormat="1" applyFont="1" applyFill="1" applyBorder="1" applyAlignment="1">
      <alignment horizontal="right" vertical="center"/>
    </xf>
    <xf numFmtId="187" fontId="22" fillId="0" borderId="29" xfId="0" applyNumberFormat="1" applyFont="1" applyFill="1" applyBorder="1" applyAlignment="1">
      <alignment horizontal="right" vertical="center"/>
    </xf>
    <xf numFmtId="187" fontId="22" fillId="0" borderId="18" xfId="0" applyNumberFormat="1" applyFont="1" applyFill="1" applyBorder="1" applyAlignment="1">
      <alignment horizontal="right" vertical="center"/>
    </xf>
    <xf numFmtId="0" fontId="22" fillId="0" borderId="18" xfId="0" applyFont="1" applyFill="1" applyBorder="1" applyAlignment="1">
      <alignment horizontal="center" vertical="center"/>
    </xf>
    <xf numFmtId="0" fontId="0" fillId="0" borderId="18" xfId="0" applyFont="1" applyBorder="1" applyAlignment="1">
      <alignment horizontal="center" vertical="center"/>
    </xf>
    <xf numFmtId="188" fontId="22" fillId="0" borderId="29" xfId="0" applyNumberFormat="1" applyFont="1" applyFill="1" applyBorder="1" applyAlignment="1">
      <alignment horizontal="right" vertical="center"/>
    </xf>
    <xf numFmtId="188" fontId="22" fillId="0" borderId="18" xfId="0" applyNumberFormat="1" applyFont="1" applyFill="1" applyBorder="1" applyAlignment="1">
      <alignment horizontal="right" vertical="center"/>
    </xf>
    <xf numFmtId="0" fontId="22" fillId="0" borderId="51" xfId="0" applyFont="1" applyFill="1" applyBorder="1" applyAlignment="1">
      <alignment horizontal="center" vertical="center"/>
    </xf>
    <xf numFmtId="188" fontId="22" fillId="0" borderId="46" xfId="0" applyNumberFormat="1" applyFont="1" applyFill="1" applyBorder="1" applyAlignment="1">
      <alignment horizontal="right" vertical="center"/>
    </xf>
    <xf numFmtId="188" fontId="22" fillId="0" borderId="51" xfId="0" applyNumberFormat="1" applyFont="1" applyFill="1" applyBorder="1" applyAlignment="1">
      <alignment horizontal="right" vertical="center"/>
    </xf>
    <xf numFmtId="0" fontId="36" fillId="0" borderId="0" xfId="0" applyFont="1" applyAlignment="1">
      <alignment horizontal="center" vertical="center"/>
    </xf>
    <xf numFmtId="0" fontId="22" fillId="0" borderId="22" xfId="0" applyFont="1" applyBorder="1" applyAlignment="1">
      <alignment horizontal="center" vertical="center"/>
    </xf>
    <xf numFmtId="0" fontId="22" fillId="0" borderId="20" xfId="0" applyFont="1" applyBorder="1" applyAlignment="1">
      <alignment horizontal="center" vertical="center"/>
    </xf>
    <xf numFmtId="0" fontId="73" fillId="0" borderId="0" xfId="1" applyFont="1" applyAlignment="1">
      <alignment horizontal="center" vertical="center"/>
    </xf>
    <xf numFmtId="49" fontId="22" fillId="0" borderId="68" xfId="1" applyNumberFormat="1" applyFont="1" applyBorder="1" applyAlignment="1">
      <alignment vertical="center" wrapText="1"/>
    </xf>
    <xf numFmtId="49" fontId="22" fillId="0" borderId="69" xfId="1" applyNumberFormat="1" applyFont="1" applyBorder="1" applyAlignment="1">
      <alignment vertical="center" wrapText="1"/>
    </xf>
    <xf numFmtId="191" fontId="22" fillId="0" borderId="38" xfId="1" applyNumberFormat="1" applyFont="1" applyBorder="1" applyAlignment="1">
      <alignment horizontal="center" vertical="center"/>
    </xf>
    <xf numFmtId="191" fontId="22" fillId="0" borderId="43" xfId="1" applyNumberFormat="1" applyFont="1" applyBorder="1" applyAlignment="1">
      <alignment horizontal="center" vertical="center"/>
    </xf>
    <xf numFmtId="185" fontId="22" fillId="0" borderId="38" xfId="1" applyNumberFormat="1" applyFont="1" applyBorder="1" applyAlignment="1">
      <alignment horizontal="center" vertical="center"/>
    </xf>
    <xf numFmtId="185" fontId="22" fillId="0" borderId="43" xfId="1" applyNumberFormat="1" applyFont="1" applyBorder="1" applyAlignment="1">
      <alignment horizontal="center" vertical="center"/>
    </xf>
    <xf numFmtId="185" fontId="22" fillId="0" borderId="38" xfId="1" applyNumberFormat="1" applyFont="1" applyBorder="1" applyAlignment="1">
      <alignment horizontal="center" vertical="center" wrapText="1"/>
    </xf>
    <xf numFmtId="185" fontId="22" fillId="0" borderId="43" xfId="1" applyNumberFormat="1" applyFont="1" applyBorder="1" applyAlignment="1">
      <alignment horizontal="center" vertical="center" wrapText="1"/>
    </xf>
    <xf numFmtId="185" fontId="22" fillId="0" borderId="37" xfId="1" applyNumberFormat="1" applyFont="1" applyBorder="1" applyAlignment="1">
      <alignment horizontal="center" vertical="center" wrapText="1"/>
    </xf>
    <xf numFmtId="185" fontId="22" fillId="0" borderId="73" xfId="1" applyNumberFormat="1" applyFont="1" applyBorder="1" applyAlignment="1">
      <alignment horizontal="center" vertical="center" wrapText="1"/>
    </xf>
    <xf numFmtId="185" fontId="22" fillId="0" borderId="21" xfId="1" applyNumberFormat="1" applyFont="1" applyBorder="1" applyAlignment="1">
      <alignment horizontal="center" vertical="center"/>
    </xf>
    <xf numFmtId="185" fontId="22" fillId="0" borderId="22" xfId="1" applyNumberFormat="1"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wrapText="1"/>
    </xf>
    <xf numFmtId="0" fontId="22" fillId="0" borderId="75" xfId="0" applyFont="1" applyBorder="1" applyAlignment="1">
      <alignment horizontal="center" vertical="center"/>
    </xf>
    <xf numFmtId="0" fontId="22" fillId="0" borderId="74" xfId="0" applyFont="1" applyBorder="1" applyAlignment="1">
      <alignment horizontal="center" vertical="center"/>
    </xf>
    <xf numFmtId="0" fontId="22" fillId="0" borderId="76" xfId="0" applyFont="1" applyBorder="1" applyAlignment="1">
      <alignment horizontal="center" vertical="center"/>
    </xf>
    <xf numFmtId="0" fontId="36" fillId="0" borderId="0" xfId="0" applyFont="1" applyAlignment="1">
      <alignment horizontal="right" vertical="center"/>
    </xf>
    <xf numFmtId="0" fontId="36" fillId="0" borderId="0" xfId="0" applyFont="1" applyAlignment="1">
      <alignment horizontal="left" vertical="center"/>
    </xf>
    <xf numFmtId="0" fontId="22" fillId="0" borderId="22" xfId="0" applyFont="1" applyBorder="1" applyAlignment="1">
      <alignment horizontal="center" vertical="center" wrapText="1" justifyLastLine="1"/>
    </xf>
    <xf numFmtId="0" fontId="22" fillId="0" borderId="20" xfId="0" applyFont="1" applyBorder="1" applyAlignment="1">
      <alignment horizontal="center" vertical="center" wrapText="1" justifyLastLine="1"/>
    </xf>
    <xf numFmtId="0" fontId="22" fillId="0" borderId="16" xfId="0" applyFont="1" applyBorder="1" applyAlignment="1">
      <alignment horizontal="center" vertical="center" wrapText="1" justifyLastLine="1"/>
    </xf>
    <xf numFmtId="0" fontId="22" fillId="0" borderId="23" xfId="0" applyFont="1" applyBorder="1" applyAlignment="1">
      <alignment horizontal="center" vertical="center" wrapText="1" justifyLastLine="1"/>
    </xf>
    <xf numFmtId="0" fontId="22" fillId="0" borderId="55" xfId="0" applyFont="1" applyBorder="1" applyAlignment="1">
      <alignment horizontal="center" vertical="center" textRotation="255" wrapText="1"/>
    </xf>
    <xf numFmtId="0" fontId="22" fillId="0" borderId="58" xfId="0" applyFont="1" applyBorder="1" applyAlignment="1">
      <alignment horizontal="center" vertical="center" textRotation="255" wrapText="1"/>
    </xf>
    <xf numFmtId="0" fontId="22" fillId="0" borderId="49" xfId="0" applyFont="1" applyBorder="1" applyAlignment="1">
      <alignment horizontal="center" vertical="center" textRotation="255" wrapText="1"/>
    </xf>
    <xf numFmtId="0" fontId="16" fillId="0" borderId="0" xfId="0" applyFont="1" applyAlignment="1">
      <alignment horizontal="justify" vertical="top" wrapText="1"/>
    </xf>
    <xf numFmtId="0" fontId="16" fillId="0" borderId="0" xfId="0" applyFont="1" applyAlignment="1">
      <alignment horizontal="justify" vertical="top"/>
    </xf>
    <xf numFmtId="0" fontId="74" fillId="0" borderId="0" xfId="29" applyNumberFormat="1" applyFont="1" applyFill="1" applyBorder="1" applyAlignment="1">
      <alignment horizontal="center" vertical="center" wrapText="1"/>
    </xf>
    <xf numFmtId="49" fontId="78" fillId="0" borderId="22" xfId="29" applyNumberFormat="1" applyFont="1" applyFill="1" applyBorder="1" applyAlignment="1">
      <alignment horizontal="center" vertical="center" wrapText="1"/>
    </xf>
    <xf numFmtId="49" fontId="78" fillId="0" borderId="50" xfId="29" applyNumberFormat="1" applyFont="1" applyFill="1" applyBorder="1" applyAlignment="1">
      <alignment horizontal="left" vertical="center"/>
    </xf>
    <xf numFmtId="0" fontId="22" fillId="0" borderId="50" xfId="0" applyFont="1" applyFill="1" applyBorder="1" applyAlignment="1">
      <alignment horizontal="left" vertical="center"/>
    </xf>
    <xf numFmtId="49" fontId="22" fillId="0" borderId="18" xfId="30" applyNumberFormat="1" applyFont="1" applyFill="1" applyBorder="1" applyAlignment="1">
      <alignment horizontal="left" vertical="center"/>
    </xf>
    <xf numFmtId="0" fontId="22" fillId="0" borderId="18" xfId="0" applyFont="1" applyFill="1" applyBorder="1" applyAlignment="1">
      <alignment horizontal="left" vertical="center"/>
    </xf>
    <xf numFmtId="49" fontId="78" fillId="0" borderId="18" xfId="29" applyNumberFormat="1" applyFont="1" applyFill="1" applyBorder="1" applyAlignment="1">
      <alignment horizontal="left" vertical="center"/>
    </xf>
    <xf numFmtId="49" fontId="22" fillId="0" borderId="51" xfId="30" applyNumberFormat="1" applyFont="1" applyFill="1" applyBorder="1" applyAlignment="1">
      <alignment horizontal="left" vertical="center"/>
    </xf>
    <xf numFmtId="0" fontId="22" fillId="0" borderId="51" xfId="0" applyFont="1" applyFill="1" applyBorder="1" applyAlignment="1">
      <alignment horizontal="left" vertical="center"/>
    </xf>
    <xf numFmtId="0" fontId="36" fillId="0" borderId="0" xfId="0" applyFont="1" applyBorder="1" applyAlignment="1">
      <alignment horizontal="right" vertical="center"/>
    </xf>
    <xf numFmtId="0" fontId="36" fillId="0" borderId="0" xfId="0" applyFont="1" applyBorder="1" applyAlignment="1">
      <alignment vertical="center"/>
    </xf>
    <xf numFmtId="0" fontId="22" fillId="0" borderId="16" xfId="0" applyFont="1" applyBorder="1" applyAlignment="1">
      <alignment horizontal="center" vertical="center"/>
    </xf>
    <xf numFmtId="0" fontId="22" fillId="0" borderId="53"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wrapText="1"/>
    </xf>
    <xf numFmtId="0" fontId="22" fillId="0" borderId="23" xfId="0" applyFont="1" applyBorder="1" applyAlignment="1">
      <alignment vertical="center" wrapText="1"/>
    </xf>
    <xf numFmtId="0" fontId="22" fillId="0" borderId="21" xfId="0" applyFont="1" applyBorder="1" applyAlignment="1">
      <alignment horizontal="center" vertical="center" wrapText="1"/>
    </xf>
    <xf numFmtId="0" fontId="22" fillId="0" borderId="24" xfId="0" applyFont="1" applyBorder="1" applyAlignment="1">
      <alignment vertical="center" wrapText="1"/>
    </xf>
    <xf numFmtId="0" fontId="22" fillId="0" borderId="17" xfId="0" applyFont="1" applyBorder="1" applyAlignment="1">
      <alignment horizontal="center" vertical="center"/>
    </xf>
    <xf numFmtId="0" fontId="22" fillId="0" borderId="24" xfId="0" applyFont="1" applyBorder="1" applyAlignment="1">
      <alignment horizontal="center" vertical="center"/>
    </xf>
    <xf numFmtId="0" fontId="22" fillId="0" borderId="89" xfId="0" applyFont="1" applyBorder="1" applyAlignment="1">
      <alignment horizontal="center" vertical="center"/>
    </xf>
    <xf numFmtId="0" fontId="22" fillId="0" borderId="73" xfId="0" applyFont="1" applyBorder="1" applyAlignment="1">
      <alignment horizontal="center" vertical="center"/>
    </xf>
    <xf numFmtId="0" fontId="22" fillId="0" borderId="47"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23" xfId="0" applyFont="1" applyBorder="1" applyAlignment="1">
      <alignment horizontal="center" vertical="center"/>
    </xf>
    <xf numFmtId="0" fontId="22" fillId="0" borderId="56" xfId="0" applyFont="1" applyBorder="1" applyAlignment="1">
      <alignment horizontal="center" vertical="center"/>
    </xf>
    <xf numFmtId="0" fontId="22" fillId="0" borderId="43" xfId="0" applyFont="1" applyBorder="1" applyAlignment="1">
      <alignment horizontal="center" vertical="center"/>
    </xf>
    <xf numFmtId="0" fontId="36" fillId="0" borderId="0" xfId="27" applyFont="1" applyAlignment="1">
      <alignment horizontal="left" vertical="center"/>
    </xf>
    <xf numFmtId="0" fontId="22" fillId="0" borderId="38" xfId="27" applyFont="1" applyBorder="1" applyAlignment="1">
      <alignment horizontal="distributed" vertical="center" wrapText="1" justifyLastLine="1"/>
    </xf>
    <xf numFmtId="0" fontId="22" fillId="0" borderId="31" xfId="27" applyFont="1" applyBorder="1" applyAlignment="1">
      <alignment horizontal="distributed" vertical="center" wrapText="1" justifyLastLine="1"/>
    </xf>
    <xf numFmtId="0" fontId="22" fillId="0" borderId="43" xfId="27" applyFont="1" applyBorder="1" applyAlignment="1">
      <alignment horizontal="distributed" vertical="center" wrapText="1" justifyLastLine="1"/>
    </xf>
    <xf numFmtId="0" fontId="22" fillId="0" borderId="17" xfId="27" quotePrefix="1" applyFont="1" applyBorder="1" applyAlignment="1">
      <alignment horizontal="center" vertical="center"/>
    </xf>
    <xf numFmtId="0" fontId="22" fillId="0" borderId="24" xfId="27" applyFont="1" applyBorder="1" applyAlignment="1">
      <alignment horizontal="center" vertical="center"/>
    </xf>
    <xf numFmtId="0" fontId="22" fillId="0" borderId="16" xfId="27" applyFont="1" applyBorder="1" applyAlignment="1">
      <alignment horizontal="center" vertical="center"/>
    </xf>
    <xf numFmtId="0" fontId="22" fillId="0" borderId="23" xfId="27" applyFont="1" applyBorder="1" applyAlignment="1">
      <alignment horizontal="center" vertical="center"/>
    </xf>
    <xf numFmtId="0" fontId="22" fillId="0" borderId="24" xfId="27" applyFont="1" applyBorder="1" applyAlignment="1">
      <alignment horizontal="right" vertical="center"/>
    </xf>
    <xf numFmtId="0" fontId="22" fillId="0" borderId="16" xfId="27" applyFont="1" applyBorder="1" applyAlignment="1">
      <alignment horizontal="right" vertical="center"/>
    </xf>
    <xf numFmtId="0" fontId="22" fillId="0" borderId="89" xfId="27" applyFont="1" applyBorder="1" applyAlignment="1">
      <alignment horizontal="center" vertical="center" wrapText="1"/>
    </xf>
    <xf numFmtId="0" fontId="22" fillId="0" borderId="73" xfId="27" applyFont="1" applyBorder="1" applyAlignment="1">
      <alignment horizontal="center" vertical="center" wrapText="1"/>
    </xf>
    <xf numFmtId="0" fontId="22" fillId="0" borderId="16" xfId="27" applyFont="1" applyBorder="1" applyAlignment="1">
      <alignment vertical="center" wrapText="1"/>
    </xf>
    <xf numFmtId="0" fontId="22" fillId="0" borderId="23" xfId="27" applyFont="1" applyBorder="1" applyAlignment="1">
      <alignment vertical="center" wrapText="1"/>
    </xf>
    <xf numFmtId="0" fontId="36" fillId="0" borderId="0" xfId="27" applyFont="1" applyAlignment="1">
      <alignment horizontal="right" vertical="center" wrapText="1"/>
    </xf>
    <xf numFmtId="0" fontId="22" fillId="0" borderId="47" xfId="27" applyFont="1" applyBorder="1" applyAlignment="1">
      <alignment horizontal="center" vertical="center"/>
    </xf>
    <xf numFmtId="0" fontId="22" fillId="0" borderId="36" xfId="27" applyFont="1" applyBorder="1" applyAlignment="1">
      <alignment horizontal="center" vertical="center"/>
    </xf>
    <xf numFmtId="0" fontId="22" fillId="0" borderId="0" xfId="27" applyFont="1" applyBorder="1" applyAlignment="1">
      <alignment horizontal="center" vertical="center"/>
    </xf>
    <xf numFmtId="0" fontId="22" fillId="0" borderId="58" xfId="27" applyFont="1" applyBorder="1" applyAlignment="1">
      <alignment horizontal="center" vertical="center"/>
    </xf>
    <xf numFmtId="0" fontId="22" fillId="0" borderId="48" xfId="27" applyFont="1" applyBorder="1" applyAlignment="1">
      <alignment horizontal="center" vertical="center"/>
    </xf>
    <xf numFmtId="0" fontId="22" fillId="0" borderId="49" xfId="27" applyFont="1" applyBorder="1" applyAlignment="1">
      <alignment horizontal="center" vertical="center"/>
    </xf>
    <xf numFmtId="0" fontId="22" fillId="0" borderId="21" xfId="27" applyFont="1" applyBorder="1" applyAlignment="1">
      <alignment horizontal="left" vertical="center"/>
    </xf>
    <xf numFmtId="0" fontId="22" fillId="0" borderId="22" xfId="27" applyFont="1" applyBorder="1" applyAlignment="1">
      <alignment horizontal="left" vertical="center"/>
    </xf>
    <xf numFmtId="0" fontId="22" fillId="0" borderId="22" xfId="27" applyFont="1" applyBorder="1" applyAlignment="1">
      <alignment vertical="center"/>
    </xf>
    <xf numFmtId="0" fontId="22" fillId="0" borderId="20" xfId="27" applyFont="1" applyBorder="1" applyAlignment="1">
      <alignment vertical="center"/>
    </xf>
    <xf numFmtId="49" fontId="22" fillId="0" borderId="51" xfId="31" applyNumberFormat="1" applyFont="1" applyBorder="1" applyAlignment="1">
      <alignment horizontal="center" vertical="center"/>
    </xf>
    <xf numFmtId="49" fontId="22" fillId="0" borderId="33" xfId="31" applyNumberFormat="1" applyFont="1" applyBorder="1" applyAlignment="1">
      <alignment horizontal="center" vertical="center"/>
    </xf>
    <xf numFmtId="0" fontId="22" fillId="0" borderId="56" xfId="27" applyFont="1" applyBorder="1" applyAlignment="1">
      <alignment horizontal="right" vertical="center" wrapText="1"/>
    </xf>
    <xf numFmtId="0" fontId="22" fillId="0" borderId="54" xfId="27" applyFont="1" applyBorder="1" applyAlignment="1">
      <alignment horizontal="right" vertical="center" wrapText="1"/>
    </xf>
    <xf numFmtId="49" fontId="22" fillId="0" borderId="50" xfId="27" applyNumberFormat="1" applyFont="1" applyBorder="1" applyAlignment="1">
      <alignment horizontal="center" vertical="center"/>
    </xf>
    <xf numFmtId="49" fontId="22" fillId="0" borderId="39" xfId="27" applyNumberFormat="1" applyFont="1" applyBorder="1" applyAlignment="1">
      <alignment horizontal="center" vertical="center"/>
    </xf>
    <xf numFmtId="49" fontId="22" fillId="0" borderId="18" xfId="27" applyNumberFormat="1" applyFont="1" applyBorder="1" applyAlignment="1">
      <alignment horizontal="center" vertical="center"/>
    </xf>
    <xf numFmtId="49" fontId="22" fillId="0" borderId="25" xfId="27" applyNumberFormat="1" applyFont="1" applyBorder="1" applyAlignment="1">
      <alignment horizontal="center" vertical="center"/>
    </xf>
    <xf numFmtId="49" fontId="22" fillId="0" borderId="0" xfId="31" applyNumberFormat="1" applyFont="1" applyBorder="1" applyAlignment="1">
      <alignment horizontal="center" vertical="center"/>
    </xf>
    <xf numFmtId="49" fontId="22" fillId="0" borderId="58" xfId="31" applyNumberFormat="1" applyFont="1" applyBorder="1" applyAlignment="1">
      <alignment horizontal="center" vertical="center"/>
    </xf>
    <xf numFmtId="0" fontId="22" fillId="0" borderId="9" xfId="27" applyNumberFormat="1" applyFont="1" applyBorder="1" applyAlignment="1">
      <alignment horizontal="center" vertical="center" wrapText="1"/>
    </xf>
    <xf numFmtId="0" fontId="22" fillId="0" borderId="114" xfId="27" applyNumberFormat="1" applyFont="1" applyBorder="1" applyAlignment="1">
      <alignment horizontal="center" vertical="center" wrapText="1"/>
    </xf>
    <xf numFmtId="0" fontId="22" fillId="0" borderId="4" xfId="27" applyNumberFormat="1" applyFont="1" applyBorder="1" applyAlignment="1">
      <alignment horizontal="center" vertical="center" wrapText="1"/>
    </xf>
    <xf numFmtId="0" fontId="22" fillId="0" borderId="18" xfId="27" applyNumberFormat="1" applyFont="1" applyBorder="1" applyAlignment="1">
      <alignment horizontal="center" vertical="center"/>
    </xf>
    <xf numFmtId="0" fontId="22" fillId="0" borderId="25" xfId="27" applyNumberFormat="1" applyFont="1" applyBorder="1" applyAlignment="1">
      <alignment horizontal="center" vertical="center"/>
    </xf>
    <xf numFmtId="0" fontId="22" fillId="0" borderId="48" xfId="27" applyFont="1" applyBorder="1" applyAlignment="1">
      <alignment horizontal="left" vertical="center"/>
    </xf>
    <xf numFmtId="0" fontId="36" fillId="0" borderId="0" xfId="27" applyFont="1" applyAlignment="1">
      <alignment horizontal="center" vertical="center"/>
    </xf>
    <xf numFmtId="0" fontId="80" fillId="0" borderId="0" xfId="27" applyFont="1" applyAlignment="1">
      <alignment horizontal="center"/>
    </xf>
    <xf numFmtId="0" fontId="32" fillId="0" borderId="0" xfId="27" applyFont="1" applyAlignment="1">
      <alignment horizontal="left" vertical="center"/>
    </xf>
    <xf numFmtId="0" fontId="33" fillId="0" borderId="0" xfId="27" applyFont="1" applyAlignment="1">
      <alignment horizontal="left"/>
    </xf>
    <xf numFmtId="0" fontId="36" fillId="0" borderId="0" xfId="27" applyFont="1" applyAlignment="1">
      <alignment horizontal="center" vertical="top"/>
    </xf>
    <xf numFmtId="0" fontId="80" fillId="0" borderId="0" xfId="27" applyFont="1" applyAlignment="1">
      <alignment horizontal="center" vertical="top"/>
    </xf>
    <xf numFmtId="0" fontId="22" fillId="0" borderId="22" xfId="27" applyFont="1" applyBorder="1" applyAlignment="1">
      <alignment horizontal="center" vertical="center" wrapText="1"/>
    </xf>
    <xf numFmtId="0" fontId="23" fillId="0" borderId="22" xfId="27" applyFont="1" applyBorder="1" applyAlignment="1">
      <alignment horizontal="center" vertical="center" wrapText="1"/>
    </xf>
    <xf numFmtId="0" fontId="22" fillId="0" borderId="54" xfId="27" applyFont="1" applyBorder="1" applyAlignment="1">
      <alignment horizontal="distributed" vertical="center"/>
    </xf>
    <xf numFmtId="0" fontId="22" fillId="0" borderId="50" xfId="27" applyFont="1" applyBorder="1" applyAlignment="1">
      <alignment horizontal="distributed" vertical="center"/>
    </xf>
    <xf numFmtId="0" fontId="23" fillId="0" borderId="50" xfId="27" applyFont="1" applyBorder="1" applyAlignment="1">
      <alignment horizontal="distributed" vertical="center"/>
    </xf>
    <xf numFmtId="0" fontId="22" fillId="0" borderId="54" xfId="27" applyFont="1" applyBorder="1" applyAlignment="1">
      <alignment horizontal="center" vertical="center" wrapText="1"/>
    </xf>
    <xf numFmtId="0" fontId="22" fillId="0" borderId="19" xfId="27" applyFont="1" applyBorder="1" applyAlignment="1">
      <alignment horizontal="center" vertical="center"/>
    </xf>
    <xf numFmtId="0" fontId="22" fillId="0" borderId="56" xfId="27" applyFont="1" applyBorder="1" applyAlignment="1">
      <alignment horizontal="center" vertical="center" wrapText="1"/>
    </xf>
    <xf numFmtId="0" fontId="22" fillId="0" borderId="31" xfId="27" applyFont="1" applyBorder="1" applyAlignment="1">
      <alignment horizontal="center" vertical="center"/>
    </xf>
    <xf numFmtId="0" fontId="22" fillId="0" borderId="50" xfId="27" applyFont="1" applyBorder="1" applyAlignment="1">
      <alignment horizontal="center" vertical="center"/>
    </xf>
    <xf numFmtId="0" fontId="22" fillId="0" borderId="18" xfId="27" applyFont="1" applyBorder="1" applyAlignment="1">
      <alignment horizontal="left" vertical="center"/>
    </xf>
    <xf numFmtId="0" fontId="22" fillId="0" borderId="87" xfId="27" applyFont="1" applyBorder="1" applyAlignment="1">
      <alignment horizontal="left" vertical="center"/>
    </xf>
    <xf numFmtId="0" fontId="22" fillId="0" borderId="30" xfId="27" applyFont="1" applyBorder="1" applyAlignment="1">
      <alignment horizontal="center" vertical="center"/>
    </xf>
    <xf numFmtId="0" fontId="22" fillId="0" borderId="73" xfId="27" applyFont="1" applyBorder="1" applyAlignment="1">
      <alignment horizontal="center" vertical="center"/>
    </xf>
    <xf numFmtId="0" fontId="22" fillId="0" borderId="30" xfId="27" applyFont="1" applyBorder="1" applyAlignment="1">
      <alignment horizontal="center" vertical="center" wrapText="1"/>
    </xf>
    <xf numFmtId="0" fontId="22" fillId="0" borderId="34" xfId="27" applyFont="1" applyBorder="1" applyAlignment="1">
      <alignment horizontal="center" vertical="center"/>
    </xf>
    <xf numFmtId="0" fontId="22" fillId="0" borderId="19" xfId="27" applyFont="1" applyBorder="1" applyAlignment="1">
      <alignment horizontal="left" vertical="center"/>
    </xf>
    <xf numFmtId="0" fontId="22" fillId="0" borderId="55" xfId="27" applyFont="1" applyBorder="1" applyAlignment="1">
      <alignment horizontal="center" vertical="center" wrapText="1"/>
    </xf>
    <xf numFmtId="0" fontId="22" fillId="0" borderId="58" xfId="27" applyFont="1" applyBorder="1" applyAlignment="1">
      <alignment horizontal="center" vertical="center" wrapText="1"/>
    </xf>
    <xf numFmtId="0" fontId="22" fillId="0" borderId="79" xfId="27" applyFont="1" applyBorder="1" applyAlignment="1">
      <alignment horizontal="left" vertical="center"/>
    </xf>
    <xf numFmtId="0" fontId="22" fillId="0" borderId="63" xfId="27" applyFont="1" applyBorder="1" applyAlignment="1">
      <alignment horizontal="center" vertical="center" wrapText="1"/>
    </xf>
    <xf numFmtId="0" fontId="22" fillId="0" borderId="51" xfId="27" applyFont="1" applyBorder="1" applyAlignment="1">
      <alignment horizontal="left" vertical="center"/>
    </xf>
    <xf numFmtId="0" fontId="79" fillId="0" borderId="0" xfId="27" applyFont="1" applyAlignment="1">
      <alignment horizontal="center" vertical="center"/>
    </xf>
    <xf numFmtId="0" fontId="22" fillId="0" borderId="87" xfId="27" applyFont="1" applyBorder="1" applyAlignment="1">
      <alignment horizontal="center" vertical="center" justifyLastLine="1"/>
    </xf>
    <xf numFmtId="0" fontId="22" fillId="0" borderId="44" xfId="27" applyFont="1" applyBorder="1" applyAlignment="1">
      <alignment horizontal="center" vertical="center" justifyLastLine="1"/>
    </xf>
    <xf numFmtId="0" fontId="22" fillId="0" borderId="18" xfId="27" applyFont="1" applyBorder="1" applyAlignment="1">
      <alignment horizontal="center" vertical="center" justifyLastLine="1"/>
    </xf>
    <xf numFmtId="0" fontId="22" fillId="0" borderId="25" xfId="27" applyFont="1" applyBorder="1" applyAlignment="1">
      <alignment horizontal="center" vertical="center" justifyLastLine="1"/>
    </xf>
    <xf numFmtId="0" fontId="22" fillId="0" borderId="22" xfId="27" applyFont="1" applyBorder="1" applyAlignment="1">
      <alignment horizontal="center" vertical="center"/>
    </xf>
    <xf numFmtId="0" fontId="22" fillId="0" borderId="89" xfId="27" applyFont="1" applyBorder="1" applyAlignment="1">
      <alignment horizontal="center" vertical="center"/>
    </xf>
    <xf numFmtId="0" fontId="22" fillId="0" borderId="56" xfId="27" applyFont="1" applyBorder="1" applyAlignment="1">
      <alignment horizontal="center" vertical="center"/>
    </xf>
    <xf numFmtId="0" fontId="22" fillId="0" borderId="43" xfId="27" applyFont="1" applyBorder="1" applyAlignment="1">
      <alignment horizontal="center" vertical="center"/>
    </xf>
    <xf numFmtId="0" fontId="22" fillId="0" borderId="65" xfId="27" applyFont="1" applyBorder="1" applyAlignment="1">
      <alignment horizontal="center" vertical="center" justifyLastLine="1"/>
    </xf>
    <xf numFmtId="0" fontId="22" fillId="0" borderId="32" xfId="27" applyFont="1" applyBorder="1" applyAlignment="1">
      <alignment horizontal="center" vertical="center" justifyLastLine="1"/>
    </xf>
    <xf numFmtId="0" fontId="22" fillId="0" borderId="66" xfId="27" applyFont="1" applyBorder="1" applyAlignment="1">
      <alignment horizontal="center" vertical="center"/>
    </xf>
    <xf numFmtId="0" fontId="22" fillId="0" borderId="87" xfId="27" applyFont="1" applyBorder="1" applyAlignment="1">
      <alignment horizontal="center" vertical="center"/>
    </xf>
    <xf numFmtId="0" fontId="22" fillId="0" borderId="44" xfId="27" applyFont="1" applyBorder="1" applyAlignment="1">
      <alignment horizontal="center" vertical="center"/>
    </xf>
    <xf numFmtId="0" fontId="22" fillId="0" borderId="29" xfId="27" applyFont="1" applyBorder="1" applyAlignment="1">
      <alignment horizontal="distributed" vertical="center" justifyLastLine="1"/>
    </xf>
    <xf numFmtId="0" fontId="22" fillId="0" borderId="18" xfId="27" applyFont="1" applyBorder="1" applyAlignment="1">
      <alignment horizontal="distributed" vertical="center" justifyLastLine="1"/>
    </xf>
    <xf numFmtId="0" fontId="22" fillId="0" borderId="25" xfId="27" applyFont="1" applyBorder="1" applyAlignment="1">
      <alignment horizontal="distributed" vertical="center" justifyLastLine="1"/>
    </xf>
    <xf numFmtId="0" fontId="22" fillId="0" borderId="49" xfId="27" applyFont="1" applyBorder="1" applyAlignment="1">
      <alignment horizontal="center" vertical="center" wrapText="1"/>
    </xf>
    <xf numFmtId="0" fontId="22" fillId="0" borderId="27" xfId="27" applyFont="1" applyBorder="1" applyAlignment="1">
      <alignment horizontal="center" vertical="center"/>
    </xf>
    <xf numFmtId="0" fontId="22" fillId="0" borderId="39" xfId="27" applyFont="1" applyBorder="1" applyAlignment="1">
      <alignment horizontal="center" vertical="center"/>
    </xf>
    <xf numFmtId="0" fontId="75" fillId="0" borderId="0" xfId="27" applyFont="1" applyAlignment="1">
      <alignment horizontal="center" vertical="center"/>
    </xf>
    <xf numFmtId="0" fontId="22" fillId="0" borderId="37" xfId="27" applyFont="1" applyBorder="1" applyAlignment="1">
      <alignment horizontal="center" vertical="center"/>
    </xf>
    <xf numFmtId="0" fontId="22" fillId="0" borderId="21" xfId="27" applyFont="1" applyBorder="1" applyAlignment="1">
      <alignment horizontal="center" vertical="center"/>
    </xf>
    <xf numFmtId="198" fontId="36" fillId="0" borderId="0" xfId="0" applyNumberFormat="1" applyFont="1" applyAlignment="1">
      <alignment horizontal="right" vertical="center"/>
    </xf>
    <xf numFmtId="198" fontId="36" fillId="0" borderId="0" xfId="0" applyNumberFormat="1" applyFont="1" applyAlignment="1">
      <alignment horizontal="left" vertical="center"/>
    </xf>
    <xf numFmtId="0" fontId="22" fillId="0" borderId="36" xfId="0" applyNumberFormat="1" applyFont="1" applyBorder="1" applyAlignment="1">
      <alignment horizontal="distributed" vertical="center" justifyLastLine="1"/>
    </xf>
    <xf numFmtId="0" fontId="22" fillId="0" borderId="58" xfId="0" applyNumberFormat="1" applyFont="1" applyBorder="1" applyAlignment="1">
      <alignment horizontal="distributed" vertical="center" justifyLastLine="1"/>
    </xf>
    <xf numFmtId="0" fontId="22" fillId="0" borderId="49" xfId="0" applyNumberFormat="1" applyFont="1" applyBorder="1" applyAlignment="1">
      <alignment horizontal="distributed" vertical="center" justifyLastLine="1"/>
    </xf>
    <xf numFmtId="198" fontId="22" fillId="0" borderId="36" xfId="0" applyNumberFormat="1" applyFont="1" applyBorder="1" applyAlignment="1">
      <alignment horizontal="center" vertical="center"/>
    </xf>
    <xf numFmtId="198" fontId="22" fillId="0" borderId="58" xfId="0" applyNumberFormat="1" applyFont="1" applyBorder="1" applyAlignment="1">
      <alignment horizontal="center" vertical="center"/>
    </xf>
    <xf numFmtId="0" fontId="22" fillId="0" borderId="38"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2" fillId="0" borderId="43" xfId="0" applyNumberFormat="1" applyFont="1" applyBorder="1" applyAlignment="1">
      <alignment horizontal="center" vertical="center"/>
    </xf>
    <xf numFmtId="198" fontId="22" fillId="0" borderId="38" xfId="0" applyNumberFormat="1" applyFont="1" applyBorder="1" applyAlignment="1">
      <alignment horizontal="center" vertical="center"/>
    </xf>
    <xf numFmtId="198" fontId="22" fillId="0" borderId="31" xfId="0" applyNumberFormat="1" applyFont="1" applyBorder="1" applyAlignment="1">
      <alignment horizontal="center" vertical="center"/>
    </xf>
    <xf numFmtId="198" fontId="22" fillId="0" borderId="43" xfId="0" applyNumberFormat="1" applyFont="1" applyBorder="1" applyAlignment="1">
      <alignment horizontal="center" vertical="center"/>
    </xf>
    <xf numFmtId="0" fontId="22" fillId="0" borderId="89" xfId="0" applyNumberFormat="1" applyFont="1" applyBorder="1" applyAlignment="1">
      <alignment horizontal="center" vertical="center"/>
    </xf>
    <xf numFmtId="0" fontId="22" fillId="0" borderId="73" xfId="0" applyNumberFormat="1" applyFont="1" applyBorder="1" applyAlignment="1">
      <alignment horizontal="center" vertical="center"/>
    </xf>
    <xf numFmtId="0" fontId="22" fillId="0" borderId="56" xfId="0" applyNumberFormat="1" applyFont="1" applyBorder="1" applyAlignment="1">
      <alignment horizontal="center" vertical="center"/>
    </xf>
    <xf numFmtId="0" fontId="22" fillId="0" borderId="55" xfId="0" applyNumberFormat="1" applyFont="1" applyBorder="1" applyAlignment="1">
      <alignment horizontal="center" vertical="center"/>
    </xf>
    <xf numFmtId="0" fontId="22" fillId="0" borderId="49" xfId="0" applyNumberFormat="1" applyFont="1" applyBorder="1" applyAlignment="1">
      <alignment horizontal="center" vertical="center"/>
    </xf>
    <xf numFmtId="0" fontId="22" fillId="0" borderId="89" xfId="0" applyNumberFormat="1" applyFont="1" applyBorder="1" applyAlignment="1">
      <alignment horizontal="center" vertical="center" wrapText="1"/>
    </xf>
    <xf numFmtId="0" fontId="22" fillId="0" borderId="73" xfId="0" applyNumberFormat="1" applyFont="1" applyBorder="1" applyAlignment="1">
      <alignment horizontal="center" vertical="center" wrapText="1"/>
    </xf>
    <xf numFmtId="198" fontId="22" fillId="0" borderId="43" xfId="0" applyNumberFormat="1" applyFont="1" applyBorder="1" applyAlignment="1">
      <alignment horizontal="left" vertical="center" indent="1"/>
    </xf>
    <xf numFmtId="198" fontId="22" fillId="0" borderId="49" xfId="0" applyNumberFormat="1" applyFont="1" applyBorder="1" applyAlignment="1">
      <alignment horizontal="left" vertical="center" indent="1"/>
    </xf>
    <xf numFmtId="198" fontId="22" fillId="0" borderId="55" xfId="0" applyNumberFormat="1" applyFont="1" applyBorder="1" applyAlignment="1">
      <alignment horizontal="center" vertical="center"/>
    </xf>
    <xf numFmtId="198" fontId="22" fillId="0" borderId="49" xfId="0" applyNumberFormat="1" applyFont="1" applyBorder="1" applyAlignment="1">
      <alignment horizontal="center" vertical="center"/>
    </xf>
    <xf numFmtId="198" fontId="22" fillId="0" borderId="63" xfId="0" applyNumberFormat="1" applyFont="1" applyBorder="1" applyAlignment="1">
      <alignment horizontal="center" vertical="center"/>
    </xf>
    <xf numFmtId="0" fontId="22" fillId="0" borderId="36" xfId="32" applyFont="1" applyFill="1" applyBorder="1" applyAlignment="1">
      <alignment horizontal="center" vertical="center"/>
    </xf>
    <xf numFmtId="0" fontId="22" fillId="0" borderId="49" xfId="1" applyFont="1" applyBorder="1" applyAlignment="1">
      <alignment horizontal="center" vertical="center"/>
    </xf>
    <xf numFmtId="0" fontId="22" fillId="0" borderId="21" xfId="32" applyFont="1" applyFill="1" applyBorder="1" applyAlignment="1">
      <alignment horizontal="center" vertical="center"/>
    </xf>
    <xf numFmtId="0" fontId="22" fillId="0" borderId="20" xfId="32" applyFont="1" applyFill="1" applyBorder="1" applyAlignment="1">
      <alignment horizontal="center" vertical="center"/>
    </xf>
    <xf numFmtId="0" fontId="73" fillId="0" borderId="0" xfId="32" applyFont="1" applyFill="1" applyAlignment="1">
      <alignment horizontal="center" vertical="center"/>
    </xf>
    <xf numFmtId="0" fontId="81" fillId="0" borderId="0" xfId="1" applyFont="1" applyAlignment="1">
      <alignment horizontal="center" vertical="center"/>
    </xf>
    <xf numFmtId="0" fontId="22" fillId="0" borderId="53" xfId="32" applyFont="1" applyFill="1" applyBorder="1" applyAlignment="1">
      <alignment horizontal="center" vertical="center"/>
    </xf>
    <xf numFmtId="0" fontId="22" fillId="0" borderId="22" xfId="32" applyFont="1" applyFill="1" applyBorder="1" applyAlignment="1">
      <alignment horizontal="center" vertical="center"/>
    </xf>
  </cellXfs>
  <cellStyles count="116">
    <cellStyle name="20% - アクセント 1 2" xfId="75"/>
    <cellStyle name="20% - アクセント 1 3" xfId="36"/>
    <cellStyle name="20% - アクセント 2 2" xfId="76"/>
    <cellStyle name="20% - アクセント 2 3" xfId="58"/>
    <cellStyle name="20% - アクセント 3 2" xfId="77"/>
    <cellStyle name="20% - アクセント 3 3" xfId="57"/>
    <cellStyle name="20% - アクセント 4 2" xfId="78"/>
    <cellStyle name="20% - アクセント 4 3" xfId="56"/>
    <cellStyle name="20% - アクセント 5 2" xfId="79"/>
    <cellStyle name="20% - アクセント 5 3" xfId="55"/>
    <cellStyle name="20% - アクセント 6 2" xfId="80"/>
    <cellStyle name="20% - アクセント 6 3" xfId="37"/>
    <cellStyle name="40% - アクセント 1 2" xfId="81"/>
    <cellStyle name="40% - アクセント 1 3" xfId="38"/>
    <cellStyle name="40% - アクセント 2 2" xfId="82"/>
    <cellStyle name="40% - アクセント 2 3" xfId="39"/>
    <cellStyle name="40% - アクセント 3 2" xfId="83"/>
    <cellStyle name="40% - アクセント 3 3" xfId="40"/>
    <cellStyle name="40% - アクセント 4 2" xfId="84"/>
    <cellStyle name="40% - アクセント 4 3" xfId="41"/>
    <cellStyle name="40% - アクセント 5 2" xfId="85"/>
    <cellStyle name="40% - アクセント 5 3" xfId="42"/>
    <cellStyle name="40% - アクセント 6 2" xfId="86"/>
    <cellStyle name="40% - アクセント 6 3" xfId="43"/>
    <cellStyle name="60% - アクセント 1 2" xfId="87"/>
    <cellStyle name="60% - アクセント 1 3" xfId="44"/>
    <cellStyle name="60% - アクセント 2 2" xfId="88"/>
    <cellStyle name="60% - アクセント 2 3" xfId="45"/>
    <cellStyle name="60% - アクセント 3 2" xfId="89"/>
    <cellStyle name="60% - アクセント 3 3" xfId="46"/>
    <cellStyle name="60% - アクセント 4 2" xfId="90"/>
    <cellStyle name="60% - アクセント 4 3" xfId="47"/>
    <cellStyle name="60% - アクセント 5 2" xfId="91"/>
    <cellStyle name="60% - アクセント 5 3" xfId="48"/>
    <cellStyle name="60% - アクセント 6 2" xfId="92"/>
    <cellStyle name="60% - アクセント 6 3" xfId="49"/>
    <cellStyle name="Calc Currency (0)" xfId="3"/>
    <cellStyle name="Comma [0]_Full Year FY96" xfId="4"/>
    <cellStyle name="Comma_Full Year FY96" xfId="5"/>
    <cellStyle name="Currency [0]_CCOCPX" xfId="6"/>
    <cellStyle name="Currency_CCOCPX" xfId="7"/>
    <cellStyle name="entry" xfId="8"/>
    <cellStyle name="Grey" xfId="9"/>
    <cellStyle name="Header1" xfId="10"/>
    <cellStyle name="Header2" xfId="11"/>
    <cellStyle name="Input [yellow]" xfId="12"/>
    <cellStyle name="Normal - Style1" xfId="13"/>
    <cellStyle name="Normal_#18-Internet" xfId="14"/>
    <cellStyle name="Percent [2]" xfId="15"/>
    <cellStyle name="price" xfId="16"/>
    <cellStyle name="revised" xfId="17"/>
    <cellStyle name="section" xfId="18"/>
    <cellStyle name="subhead" xfId="19"/>
    <cellStyle name="title" xfId="20"/>
    <cellStyle name="アクセント 1 2" xfId="93"/>
    <cellStyle name="アクセント 1 3" xfId="50"/>
    <cellStyle name="アクセント 2 2" xfId="94"/>
    <cellStyle name="アクセント 2 3" xfId="51"/>
    <cellStyle name="アクセント 3 2" xfId="95"/>
    <cellStyle name="アクセント 3 3" xfId="52"/>
    <cellStyle name="アクセント 4 2" xfId="96"/>
    <cellStyle name="アクセント 4 3" xfId="53"/>
    <cellStyle name="アクセント 5 2" xfId="97"/>
    <cellStyle name="アクセント 5 3" xfId="35"/>
    <cellStyle name="アクセント 6 2" xfId="98"/>
    <cellStyle name="アクセント 6 3" xfId="59"/>
    <cellStyle name="センター" xfId="21"/>
    <cellStyle name="タイトル 2" xfId="99"/>
    <cellStyle name="タイトル 3" xfId="60"/>
    <cellStyle name="チェック セル 2" xfId="100"/>
    <cellStyle name="チェック セル 3" xfId="34"/>
    <cellStyle name="どちらでもない 2" xfId="101"/>
    <cellStyle name="どちらでもない 3" xfId="54"/>
    <cellStyle name="ハイパーリンク" xfId="2" builtinId="8"/>
    <cellStyle name="メモ 2" xfId="102"/>
    <cellStyle name="メモ 3" xfId="61"/>
    <cellStyle name="リンク セル 2" xfId="103"/>
    <cellStyle name="リンク セル 3" xfId="62"/>
    <cellStyle name="悪い 2" xfId="104"/>
    <cellStyle name="悪い 3" xfId="63"/>
    <cellStyle name="計算 2" xfId="105"/>
    <cellStyle name="計算 3" xfId="64"/>
    <cellStyle name="警告文 2" xfId="106"/>
    <cellStyle name="警告文 3" xfId="65"/>
    <cellStyle name="桁区切り 2" xfId="22"/>
    <cellStyle name="桁区切り 3" xfId="23"/>
    <cellStyle name="桁区切り 4" xfId="24"/>
    <cellStyle name="見出し 1 2" xfId="107"/>
    <cellStyle name="見出し 1 3" xfId="66"/>
    <cellStyle name="見出し 2 2" xfId="108"/>
    <cellStyle name="見出し 2 3" xfId="67"/>
    <cellStyle name="見出し 3 2" xfId="109"/>
    <cellStyle name="見出し 3 3" xfId="68"/>
    <cellStyle name="見出し 4 2" xfId="110"/>
    <cellStyle name="見出し 4 3" xfId="69"/>
    <cellStyle name="集計 2" xfId="111"/>
    <cellStyle name="集計 3" xfId="70"/>
    <cellStyle name="出力 2" xfId="112"/>
    <cellStyle name="出力 3" xfId="71"/>
    <cellStyle name="説明文 2" xfId="113"/>
    <cellStyle name="説明文 3" xfId="72"/>
    <cellStyle name="入力 2" xfId="114"/>
    <cellStyle name="入力 3" xfId="73"/>
    <cellStyle name="標準" xfId="0" builtinId="0"/>
    <cellStyle name="標準 2" xfId="25"/>
    <cellStyle name="標準 2 2" xfId="1"/>
    <cellStyle name="標準 3" xfId="26"/>
    <cellStyle name="標準 4" xfId="27"/>
    <cellStyle name="標準_178世帯の種類（４区分）別住宅数及び住宅以外で人が居住する建物数" xfId="31"/>
    <cellStyle name="標準_JB16_177住居の種類・住宅の所有の関係別一般世帯数" xfId="29"/>
    <cellStyle name="標準_ts05_kensetu_2004_03" xfId="32"/>
    <cellStyle name="標準_ts10_kakei_2004_03" xfId="33"/>
    <cellStyle name="標準_第7表" xfId="30"/>
    <cellStyle name="未定義" xfId="28"/>
    <cellStyle name="良い 2" xfId="115"/>
    <cellStyle name="良い 3"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771525</xdr:colOff>
      <xdr:row>0</xdr:row>
      <xdr:rowOff>266700</xdr:rowOff>
    </xdr:to>
    <xdr:sp macro="" textlink="">
      <xdr:nvSpPr>
        <xdr:cNvPr id="4" name="額縁 3">
          <a:hlinkClick xmlns:r="http://schemas.openxmlformats.org/officeDocument/2006/relationships" r:id="rId1"/>
        </xdr:cNvPr>
        <xdr:cNvSpPr/>
      </xdr:nvSpPr>
      <xdr:spPr>
        <a:xfrm>
          <a:off x="0" y="0"/>
          <a:ext cx="771525" cy="2667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9524</xdr:colOff>
      <xdr:row>0</xdr:row>
      <xdr:rowOff>314325</xdr:rowOff>
    </xdr:to>
    <xdr:sp macro="" textlink="">
      <xdr:nvSpPr>
        <xdr:cNvPr id="2" name="額縁 1">
          <a:hlinkClick xmlns:r="http://schemas.openxmlformats.org/officeDocument/2006/relationships" r:id="rId1"/>
        </xdr:cNvPr>
        <xdr:cNvSpPr/>
      </xdr:nvSpPr>
      <xdr:spPr>
        <a:xfrm>
          <a:off x="0" y="0"/>
          <a:ext cx="695324"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704851</xdr:colOff>
      <xdr:row>0</xdr:row>
      <xdr:rowOff>306917</xdr:rowOff>
    </xdr:to>
    <xdr:sp macro="" textlink="">
      <xdr:nvSpPr>
        <xdr:cNvPr id="2" name="額縁 1">
          <a:hlinkClick xmlns:r="http://schemas.openxmlformats.org/officeDocument/2006/relationships" r:id="rId1"/>
        </xdr:cNvPr>
        <xdr:cNvSpPr/>
      </xdr:nvSpPr>
      <xdr:spPr>
        <a:xfrm>
          <a:off x="1" y="0"/>
          <a:ext cx="704850" cy="306917"/>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改良住宅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資料：市住宅施設課・県建築住宅課</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資料：住宅施設課</a:t>
          </a:r>
        </a:p>
      </xdr:txBody>
    </xdr:sp>
    <xdr:clientData/>
  </xdr:twoCellAnchor>
  <xdr:twoCellAnchor>
    <xdr:from>
      <xdr:col>15</xdr:col>
      <xdr:colOff>0</xdr:colOff>
      <xdr:row>19</xdr:row>
      <xdr:rowOff>0</xdr:rowOff>
    </xdr:from>
    <xdr:to>
      <xdr:col>15</xdr:col>
      <xdr:colOff>0</xdr:colOff>
      <xdr:row>19</xdr:row>
      <xdr:rowOff>0</xdr:rowOff>
    </xdr:to>
    <xdr:sp macro="" textlink="">
      <xdr:nvSpPr>
        <xdr:cNvPr id="7" name="テキスト 15"/>
        <xdr:cNvSpPr txBox="1">
          <a:spLocks noChangeArrowheads="1"/>
        </xdr:cNvSpPr>
      </xdr:nvSpPr>
      <xdr:spPr bwMode="auto">
        <a:xfrm>
          <a:off x="9534525" y="4067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１住宅当たり</a:t>
          </a:r>
        </a:p>
        <a:p>
          <a:pPr algn="l" rtl="0">
            <a:defRPr sz="1000"/>
          </a:pPr>
          <a:r>
            <a:rPr lang="ja-JP" altLang="en-US" sz="1100" b="0" i="0" u="none" strike="noStrike" baseline="0">
              <a:solidFill>
                <a:srgbClr val="000000"/>
              </a:solidFill>
              <a:latin typeface="明朝"/>
            </a:rPr>
            <a:t> 居 住 室 数</a:t>
          </a:r>
        </a:p>
      </xdr:txBody>
    </xdr:sp>
    <xdr:clientData/>
  </xdr:twoCellAnchor>
  <xdr:twoCellAnchor>
    <xdr:from>
      <xdr:col>15</xdr:col>
      <xdr:colOff>0</xdr:colOff>
      <xdr:row>19</xdr:row>
      <xdr:rowOff>0</xdr:rowOff>
    </xdr:from>
    <xdr:to>
      <xdr:col>15</xdr:col>
      <xdr:colOff>0</xdr:colOff>
      <xdr:row>19</xdr:row>
      <xdr:rowOff>0</xdr:rowOff>
    </xdr:to>
    <xdr:sp macro="" textlink="">
      <xdr:nvSpPr>
        <xdr:cNvPr id="8" name="テキスト 16"/>
        <xdr:cNvSpPr txBox="1">
          <a:spLocks noChangeArrowheads="1"/>
        </xdr:cNvSpPr>
      </xdr:nvSpPr>
      <xdr:spPr bwMode="auto">
        <a:xfrm>
          <a:off x="9534525" y="4067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資料：企画課（総務庁統計局・住宅統計調査）</a:t>
          </a:r>
        </a:p>
      </xdr:txBody>
    </xdr:sp>
    <xdr:clientData/>
  </xdr:twoCellAnchor>
  <xdr:twoCellAnchor>
    <xdr:from>
      <xdr:col>0</xdr:col>
      <xdr:colOff>0</xdr:colOff>
      <xdr:row>0</xdr:row>
      <xdr:rowOff>0</xdr:rowOff>
    </xdr:from>
    <xdr:to>
      <xdr:col>1</xdr:col>
      <xdr:colOff>438150</xdr:colOff>
      <xdr:row>0</xdr:row>
      <xdr:rowOff>295275</xdr:rowOff>
    </xdr:to>
    <xdr:sp macro="" textlink="">
      <xdr:nvSpPr>
        <xdr:cNvPr id="9" name="額縁 8">
          <a:hlinkClick xmlns:r="http://schemas.openxmlformats.org/officeDocument/2006/relationships" r:id="rId1"/>
        </xdr:cNvPr>
        <xdr:cNvSpPr/>
      </xdr:nvSpPr>
      <xdr:spPr>
        <a:xfrm>
          <a:off x="0" y="0"/>
          <a:ext cx="638175"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104775</xdr:colOff>
      <xdr:row>0</xdr:row>
      <xdr:rowOff>295275</xdr:rowOff>
    </xdr:to>
    <xdr:sp macro="" textlink="">
      <xdr:nvSpPr>
        <xdr:cNvPr id="2" name="額縁 1">
          <a:hlinkClick xmlns:r="http://schemas.openxmlformats.org/officeDocument/2006/relationships" r:id="rId1"/>
        </xdr:cNvPr>
        <xdr:cNvSpPr/>
      </xdr:nvSpPr>
      <xdr:spPr>
        <a:xfrm>
          <a:off x="0" y="1"/>
          <a:ext cx="685800" cy="29527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38099</xdr:colOff>
      <xdr:row>0</xdr:row>
      <xdr:rowOff>266700</xdr:rowOff>
    </xdr:to>
    <xdr:sp macro="" textlink="">
      <xdr:nvSpPr>
        <xdr:cNvPr id="2" name="額縁 1">
          <a:hlinkClick xmlns:r="http://schemas.openxmlformats.org/officeDocument/2006/relationships" r:id="rId1"/>
        </xdr:cNvPr>
        <xdr:cNvSpPr/>
      </xdr:nvSpPr>
      <xdr:spPr>
        <a:xfrm>
          <a:off x="0" y="1"/>
          <a:ext cx="676274" cy="26669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95250</xdr:colOff>
      <xdr:row>0</xdr:row>
      <xdr:rowOff>285750</xdr:rowOff>
    </xdr:to>
    <xdr:sp macro="" textlink="">
      <xdr:nvSpPr>
        <xdr:cNvPr id="2" name="額縁 1">
          <a:hlinkClick xmlns:r="http://schemas.openxmlformats.org/officeDocument/2006/relationships" r:id="rId1"/>
        </xdr:cNvPr>
        <xdr:cNvSpPr/>
      </xdr:nvSpPr>
      <xdr:spPr>
        <a:xfrm>
          <a:off x="0" y="1"/>
          <a:ext cx="714375" cy="28574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2</xdr:rowOff>
    </xdr:from>
    <xdr:to>
      <xdr:col>1</xdr:col>
      <xdr:colOff>438150</xdr:colOff>
      <xdr:row>0</xdr:row>
      <xdr:rowOff>371476</xdr:rowOff>
    </xdr:to>
    <xdr:sp macro="" textlink="">
      <xdr:nvSpPr>
        <xdr:cNvPr id="2" name="額縁 1">
          <a:hlinkClick xmlns:r="http://schemas.openxmlformats.org/officeDocument/2006/relationships" r:id="rId1"/>
        </xdr:cNvPr>
        <xdr:cNvSpPr/>
      </xdr:nvSpPr>
      <xdr:spPr>
        <a:xfrm>
          <a:off x="0" y="2"/>
          <a:ext cx="685800" cy="37147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5</xdr:row>
      <xdr:rowOff>352425</xdr:rowOff>
    </xdr:to>
    <xdr:sp macro="" textlink="">
      <xdr:nvSpPr>
        <xdr:cNvPr id="2" name="Line 1"/>
        <xdr:cNvSpPr>
          <a:spLocks noChangeShapeType="1"/>
        </xdr:cNvSpPr>
      </xdr:nvSpPr>
      <xdr:spPr bwMode="auto">
        <a:xfrm>
          <a:off x="1019175" y="628650"/>
          <a:ext cx="1638300"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3</xdr:col>
      <xdr:colOff>0</xdr:colOff>
      <xdr:row>6</xdr:row>
      <xdr:rowOff>0</xdr:rowOff>
    </xdr:to>
    <xdr:sp macro="" textlink="">
      <xdr:nvSpPr>
        <xdr:cNvPr id="3" name="Line 1"/>
        <xdr:cNvSpPr>
          <a:spLocks noChangeShapeType="1"/>
        </xdr:cNvSpPr>
      </xdr:nvSpPr>
      <xdr:spPr bwMode="auto">
        <a:xfrm>
          <a:off x="1019175" y="628650"/>
          <a:ext cx="1638300" cy="942975"/>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752475</xdr:colOff>
      <xdr:row>0</xdr:row>
      <xdr:rowOff>257175</xdr:rowOff>
    </xdr:to>
    <xdr:sp macro="" textlink="">
      <xdr:nvSpPr>
        <xdr:cNvPr id="4" name="額縁 3">
          <a:hlinkClick xmlns:r="http://schemas.openxmlformats.org/officeDocument/2006/relationships" r:id="rId1"/>
        </xdr:cNvPr>
        <xdr:cNvSpPr/>
      </xdr:nvSpPr>
      <xdr:spPr>
        <a:xfrm>
          <a:off x="0" y="0"/>
          <a:ext cx="75247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1</xdr:col>
      <xdr:colOff>0</xdr:colOff>
      <xdr:row>3</xdr:row>
      <xdr:rowOff>0</xdr:rowOff>
    </xdr:from>
    <xdr:to>
      <xdr:col>3</xdr:col>
      <xdr:colOff>0</xdr:colOff>
      <xdr:row>6</xdr:row>
      <xdr:rowOff>0</xdr:rowOff>
    </xdr:to>
    <xdr:sp macro="" textlink="">
      <xdr:nvSpPr>
        <xdr:cNvPr id="5" name="Line 1"/>
        <xdr:cNvSpPr>
          <a:spLocks noChangeShapeType="1"/>
        </xdr:cNvSpPr>
      </xdr:nvSpPr>
      <xdr:spPr bwMode="auto">
        <a:xfrm>
          <a:off x="1019175" y="628650"/>
          <a:ext cx="1638300"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3</xdr:col>
      <xdr:colOff>0</xdr:colOff>
      <xdr:row>6</xdr:row>
      <xdr:rowOff>0</xdr:rowOff>
    </xdr:to>
    <xdr:sp macro="" textlink="">
      <xdr:nvSpPr>
        <xdr:cNvPr id="6" name="Line 1"/>
        <xdr:cNvSpPr>
          <a:spLocks noChangeShapeType="1"/>
        </xdr:cNvSpPr>
      </xdr:nvSpPr>
      <xdr:spPr bwMode="auto">
        <a:xfrm>
          <a:off x="1019175" y="628650"/>
          <a:ext cx="1638300" cy="942975"/>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771525</xdr:colOff>
      <xdr:row>0</xdr:row>
      <xdr:rowOff>238125</xdr:rowOff>
    </xdr:to>
    <xdr:sp macro="" textlink="">
      <xdr:nvSpPr>
        <xdr:cNvPr id="2" name="額縁 1">
          <a:hlinkClick xmlns:r="http://schemas.openxmlformats.org/officeDocument/2006/relationships" r:id="rId1"/>
        </xdr:cNvPr>
        <xdr:cNvSpPr/>
      </xdr:nvSpPr>
      <xdr:spPr>
        <a:xfrm>
          <a:off x="0" y="0"/>
          <a:ext cx="771525"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781050</xdr:colOff>
      <xdr:row>0</xdr:row>
      <xdr:rowOff>314325</xdr:rowOff>
    </xdr:to>
    <xdr:sp macro="" textlink="">
      <xdr:nvSpPr>
        <xdr:cNvPr id="2" name="額縁 1">
          <a:hlinkClick xmlns:r="http://schemas.openxmlformats.org/officeDocument/2006/relationships" r:id="rId1"/>
        </xdr:cNvPr>
        <xdr:cNvSpPr/>
      </xdr:nvSpPr>
      <xdr:spPr>
        <a:xfrm>
          <a:off x="0" y="0"/>
          <a:ext cx="78105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438150</xdr:colOff>
      <xdr:row>0</xdr:row>
      <xdr:rowOff>228601</xdr:rowOff>
    </xdr:to>
    <xdr:sp macro="" textlink="">
      <xdr:nvSpPr>
        <xdr:cNvPr id="2" name="額縁 1">
          <a:hlinkClick xmlns:r="http://schemas.openxmlformats.org/officeDocument/2006/relationships" r:id="rId1"/>
        </xdr:cNvPr>
        <xdr:cNvSpPr/>
      </xdr:nvSpPr>
      <xdr:spPr>
        <a:xfrm>
          <a:off x="0" y="1"/>
          <a:ext cx="666750" cy="2286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619124</xdr:colOff>
      <xdr:row>0</xdr:row>
      <xdr:rowOff>228601</xdr:rowOff>
    </xdr:to>
    <xdr:sp macro="" textlink="">
      <xdr:nvSpPr>
        <xdr:cNvPr id="2" name="額縁 1">
          <a:hlinkClick xmlns:r="http://schemas.openxmlformats.org/officeDocument/2006/relationships" r:id="rId1"/>
        </xdr:cNvPr>
        <xdr:cNvSpPr/>
      </xdr:nvSpPr>
      <xdr:spPr>
        <a:xfrm>
          <a:off x="0" y="1"/>
          <a:ext cx="695324" cy="2286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平成５年</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年</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２</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４</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  次</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区  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路線数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資料：道路現況表（県道路課）・道路台帳（市道路課）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  次</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資料：道路台帳（市道路課）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資料：都市計画課</a:t>
          </a:r>
        </a:p>
        <a:p>
          <a:pPr algn="l" rtl="0">
            <a:defRPr sz="1000"/>
          </a:pPr>
          <a:r>
            <a:rPr lang="ja-JP" altLang="en-US" sz="1100" b="0" i="0" u="none" strike="noStrike" baseline="0">
              <a:solidFill>
                <a:srgbClr val="000000"/>
              </a:solidFill>
              <a:latin typeface="明朝"/>
            </a:rPr>
            <a:t>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都市公園開設状況</a:t>
          </a:r>
        </a:p>
        <a:p>
          <a:pPr algn="l" rtl="0">
            <a:defRPr sz="1000"/>
          </a:pPr>
          <a:r>
            <a:rPr lang="ja-JP" altLang="en-US" sz="1100" b="0" i="0" u="none" strike="noStrike" baseline="0">
              <a:solidFill>
                <a:srgbClr val="000000"/>
              </a:solidFill>
              <a:latin typeface="明朝"/>
            </a:rPr>
            <a:t>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1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資料：都市計画課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2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６</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5" name="テキスト 3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７</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テキスト 3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都市公園開設状況</a:t>
          </a:r>
        </a:p>
        <a:p>
          <a:pPr algn="l" rtl="0">
            <a:defRPr sz="1000"/>
          </a:pPr>
          <a:r>
            <a:rPr lang="ja-JP" altLang="en-US" sz="1100" b="0" i="0" u="none" strike="noStrike" baseline="0">
              <a:solidFill>
                <a:srgbClr val="000000"/>
              </a:solidFill>
              <a:latin typeface="明朝"/>
            </a:rPr>
            <a:t>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テキスト 3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８</a:t>
          </a:r>
        </a:p>
      </xdr:txBody>
    </xdr:sp>
    <xdr:clientData/>
  </xdr:twoCellAnchor>
  <xdr:twoCellAnchor>
    <xdr:from>
      <xdr:col>3</xdr:col>
      <xdr:colOff>0</xdr:colOff>
      <xdr:row>4</xdr:row>
      <xdr:rowOff>0</xdr:rowOff>
    </xdr:from>
    <xdr:to>
      <xdr:col>3</xdr:col>
      <xdr:colOff>0</xdr:colOff>
      <xdr:row>4</xdr:row>
      <xdr:rowOff>0</xdr:rowOff>
    </xdr:to>
    <xdr:sp macro="" textlink="">
      <xdr:nvSpPr>
        <xdr:cNvPr id="18" name="テキスト 15"/>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    次</a:t>
          </a:r>
        </a:p>
      </xdr:txBody>
    </xdr:sp>
    <xdr:clientData/>
  </xdr:twoCellAnchor>
  <xdr:twoCellAnchor>
    <xdr:from>
      <xdr:col>3</xdr:col>
      <xdr:colOff>0</xdr:colOff>
      <xdr:row>4</xdr:row>
      <xdr:rowOff>0</xdr:rowOff>
    </xdr:from>
    <xdr:to>
      <xdr:col>3</xdr:col>
      <xdr:colOff>0</xdr:colOff>
      <xdr:row>4</xdr:row>
      <xdr:rowOff>0</xdr:rowOff>
    </xdr:to>
    <xdr:sp macro="" textlink="">
      <xdr:nvSpPr>
        <xdr:cNvPr id="19" name="テキスト 16"/>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合    計</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0" name="テキスト 17"/>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森林原野</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1" name="テキスト 25"/>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合    計</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2" name="テキスト 26"/>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山  林</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3" name="テキスト 27"/>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  面</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4" name="テキスト 15"/>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    次</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5" name="テキスト 16"/>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合    計</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6" name="テキスト 17"/>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森林原野</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7" name="テキスト 25"/>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合    計</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8" name="テキスト 26"/>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山  林</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9" name="テキスト 27"/>
        <xdr:cNvSpPr txBox="1">
          <a:spLocks noChangeArrowheads="1"/>
        </xdr:cNvSpPr>
      </xdr:nvSpPr>
      <xdr:spPr bwMode="auto">
        <a:xfrm>
          <a:off x="3343275" y="723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  面</a:t>
          </a:r>
        </a:p>
      </xdr:txBody>
    </xdr:sp>
    <xdr:clientData/>
  </xdr:twoCellAnchor>
  <xdr:twoCellAnchor>
    <xdr:from>
      <xdr:col>0</xdr:col>
      <xdr:colOff>1</xdr:colOff>
      <xdr:row>0</xdr:row>
      <xdr:rowOff>0</xdr:rowOff>
    </xdr:from>
    <xdr:to>
      <xdr:col>0</xdr:col>
      <xdr:colOff>762001</xdr:colOff>
      <xdr:row>0</xdr:row>
      <xdr:rowOff>238125</xdr:rowOff>
    </xdr:to>
    <xdr:sp macro="" textlink="">
      <xdr:nvSpPr>
        <xdr:cNvPr id="30" name="額縁 29">
          <a:hlinkClick xmlns:r="http://schemas.openxmlformats.org/officeDocument/2006/relationships" r:id="rId1"/>
        </xdr:cNvPr>
        <xdr:cNvSpPr/>
      </xdr:nvSpPr>
      <xdr:spPr>
        <a:xfrm>
          <a:off x="1" y="0"/>
          <a:ext cx="762000"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723900</xdr:colOff>
      <xdr:row>0</xdr:row>
      <xdr:rowOff>257175</xdr:rowOff>
    </xdr:to>
    <xdr:sp macro="" textlink="">
      <xdr:nvSpPr>
        <xdr:cNvPr id="3" name="額縁 2">
          <a:hlinkClick xmlns:r="http://schemas.openxmlformats.org/officeDocument/2006/relationships" r:id="rId1"/>
        </xdr:cNvPr>
        <xdr:cNvSpPr/>
      </xdr:nvSpPr>
      <xdr:spPr>
        <a:xfrm>
          <a:off x="0" y="0"/>
          <a:ext cx="72390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819150</xdr:colOff>
      <xdr:row>0</xdr:row>
      <xdr:rowOff>342901</xdr:rowOff>
    </xdr:to>
    <xdr:sp macro="" textlink="">
      <xdr:nvSpPr>
        <xdr:cNvPr id="2" name="額縁 1">
          <a:hlinkClick xmlns:r="http://schemas.openxmlformats.org/officeDocument/2006/relationships" r:id="rId1"/>
        </xdr:cNvPr>
        <xdr:cNvSpPr/>
      </xdr:nvSpPr>
      <xdr:spPr>
        <a:xfrm>
          <a:off x="0" y="1"/>
          <a:ext cx="819150" cy="3429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0</xdr:row>
      <xdr:rowOff>266700</xdr:rowOff>
    </xdr:to>
    <xdr:sp macro="" textlink="">
      <xdr:nvSpPr>
        <xdr:cNvPr id="2" name="額縁 1">
          <a:hlinkClick xmlns:r="http://schemas.openxmlformats.org/officeDocument/2006/relationships" r:id="rId1"/>
        </xdr:cNvPr>
        <xdr:cNvSpPr/>
      </xdr:nvSpPr>
      <xdr:spPr>
        <a:xfrm>
          <a:off x="0" y="0"/>
          <a:ext cx="733425" cy="2667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381000</xdr:colOff>
      <xdr:row>0</xdr:row>
      <xdr:rowOff>238125</xdr:rowOff>
    </xdr:to>
    <xdr:sp macro="" textlink="">
      <xdr:nvSpPr>
        <xdr:cNvPr id="2" name="額縁 1">
          <a:hlinkClick xmlns:r="http://schemas.openxmlformats.org/officeDocument/2006/relationships" r:id="rId1"/>
        </xdr:cNvPr>
        <xdr:cNvSpPr/>
      </xdr:nvSpPr>
      <xdr:spPr>
        <a:xfrm>
          <a:off x="0" y="0"/>
          <a:ext cx="752475"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showGridLines="0" tabSelected="1" workbookViewId="0"/>
  </sheetViews>
  <sheetFormatPr defaultColWidth="9" defaultRowHeight="13.5"/>
  <cols>
    <col min="1" max="1" width="5.625" style="1" customWidth="1"/>
    <col min="2" max="2" width="7.625" style="1" customWidth="1"/>
    <col min="3" max="3" width="81.625" style="1" customWidth="1"/>
    <col min="4" max="4" width="25.625" style="15" customWidth="1"/>
    <col min="5" max="5" width="15.625" style="1" customWidth="1"/>
    <col min="6" max="16384" width="9" style="1"/>
  </cols>
  <sheetData>
    <row r="1" spans="1:4" ht="30" customHeight="1">
      <c r="B1" s="623" t="s">
        <v>694</v>
      </c>
      <c r="C1" s="623"/>
      <c r="D1" s="623"/>
    </row>
    <row r="2" spans="1:4" ht="30" customHeight="1">
      <c r="B2" s="623" t="s">
        <v>3</v>
      </c>
      <c r="C2" s="623"/>
      <c r="D2" s="623"/>
    </row>
    <row r="3" spans="1:4" ht="30" customHeight="1" thickBot="1">
      <c r="B3" s="2" t="s">
        <v>0</v>
      </c>
      <c r="C3" s="3"/>
      <c r="D3" s="3"/>
    </row>
    <row r="4" spans="1:4" ht="35.1" customHeight="1">
      <c r="A4" s="4"/>
      <c r="B4" s="624" t="s">
        <v>1</v>
      </c>
      <c r="C4" s="625"/>
      <c r="D4" s="5" t="s">
        <v>2</v>
      </c>
    </row>
    <row r="5" spans="1:4" ht="35.1" customHeight="1">
      <c r="A5" s="6"/>
      <c r="B5" s="76" t="str">
        <f>HYPERLINK("#"&amp;"199"&amp;"!A1","199")</f>
        <v>199</v>
      </c>
      <c r="C5" s="119" t="str">
        <f>HYPERLINK("#"&amp;"199"&amp;"!A1","道路の路線数，実延長及び面積")</f>
        <v>道路の路線数，実延長及び面積</v>
      </c>
      <c r="D5" s="7" t="s">
        <v>695</v>
      </c>
    </row>
    <row r="6" spans="1:4" ht="35.1" customHeight="1">
      <c r="A6" s="6"/>
      <c r="B6" s="77" t="str">
        <f>HYPERLINK("#"&amp;"200"&amp;"!A1","200")</f>
        <v>200</v>
      </c>
      <c r="C6" s="8" t="str">
        <f>HYPERLINK("#"&amp;"200"&amp;"!A1","橋りょうの状況（市道）")</f>
        <v>橋りょうの状況（市道）</v>
      </c>
      <c r="D6" s="9" t="s">
        <v>696</v>
      </c>
    </row>
    <row r="7" spans="1:4" ht="35.1" customHeight="1">
      <c r="A7" s="6"/>
      <c r="B7" s="77" t="str">
        <f>HYPERLINK("#"&amp;"201"&amp;"!A1","201")</f>
        <v>201</v>
      </c>
      <c r="C7" s="8" t="str">
        <f>HYPERLINK("#"&amp;"201"&amp;"!A1","公園数と面積")</f>
        <v>公園数と面積</v>
      </c>
      <c r="D7" s="9" t="s">
        <v>697</v>
      </c>
    </row>
    <row r="8" spans="1:4" ht="35.1" customHeight="1">
      <c r="A8" s="6"/>
      <c r="B8" s="77" t="str">
        <f>HYPERLINK("#"&amp;"202"&amp;"!A1","202")</f>
        <v>202</v>
      </c>
      <c r="C8" s="8" t="str">
        <f>HYPERLINK("#"&amp;"202"&amp;"!A1","都市計画地域地区")</f>
        <v>都市計画地域地区</v>
      </c>
      <c r="D8" s="9" t="s">
        <v>698</v>
      </c>
    </row>
    <row r="9" spans="1:4" ht="35.1" customHeight="1">
      <c r="A9" s="6"/>
      <c r="B9" s="77" t="str">
        <f>HYPERLINK("#"&amp;"203"&amp;"!A1","203")</f>
        <v>203</v>
      </c>
      <c r="C9" s="8" t="str">
        <f>HYPERLINK("#"&amp;"203"&amp;"!A1","市街化区域の推移")</f>
        <v>市街化区域の推移</v>
      </c>
      <c r="D9" s="9"/>
    </row>
    <row r="10" spans="1:4" ht="35.1" customHeight="1">
      <c r="A10" s="6"/>
      <c r="B10" s="77" t="str">
        <f>HYPERLINK("#"&amp;"204"&amp;"!A1","204")</f>
        <v>204</v>
      </c>
      <c r="C10" s="74" t="str">
        <f>HYPERLINK("#"&amp;"204"&amp;"!A1","市街化区域内土地利用状況")</f>
        <v>市街化区域内土地利用状況</v>
      </c>
      <c r="D10" s="9" t="s">
        <v>4</v>
      </c>
    </row>
    <row r="11" spans="1:4" ht="35.1" customHeight="1">
      <c r="A11" s="6"/>
      <c r="B11" s="77" t="str">
        <f>HYPERLINK("#"&amp;"205"&amp;"!A1","205")</f>
        <v>205</v>
      </c>
      <c r="C11" s="74" t="str">
        <f>HYPERLINK("#"&amp;"205"&amp;"!A1","公共下水道普及状況")</f>
        <v>公共下水道普及状況</v>
      </c>
      <c r="D11" s="9" t="s">
        <v>695</v>
      </c>
    </row>
    <row r="12" spans="1:4" ht="35.1" customHeight="1">
      <c r="A12" s="6"/>
      <c r="B12" s="77" t="str">
        <f>HYPERLINK("#"&amp;"206"&amp;"!A1","206")</f>
        <v>206</v>
      </c>
      <c r="C12" s="74" t="str">
        <f>HYPERLINK("#"&amp;"206"&amp;"!A1","市営住宅管理戸数")</f>
        <v>市営住宅管理戸数</v>
      </c>
      <c r="D12" s="9" t="s">
        <v>695</v>
      </c>
    </row>
    <row r="13" spans="1:4" ht="35.1" customHeight="1">
      <c r="A13" s="6"/>
      <c r="B13" s="10" t="str">
        <f>HYPERLINK("#"&amp;"207"&amp;"!A1","207")</f>
        <v>207</v>
      </c>
      <c r="C13" s="75" t="str">
        <f>HYPERLINK("#"&amp;"207"&amp;"!A1","県営住宅数")</f>
        <v>県営住宅数</v>
      </c>
      <c r="D13" s="12" t="s">
        <v>696</v>
      </c>
    </row>
    <row r="14" spans="1:4" ht="35.1" customHeight="1">
      <c r="A14" s="6"/>
      <c r="B14" s="626" t="s">
        <v>505</v>
      </c>
      <c r="C14" s="626"/>
      <c r="D14" s="87"/>
    </row>
    <row r="15" spans="1:4" ht="35.1" customHeight="1">
      <c r="A15" s="6"/>
      <c r="B15" s="77" t="str">
        <f>HYPERLINK("#"&amp;"208"&amp;"!A1","208")</f>
        <v>208</v>
      </c>
      <c r="C15" s="8" t="str">
        <f>HYPERLINK("#"&amp;"208"&amp;"!A1","住居の種類・住宅の所有の関係（6区分）別一般世帯数，一般世帯人員及び1世帯当たり人員")</f>
        <v>住居の種類・住宅の所有の関係（6区分）別一般世帯数，一般世帯人員及び1世帯当たり人員</v>
      </c>
      <c r="D15" s="9" t="s">
        <v>509</v>
      </c>
    </row>
    <row r="16" spans="1:4" ht="35.1" customHeight="1">
      <c r="A16" s="6"/>
      <c r="B16" s="10" t="str">
        <f>HYPERLINK("#"&amp;"209"&amp;"!A1","209")</f>
        <v>209</v>
      </c>
      <c r="C16" s="11" t="str">
        <f>HYPERLINK("#"&amp;"209"&amp;"!A1","町丁・大字別住宅の種類・住宅所有の関係別一般世帯数及び一般世帯人員")</f>
        <v>町丁・大字別住宅の種類・住宅所有の関係別一般世帯数及び一般世帯人員</v>
      </c>
      <c r="D16" s="12" t="s">
        <v>509</v>
      </c>
    </row>
    <row r="17" spans="1:4" ht="35.1" customHeight="1">
      <c r="A17" s="6"/>
      <c r="B17" s="626" t="s">
        <v>506</v>
      </c>
      <c r="C17" s="626"/>
      <c r="D17" s="87"/>
    </row>
    <row r="18" spans="1:4" ht="35.1" customHeight="1">
      <c r="A18" s="6"/>
      <c r="B18" s="10" t="str">
        <f>HYPERLINK("#"&amp;"210"&amp;"!A1","210")</f>
        <v>210</v>
      </c>
      <c r="C18" s="11" t="str">
        <f>HYPERLINK("#"&amp;"210"&amp;"!A1","居住世帯の有無（8区分）別住宅数及び住宅以外で人が居住する建物数")</f>
        <v>居住世帯の有無（8区分）別住宅数及び住宅以外で人が居住する建物数</v>
      </c>
      <c r="D18" s="12" t="s">
        <v>5</v>
      </c>
    </row>
    <row r="19" spans="1:4" ht="35.1" customHeight="1">
      <c r="A19" s="6"/>
      <c r="B19" s="10" t="str">
        <f>HYPERLINK("#"&amp;"211①"&amp;"!A1","211-1")</f>
        <v>211-1</v>
      </c>
      <c r="C19" s="16" t="str">
        <f>HYPERLINK("#"&amp;"211①"&amp;"!A1","住宅の種類（2区分）・所有の関係（5区分）別住宅数，世帯数，世帯人員，1住宅当たり居住室数，畳数，延べ面積，1人当たり畳数及び1室当たり人員")</f>
        <v>住宅の種類（2区分）・所有の関係（5区分）別住宅数，世帯数，世帯人員，1住宅当たり居住室数，畳数，延べ面積，1人当たり畳数及び1室当たり人員</v>
      </c>
      <c r="D19" s="12" t="s">
        <v>6</v>
      </c>
    </row>
    <row r="20" spans="1:4" ht="35.1" customHeight="1">
      <c r="A20" s="6"/>
      <c r="B20" s="10" t="str">
        <f>HYPERLINK("#"&amp;"211②"&amp;"!A1","211-2")</f>
        <v>211-2</v>
      </c>
      <c r="C20" s="16" t="str">
        <f>HYPERLINK("#"&amp;"211②"&amp;"!A1","住宅の種類（2区分）・所有の関係（5区分）別住宅数，世帯数，世帯人員，1住宅当たり居住室数，畳数，延べ面積，1人当たり畳数及び1室当たり人員")</f>
        <v>住宅の種類（2区分）・所有の関係（5区分）別住宅数，世帯数，世帯人員，1住宅当たり居住室数，畳数，延べ面積，1人当たり畳数及び1室当たり人員</v>
      </c>
      <c r="D20" s="12" t="s">
        <v>7</v>
      </c>
    </row>
    <row r="21" spans="1:4" ht="35.1" customHeight="1">
      <c r="A21" s="6"/>
      <c r="B21" s="10" t="str">
        <f>HYPERLINK("#"&amp;"212①"&amp;"!A1","212-1")</f>
        <v>212-1</v>
      </c>
      <c r="C21" s="11" t="str">
        <f>HYPERLINK("#"&amp;"212①"&amp;"!A1","住宅の所有の関係（2区分）・構造（5区分）・建築の時期別住宅数")</f>
        <v>住宅の所有の関係（2区分）・構造（5区分）・建築の時期別住宅数</v>
      </c>
      <c r="D21" s="12" t="s">
        <v>8</v>
      </c>
    </row>
    <row r="22" spans="1:4" ht="35.1" customHeight="1">
      <c r="A22" s="6"/>
      <c r="B22" s="10" t="str">
        <f>HYPERLINK("#"&amp;"212②"&amp;"!A1","212-2")</f>
        <v>212-2</v>
      </c>
      <c r="C22" s="11" t="str">
        <f>HYPERLINK("#"&amp;"212②"&amp;"!A1","住宅の所有の関係（2区分）・構造（5区分）・建築の時期別住宅数")</f>
        <v>住宅の所有の関係（2区分）・構造（5区分）・建築の時期別住宅数</v>
      </c>
      <c r="D22" s="12" t="s">
        <v>7</v>
      </c>
    </row>
    <row r="23" spans="1:4" ht="35.1" customHeight="1">
      <c r="A23" s="6"/>
      <c r="B23" s="10" t="str">
        <f>HYPERLINK("#"&amp;"213"&amp;"!A1","213")</f>
        <v>213</v>
      </c>
      <c r="C23" s="11" t="str">
        <f>HYPERLINK("#"&amp;"213"&amp;"!A1","家屋の現況")</f>
        <v>家屋の現況</v>
      </c>
      <c r="D23" s="12" t="s">
        <v>695</v>
      </c>
    </row>
    <row r="24" spans="1:4" ht="35.1" customHeight="1" thickBot="1">
      <c r="A24" s="6"/>
      <c r="B24" s="78" t="str">
        <f>HYPERLINK("#"&amp;"214"&amp;"!A1","214")</f>
        <v>214</v>
      </c>
      <c r="C24" s="13" t="str">
        <f>HYPERLINK("#"&amp;"214"&amp;"!A1","利用関係別着工新設住宅（戸数・床面積の合計）")</f>
        <v>利用関係別着工新設住宅（戸数・床面積の合計）</v>
      </c>
      <c r="D24" s="14" t="s">
        <v>699</v>
      </c>
    </row>
    <row r="25" spans="1:4" ht="30" customHeight="1"/>
    <row r="26" spans="1:4" ht="30" customHeight="1"/>
  </sheetData>
  <mergeCells count="5">
    <mergeCell ref="B1:D1"/>
    <mergeCell ref="B2:D2"/>
    <mergeCell ref="B4:C4"/>
    <mergeCell ref="B14:C14"/>
    <mergeCell ref="B17:C17"/>
  </mergeCells>
  <phoneticPr fontId="2"/>
  <pageMargins left="0.70866141732283472" right="0.70866141732283472" top="0.74803149606299213" bottom="0.74803149606299213" header="0.31496062992125984" footer="0.31496062992125984"/>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election activeCell="B1" sqref="B1"/>
    </sheetView>
  </sheetViews>
  <sheetFormatPr defaultColWidth="8.625" defaultRowHeight="13.5"/>
  <cols>
    <col min="1" max="1" width="4.875" style="60" bestFit="1" customWidth="1"/>
    <col min="2" max="2" width="14.125" style="60" customWidth="1"/>
    <col min="3" max="7" width="12.625" style="60" customWidth="1"/>
    <col min="8" max="15" width="10.625" style="60" customWidth="1"/>
    <col min="16" max="16" width="7.5" style="60" bestFit="1" customWidth="1"/>
    <col min="17" max="256" width="8.625" style="60"/>
    <col min="257" max="257" width="4.875" style="60" bestFit="1" customWidth="1"/>
    <col min="258" max="258" width="14.125" style="60" customWidth="1"/>
    <col min="259" max="263" width="12.625" style="60" customWidth="1"/>
    <col min="264" max="271" width="10.625" style="60" customWidth="1"/>
    <col min="272" max="272" width="7.5" style="60" bestFit="1" customWidth="1"/>
    <col min="273" max="512" width="8.625" style="60"/>
    <col min="513" max="513" width="4.875" style="60" bestFit="1" customWidth="1"/>
    <col min="514" max="514" width="14.125" style="60" customWidth="1"/>
    <col min="515" max="519" width="12.625" style="60" customWidth="1"/>
    <col min="520" max="527" width="10.625" style="60" customWidth="1"/>
    <col min="528" max="528" width="7.5" style="60" bestFit="1" customWidth="1"/>
    <col min="529" max="768" width="8.625" style="60"/>
    <col min="769" max="769" width="4.875" style="60" bestFit="1" customWidth="1"/>
    <col min="770" max="770" width="14.125" style="60" customWidth="1"/>
    <col min="771" max="775" width="12.625" style="60" customWidth="1"/>
    <col min="776" max="783" width="10.625" style="60" customWidth="1"/>
    <col min="784" max="784" width="7.5" style="60" bestFit="1" customWidth="1"/>
    <col min="785" max="1024" width="8.625" style="60"/>
    <col min="1025" max="1025" width="4.875" style="60" bestFit="1" customWidth="1"/>
    <col min="1026" max="1026" width="14.125" style="60" customWidth="1"/>
    <col min="1027" max="1031" width="12.625" style="60" customWidth="1"/>
    <col min="1032" max="1039" width="10.625" style="60" customWidth="1"/>
    <col min="1040" max="1040" width="7.5" style="60" bestFit="1" customWidth="1"/>
    <col min="1041" max="1280" width="8.625" style="60"/>
    <col min="1281" max="1281" width="4.875" style="60" bestFit="1" customWidth="1"/>
    <col min="1282" max="1282" width="14.125" style="60" customWidth="1"/>
    <col min="1283" max="1287" width="12.625" style="60" customWidth="1"/>
    <col min="1288" max="1295" width="10.625" style="60" customWidth="1"/>
    <col min="1296" max="1296" width="7.5" style="60" bestFit="1" customWidth="1"/>
    <col min="1297" max="1536" width="8.625" style="60"/>
    <col min="1537" max="1537" width="4.875" style="60" bestFit="1" customWidth="1"/>
    <col min="1538" max="1538" width="14.125" style="60" customWidth="1"/>
    <col min="1539" max="1543" width="12.625" style="60" customWidth="1"/>
    <col min="1544" max="1551" width="10.625" style="60" customWidth="1"/>
    <col min="1552" max="1552" width="7.5" style="60" bestFit="1" customWidth="1"/>
    <col min="1553" max="1792" width="8.625" style="60"/>
    <col min="1793" max="1793" width="4.875" style="60" bestFit="1" customWidth="1"/>
    <col min="1794" max="1794" width="14.125" style="60" customWidth="1"/>
    <col min="1795" max="1799" width="12.625" style="60" customWidth="1"/>
    <col min="1800" max="1807" width="10.625" style="60" customWidth="1"/>
    <col min="1808" max="1808" width="7.5" style="60" bestFit="1" customWidth="1"/>
    <col min="1809" max="2048" width="8.625" style="60"/>
    <col min="2049" max="2049" width="4.875" style="60" bestFit="1" customWidth="1"/>
    <col min="2050" max="2050" width="14.125" style="60" customWidth="1"/>
    <col min="2051" max="2055" width="12.625" style="60" customWidth="1"/>
    <col min="2056" max="2063" width="10.625" style="60" customWidth="1"/>
    <col min="2064" max="2064" width="7.5" style="60" bestFit="1" customWidth="1"/>
    <col min="2065" max="2304" width="8.625" style="60"/>
    <col min="2305" max="2305" width="4.875" style="60" bestFit="1" customWidth="1"/>
    <col min="2306" max="2306" width="14.125" style="60" customWidth="1"/>
    <col min="2307" max="2311" width="12.625" style="60" customWidth="1"/>
    <col min="2312" max="2319" width="10.625" style="60" customWidth="1"/>
    <col min="2320" max="2320" width="7.5" style="60" bestFit="1" customWidth="1"/>
    <col min="2321" max="2560" width="8.625" style="60"/>
    <col min="2561" max="2561" width="4.875" style="60" bestFit="1" customWidth="1"/>
    <col min="2562" max="2562" width="14.125" style="60" customWidth="1"/>
    <col min="2563" max="2567" width="12.625" style="60" customWidth="1"/>
    <col min="2568" max="2575" width="10.625" style="60" customWidth="1"/>
    <col min="2576" max="2576" width="7.5" style="60" bestFit="1" customWidth="1"/>
    <col min="2577" max="2816" width="8.625" style="60"/>
    <col min="2817" max="2817" width="4.875" style="60" bestFit="1" customWidth="1"/>
    <col min="2818" max="2818" width="14.125" style="60" customWidth="1"/>
    <col min="2819" max="2823" width="12.625" style="60" customWidth="1"/>
    <col min="2824" max="2831" width="10.625" style="60" customWidth="1"/>
    <col min="2832" max="2832" width="7.5" style="60" bestFit="1" customWidth="1"/>
    <col min="2833" max="3072" width="8.625" style="60"/>
    <col min="3073" max="3073" width="4.875" style="60" bestFit="1" customWidth="1"/>
    <col min="3074" max="3074" width="14.125" style="60" customWidth="1"/>
    <col min="3075" max="3079" width="12.625" style="60" customWidth="1"/>
    <col min="3080" max="3087" width="10.625" style="60" customWidth="1"/>
    <col min="3088" max="3088" width="7.5" style="60" bestFit="1" customWidth="1"/>
    <col min="3089" max="3328" width="8.625" style="60"/>
    <col min="3329" max="3329" width="4.875" style="60" bestFit="1" customWidth="1"/>
    <col min="3330" max="3330" width="14.125" style="60" customWidth="1"/>
    <col min="3331" max="3335" width="12.625" style="60" customWidth="1"/>
    <col min="3336" max="3343" width="10.625" style="60" customWidth="1"/>
    <col min="3344" max="3344" width="7.5" style="60" bestFit="1" customWidth="1"/>
    <col min="3345" max="3584" width="8.625" style="60"/>
    <col min="3585" max="3585" width="4.875" style="60" bestFit="1" customWidth="1"/>
    <col min="3586" max="3586" width="14.125" style="60" customWidth="1"/>
    <col min="3587" max="3591" width="12.625" style="60" customWidth="1"/>
    <col min="3592" max="3599" width="10.625" style="60" customWidth="1"/>
    <col min="3600" max="3600" width="7.5" style="60" bestFit="1" customWidth="1"/>
    <col min="3601" max="3840" width="8.625" style="60"/>
    <col min="3841" max="3841" width="4.875" style="60" bestFit="1" customWidth="1"/>
    <col min="3842" max="3842" width="14.125" style="60" customWidth="1"/>
    <col min="3843" max="3847" width="12.625" style="60" customWidth="1"/>
    <col min="3848" max="3855" width="10.625" style="60" customWidth="1"/>
    <col min="3856" max="3856" width="7.5" style="60" bestFit="1" customWidth="1"/>
    <col min="3857" max="4096" width="8.625" style="60"/>
    <col min="4097" max="4097" width="4.875" style="60" bestFit="1" customWidth="1"/>
    <col min="4098" max="4098" width="14.125" style="60" customWidth="1"/>
    <col min="4099" max="4103" width="12.625" style="60" customWidth="1"/>
    <col min="4104" max="4111" width="10.625" style="60" customWidth="1"/>
    <col min="4112" max="4112" width="7.5" style="60" bestFit="1" customWidth="1"/>
    <col min="4113" max="4352" width="8.625" style="60"/>
    <col min="4353" max="4353" width="4.875" style="60" bestFit="1" customWidth="1"/>
    <col min="4354" max="4354" width="14.125" style="60" customWidth="1"/>
    <col min="4355" max="4359" width="12.625" style="60" customWidth="1"/>
    <col min="4360" max="4367" width="10.625" style="60" customWidth="1"/>
    <col min="4368" max="4368" width="7.5" style="60" bestFit="1" customWidth="1"/>
    <col min="4369" max="4608" width="8.625" style="60"/>
    <col min="4609" max="4609" width="4.875" style="60" bestFit="1" customWidth="1"/>
    <col min="4610" max="4610" width="14.125" style="60" customWidth="1"/>
    <col min="4611" max="4615" width="12.625" style="60" customWidth="1"/>
    <col min="4616" max="4623" width="10.625" style="60" customWidth="1"/>
    <col min="4624" max="4624" width="7.5" style="60" bestFit="1" customWidth="1"/>
    <col min="4625" max="4864" width="8.625" style="60"/>
    <col min="4865" max="4865" width="4.875" style="60" bestFit="1" customWidth="1"/>
    <col min="4866" max="4866" width="14.125" style="60" customWidth="1"/>
    <col min="4867" max="4871" width="12.625" style="60" customWidth="1"/>
    <col min="4872" max="4879" width="10.625" style="60" customWidth="1"/>
    <col min="4880" max="4880" width="7.5" style="60" bestFit="1" customWidth="1"/>
    <col min="4881" max="5120" width="8.625" style="60"/>
    <col min="5121" max="5121" width="4.875" style="60" bestFit="1" customWidth="1"/>
    <col min="5122" max="5122" width="14.125" style="60" customWidth="1"/>
    <col min="5123" max="5127" width="12.625" style="60" customWidth="1"/>
    <col min="5128" max="5135" width="10.625" style="60" customWidth="1"/>
    <col min="5136" max="5136" width="7.5" style="60" bestFit="1" customWidth="1"/>
    <col min="5137" max="5376" width="8.625" style="60"/>
    <col min="5377" max="5377" width="4.875" style="60" bestFit="1" customWidth="1"/>
    <col min="5378" max="5378" width="14.125" style="60" customWidth="1"/>
    <col min="5379" max="5383" width="12.625" style="60" customWidth="1"/>
    <col min="5384" max="5391" width="10.625" style="60" customWidth="1"/>
    <col min="5392" max="5392" width="7.5" style="60" bestFit="1" customWidth="1"/>
    <col min="5393" max="5632" width="8.625" style="60"/>
    <col min="5633" max="5633" width="4.875" style="60" bestFit="1" customWidth="1"/>
    <col min="5634" max="5634" width="14.125" style="60" customWidth="1"/>
    <col min="5635" max="5639" width="12.625" style="60" customWidth="1"/>
    <col min="5640" max="5647" width="10.625" style="60" customWidth="1"/>
    <col min="5648" max="5648" width="7.5" style="60" bestFit="1" customWidth="1"/>
    <col min="5649" max="5888" width="8.625" style="60"/>
    <col min="5889" max="5889" width="4.875" style="60" bestFit="1" customWidth="1"/>
    <col min="5890" max="5890" width="14.125" style="60" customWidth="1"/>
    <col min="5891" max="5895" width="12.625" style="60" customWidth="1"/>
    <col min="5896" max="5903" width="10.625" style="60" customWidth="1"/>
    <col min="5904" max="5904" width="7.5" style="60" bestFit="1" customWidth="1"/>
    <col min="5905" max="6144" width="8.625" style="60"/>
    <col min="6145" max="6145" width="4.875" style="60" bestFit="1" customWidth="1"/>
    <col min="6146" max="6146" width="14.125" style="60" customWidth="1"/>
    <col min="6147" max="6151" width="12.625" style="60" customWidth="1"/>
    <col min="6152" max="6159" width="10.625" style="60" customWidth="1"/>
    <col min="6160" max="6160" width="7.5" style="60" bestFit="1" customWidth="1"/>
    <col min="6161" max="6400" width="8.625" style="60"/>
    <col min="6401" max="6401" width="4.875" style="60" bestFit="1" customWidth="1"/>
    <col min="6402" max="6402" width="14.125" style="60" customWidth="1"/>
    <col min="6403" max="6407" width="12.625" style="60" customWidth="1"/>
    <col min="6408" max="6415" width="10.625" style="60" customWidth="1"/>
    <col min="6416" max="6416" width="7.5" style="60" bestFit="1" customWidth="1"/>
    <col min="6417" max="6656" width="8.625" style="60"/>
    <col min="6657" max="6657" width="4.875" style="60" bestFit="1" customWidth="1"/>
    <col min="6658" max="6658" width="14.125" style="60" customWidth="1"/>
    <col min="6659" max="6663" width="12.625" style="60" customWidth="1"/>
    <col min="6664" max="6671" width="10.625" style="60" customWidth="1"/>
    <col min="6672" max="6672" width="7.5" style="60" bestFit="1" customWidth="1"/>
    <col min="6673" max="6912" width="8.625" style="60"/>
    <col min="6913" max="6913" width="4.875" style="60" bestFit="1" customWidth="1"/>
    <col min="6914" max="6914" width="14.125" style="60" customWidth="1"/>
    <col min="6915" max="6919" width="12.625" style="60" customWidth="1"/>
    <col min="6920" max="6927" width="10.625" style="60" customWidth="1"/>
    <col min="6928" max="6928" width="7.5" style="60" bestFit="1" customWidth="1"/>
    <col min="6929" max="7168" width="8.625" style="60"/>
    <col min="7169" max="7169" width="4.875" style="60" bestFit="1" customWidth="1"/>
    <col min="7170" max="7170" width="14.125" style="60" customWidth="1"/>
    <col min="7171" max="7175" width="12.625" style="60" customWidth="1"/>
    <col min="7176" max="7183" width="10.625" style="60" customWidth="1"/>
    <col min="7184" max="7184" width="7.5" style="60" bestFit="1" customWidth="1"/>
    <col min="7185" max="7424" width="8.625" style="60"/>
    <col min="7425" max="7425" width="4.875" style="60" bestFit="1" customWidth="1"/>
    <col min="7426" max="7426" width="14.125" style="60" customWidth="1"/>
    <col min="7427" max="7431" width="12.625" style="60" customWidth="1"/>
    <col min="7432" max="7439" width="10.625" style="60" customWidth="1"/>
    <col min="7440" max="7440" width="7.5" style="60" bestFit="1" customWidth="1"/>
    <col min="7441" max="7680" width="8.625" style="60"/>
    <col min="7681" max="7681" width="4.875" style="60" bestFit="1" customWidth="1"/>
    <col min="7682" max="7682" width="14.125" style="60" customWidth="1"/>
    <col min="7683" max="7687" width="12.625" style="60" customWidth="1"/>
    <col min="7688" max="7695" width="10.625" style="60" customWidth="1"/>
    <col min="7696" max="7696" width="7.5" style="60" bestFit="1" customWidth="1"/>
    <col min="7697" max="7936" width="8.625" style="60"/>
    <col min="7937" max="7937" width="4.875" style="60" bestFit="1" customWidth="1"/>
    <col min="7938" max="7938" width="14.125" style="60" customWidth="1"/>
    <col min="7939" max="7943" width="12.625" style="60" customWidth="1"/>
    <col min="7944" max="7951" width="10.625" style="60" customWidth="1"/>
    <col min="7952" max="7952" width="7.5" style="60" bestFit="1" customWidth="1"/>
    <col min="7953" max="8192" width="8.625" style="60"/>
    <col min="8193" max="8193" width="4.875" style="60" bestFit="1" customWidth="1"/>
    <col min="8194" max="8194" width="14.125" style="60" customWidth="1"/>
    <col min="8195" max="8199" width="12.625" style="60" customWidth="1"/>
    <col min="8200" max="8207" width="10.625" style="60" customWidth="1"/>
    <col min="8208" max="8208" width="7.5" style="60" bestFit="1" customWidth="1"/>
    <col min="8209" max="8448" width="8.625" style="60"/>
    <col min="8449" max="8449" width="4.875" style="60" bestFit="1" customWidth="1"/>
    <col min="8450" max="8450" width="14.125" style="60" customWidth="1"/>
    <col min="8451" max="8455" width="12.625" style="60" customWidth="1"/>
    <col min="8456" max="8463" width="10.625" style="60" customWidth="1"/>
    <col min="8464" max="8464" width="7.5" style="60" bestFit="1" customWidth="1"/>
    <col min="8465" max="8704" width="8.625" style="60"/>
    <col min="8705" max="8705" width="4.875" style="60" bestFit="1" customWidth="1"/>
    <col min="8706" max="8706" width="14.125" style="60" customWidth="1"/>
    <col min="8707" max="8711" width="12.625" style="60" customWidth="1"/>
    <col min="8712" max="8719" width="10.625" style="60" customWidth="1"/>
    <col min="8720" max="8720" width="7.5" style="60" bestFit="1" customWidth="1"/>
    <col min="8721" max="8960" width="8.625" style="60"/>
    <col min="8961" max="8961" width="4.875" style="60" bestFit="1" customWidth="1"/>
    <col min="8962" max="8962" width="14.125" style="60" customWidth="1"/>
    <col min="8963" max="8967" width="12.625" style="60" customWidth="1"/>
    <col min="8968" max="8975" width="10.625" style="60" customWidth="1"/>
    <col min="8976" max="8976" width="7.5" style="60" bestFit="1" customWidth="1"/>
    <col min="8977" max="9216" width="8.625" style="60"/>
    <col min="9217" max="9217" width="4.875" style="60" bestFit="1" customWidth="1"/>
    <col min="9218" max="9218" width="14.125" style="60" customWidth="1"/>
    <col min="9219" max="9223" width="12.625" style="60" customWidth="1"/>
    <col min="9224" max="9231" width="10.625" style="60" customWidth="1"/>
    <col min="9232" max="9232" width="7.5" style="60" bestFit="1" customWidth="1"/>
    <col min="9233" max="9472" width="8.625" style="60"/>
    <col min="9473" max="9473" width="4.875" style="60" bestFit="1" customWidth="1"/>
    <col min="9474" max="9474" width="14.125" style="60" customWidth="1"/>
    <col min="9475" max="9479" width="12.625" style="60" customWidth="1"/>
    <col min="9480" max="9487" width="10.625" style="60" customWidth="1"/>
    <col min="9488" max="9488" width="7.5" style="60" bestFit="1" customWidth="1"/>
    <col min="9489" max="9728" width="8.625" style="60"/>
    <col min="9729" max="9729" width="4.875" style="60" bestFit="1" customWidth="1"/>
    <col min="9730" max="9730" width="14.125" style="60" customWidth="1"/>
    <col min="9731" max="9735" width="12.625" style="60" customWidth="1"/>
    <col min="9736" max="9743" width="10.625" style="60" customWidth="1"/>
    <col min="9744" max="9744" width="7.5" style="60" bestFit="1" customWidth="1"/>
    <col min="9745" max="9984" width="8.625" style="60"/>
    <col min="9985" max="9985" width="4.875" style="60" bestFit="1" customWidth="1"/>
    <col min="9986" max="9986" width="14.125" style="60" customWidth="1"/>
    <col min="9987" max="9991" width="12.625" style="60" customWidth="1"/>
    <col min="9992" max="9999" width="10.625" style="60" customWidth="1"/>
    <col min="10000" max="10000" width="7.5" style="60" bestFit="1" customWidth="1"/>
    <col min="10001" max="10240" width="8.625" style="60"/>
    <col min="10241" max="10241" width="4.875" style="60" bestFit="1" customWidth="1"/>
    <col min="10242" max="10242" width="14.125" style="60" customWidth="1"/>
    <col min="10243" max="10247" width="12.625" style="60" customWidth="1"/>
    <col min="10248" max="10255" width="10.625" style="60" customWidth="1"/>
    <col min="10256" max="10256" width="7.5" style="60" bestFit="1" customWidth="1"/>
    <col min="10257" max="10496" width="8.625" style="60"/>
    <col min="10497" max="10497" width="4.875" style="60" bestFit="1" customWidth="1"/>
    <col min="10498" max="10498" width="14.125" style="60" customWidth="1"/>
    <col min="10499" max="10503" width="12.625" style="60" customWidth="1"/>
    <col min="10504" max="10511" width="10.625" style="60" customWidth="1"/>
    <col min="10512" max="10512" width="7.5" style="60" bestFit="1" customWidth="1"/>
    <col min="10513" max="10752" width="8.625" style="60"/>
    <col min="10753" max="10753" width="4.875" style="60" bestFit="1" customWidth="1"/>
    <col min="10754" max="10754" width="14.125" style="60" customWidth="1"/>
    <col min="10755" max="10759" width="12.625" style="60" customWidth="1"/>
    <col min="10760" max="10767" width="10.625" style="60" customWidth="1"/>
    <col min="10768" max="10768" width="7.5" style="60" bestFit="1" customWidth="1"/>
    <col min="10769" max="11008" width="8.625" style="60"/>
    <col min="11009" max="11009" width="4.875" style="60" bestFit="1" customWidth="1"/>
    <col min="11010" max="11010" width="14.125" style="60" customWidth="1"/>
    <col min="11011" max="11015" width="12.625" style="60" customWidth="1"/>
    <col min="11016" max="11023" width="10.625" style="60" customWidth="1"/>
    <col min="11024" max="11024" width="7.5" style="60" bestFit="1" customWidth="1"/>
    <col min="11025" max="11264" width="8.625" style="60"/>
    <col min="11265" max="11265" width="4.875" style="60" bestFit="1" customWidth="1"/>
    <col min="11266" max="11266" width="14.125" style="60" customWidth="1"/>
    <col min="11267" max="11271" width="12.625" style="60" customWidth="1"/>
    <col min="11272" max="11279" width="10.625" style="60" customWidth="1"/>
    <col min="11280" max="11280" width="7.5" style="60" bestFit="1" customWidth="1"/>
    <col min="11281" max="11520" width="8.625" style="60"/>
    <col min="11521" max="11521" width="4.875" style="60" bestFit="1" customWidth="1"/>
    <col min="11522" max="11522" width="14.125" style="60" customWidth="1"/>
    <col min="11523" max="11527" width="12.625" style="60" customWidth="1"/>
    <col min="11528" max="11535" width="10.625" style="60" customWidth="1"/>
    <col min="11536" max="11536" width="7.5" style="60" bestFit="1" customWidth="1"/>
    <col min="11537" max="11776" width="8.625" style="60"/>
    <col min="11777" max="11777" width="4.875" style="60" bestFit="1" customWidth="1"/>
    <col min="11778" max="11778" width="14.125" style="60" customWidth="1"/>
    <col min="11779" max="11783" width="12.625" style="60" customWidth="1"/>
    <col min="11784" max="11791" width="10.625" style="60" customWidth="1"/>
    <col min="11792" max="11792" width="7.5" style="60" bestFit="1" customWidth="1"/>
    <col min="11793" max="12032" width="8.625" style="60"/>
    <col min="12033" max="12033" width="4.875" style="60" bestFit="1" customWidth="1"/>
    <col min="12034" max="12034" width="14.125" style="60" customWidth="1"/>
    <col min="12035" max="12039" width="12.625" style="60" customWidth="1"/>
    <col min="12040" max="12047" width="10.625" style="60" customWidth="1"/>
    <col min="12048" max="12048" width="7.5" style="60" bestFit="1" customWidth="1"/>
    <col min="12049" max="12288" width="8.625" style="60"/>
    <col min="12289" max="12289" width="4.875" style="60" bestFit="1" customWidth="1"/>
    <col min="12290" max="12290" width="14.125" style="60" customWidth="1"/>
    <col min="12291" max="12295" width="12.625" style="60" customWidth="1"/>
    <col min="12296" max="12303" width="10.625" style="60" customWidth="1"/>
    <col min="12304" max="12304" width="7.5" style="60" bestFit="1" customWidth="1"/>
    <col min="12305" max="12544" width="8.625" style="60"/>
    <col min="12545" max="12545" width="4.875" style="60" bestFit="1" customWidth="1"/>
    <col min="12546" max="12546" width="14.125" style="60" customWidth="1"/>
    <col min="12547" max="12551" width="12.625" style="60" customWidth="1"/>
    <col min="12552" max="12559" width="10.625" style="60" customWidth="1"/>
    <col min="12560" max="12560" width="7.5" style="60" bestFit="1" customWidth="1"/>
    <col min="12561" max="12800" width="8.625" style="60"/>
    <col min="12801" max="12801" width="4.875" style="60" bestFit="1" customWidth="1"/>
    <col min="12802" max="12802" width="14.125" style="60" customWidth="1"/>
    <col min="12803" max="12807" width="12.625" style="60" customWidth="1"/>
    <col min="12808" max="12815" width="10.625" style="60" customWidth="1"/>
    <col min="12816" max="12816" width="7.5" style="60" bestFit="1" customWidth="1"/>
    <col min="12817" max="13056" width="8.625" style="60"/>
    <col min="13057" max="13057" width="4.875" style="60" bestFit="1" customWidth="1"/>
    <col min="13058" max="13058" width="14.125" style="60" customWidth="1"/>
    <col min="13059" max="13063" width="12.625" style="60" customWidth="1"/>
    <col min="13064" max="13071" width="10.625" style="60" customWidth="1"/>
    <col min="13072" max="13072" width="7.5" style="60" bestFit="1" customWidth="1"/>
    <col min="13073" max="13312" width="8.625" style="60"/>
    <col min="13313" max="13313" width="4.875" style="60" bestFit="1" customWidth="1"/>
    <col min="13314" max="13314" width="14.125" style="60" customWidth="1"/>
    <col min="13315" max="13319" width="12.625" style="60" customWidth="1"/>
    <col min="13320" max="13327" width="10.625" style="60" customWidth="1"/>
    <col min="13328" max="13328" width="7.5" style="60" bestFit="1" customWidth="1"/>
    <col min="13329" max="13568" width="8.625" style="60"/>
    <col min="13569" max="13569" width="4.875" style="60" bestFit="1" customWidth="1"/>
    <col min="13570" max="13570" width="14.125" style="60" customWidth="1"/>
    <col min="13571" max="13575" width="12.625" style="60" customWidth="1"/>
    <col min="13576" max="13583" width="10.625" style="60" customWidth="1"/>
    <col min="13584" max="13584" width="7.5" style="60" bestFit="1" customWidth="1"/>
    <col min="13585" max="13824" width="8.625" style="60"/>
    <col min="13825" max="13825" width="4.875" style="60" bestFit="1" customWidth="1"/>
    <col min="13826" max="13826" width="14.125" style="60" customWidth="1"/>
    <col min="13827" max="13831" width="12.625" style="60" customWidth="1"/>
    <col min="13832" max="13839" width="10.625" style="60" customWidth="1"/>
    <col min="13840" max="13840" width="7.5" style="60" bestFit="1" customWidth="1"/>
    <col min="13841" max="14080" width="8.625" style="60"/>
    <col min="14081" max="14081" width="4.875" style="60" bestFit="1" customWidth="1"/>
    <col min="14082" max="14082" width="14.125" style="60" customWidth="1"/>
    <col min="14083" max="14087" width="12.625" style="60" customWidth="1"/>
    <col min="14088" max="14095" width="10.625" style="60" customWidth="1"/>
    <col min="14096" max="14096" width="7.5" style="60" bestFit="1" customWidth="1"/>
    <col min="14097" max="14336" width="8.625" style="60"/>
    <col min="14337" max="14337" width="4.875" style="60" bestFit="1" customWidth="1"/>
    <col min="14338" max="14338" width="14.125" style="60" customWidth="1"/>
    <col min="14339" max="14343" width="12.625" style="60" customWidth="1"/>
    <col min="14344" max="14351" width="10.625" style="60" customWidth="1"/>
    <col min="14352" max="14352" width="7.5" style="60" bestFit="1" customWidth="1"/>
    <col min="14353" max="14592" width="8.625" style="60"/>
    <col min="14593" max="14593" width="4.875" style="60" bestFit="1" customWidth="1"/>
    <col min="14594" max="14594" width="14.125" style="60" customWidth="1"/>
    <col min="14595" max="14599" width="12.625" style="60" customWidth="1"/>
    <col min="14600" max="14607" width="10.625" style="60" customWidth="1"/>
    <col min="14608" max="14608" width="7.5" style="60" bestFit="1" customWidth="1"/>
    <col min="14609" max="14848" width="8.625" style="60"/>
    <col min="14849" max="14849" width="4.875" style="60" bestFit="1" customWidth="1"/>
    <col min="14850" max="14850" width="14.125" style="60" customWidth="1"/>
    <col min="14851" max="14855" width="12.625" style="60" customWidth="1"/>
    <col min="14856" max="14863" width="10.625" style="60" customWidth="1"/>
    <col min="14864" max="14864" width="7.5" style="60" bestFit="1" customWidth="1"/>
    <col min="14865" max="15104" width="8.625" style="60"/>
    <col min="15105" max="15105" width="4.875" style="60" bestFit="1" customWidth="1"/>
    <col min="15106" max="15106" width="14.125" style="60" customWidth="1"/>
    <col min="15107" max="15111" width="12.625" style="60" customWidth="1"/>
    <col min="15112" max="15119" width="10.625" style="60" customWidth="1"/>
    <col min="15120" max="15120" width="7.5" style="60" bestFit="1" customWidth="1"/>
    <col min="15121" max="15360" width="8.625" style="60"/>
    <col min="15361" max="15361" width="4.875" style="60" bestFit="1" customWidth="1"/>
    <col min="15362" max="15362" width="14.125" style="60" customWidth="1"/>
    <col min="15363" max="15367" width="12.625" style="60" customWidth="1"/>
    <col min="15368" max="15375" width="10.625" style="60" customWidth="1"/>
    <col min="15376" max="15376" width="7.5" style="60" bestFit="1" customWidth="1"/>
    <col min="15377" max="15616" width="8.625" style="60"/>
    <col min="15617" max="15617" width="4.875" style="60" bestFit="1" customWidth="1"/>
    <col min="15618" max="15618" width="14.125" style="60" customWidth="1"/>
    <col min="15619" max="15623" width="12.625" style="60" customWidth="1"/>
    <col min="15624" max="15631" width="10.625" style="60" customWidth="1"/>
    <col min="15632" max="15632" width="7.5" style="60" bestFit="1" customWidth="1"/>
    <col min="15633" max="15872" width="8.625" style="60"/>
    <col min="15873" max="15873" width="4.875" style="60" bestFit="1" customWidth="1"/>
    <col min="15874" max="15874" width="14.125" style="60" customWidth="1"/>
    <col min="15875" max="15879" width="12.625" style="60" customWidth="1"/>
    <col min="15880" max="15887" width="10.625" style="60" customWidth="1"/>
    <col min="15888" max="15888" width="7.5" style="60" bestFit="1" customWidth="1"/>
    <col min="15889" max="16128" width="8.625" style="60"/>
    <col min="16129" max="16129" width="4.875" style="60" bestFit="1" customWidth="1"/>
    <col min="16130" max="16130" width="14.125" style="60" customWidth="1"/>
    <col min="16131" max="16135" width="12.625" style="60" customWidth="1"/>
    <col min="16136" max="16143" width="10.625" style="60" customWidth="1"/>
    <col min="16144" max="16144" width="7.5" style="60" bestFit="1" customWidth="1"/>
    <col min="16145" max="16384" width="8.625" style="60"/>
  </cols>
  <sheetData>
    <row r="1" spans="1:13" ht="22.5" customHeight="1"/>
    <row r="2" spans="1:13" ht="22.5" customHeight="1">
      <c r="A2" s="724" t="s">
        <v>720</v>
      </c>
      <c r="B2" s="724"/>
      <c r="C2" s="724"/>
      <c r="D2" s="724"/>
      <c r="E2" s="724"/>
      <c r="F2" s="724"/>
      <c r="G2" s="724"/>
      <c r="H2" s="70"/>
      <c r="I2" s="73"/>
      <c r="J2" s="73"/>
      <c r="K2" s="73"/>
      <c r="L2" s="73"/>
      <c r="M2" s="73"/>
    </row>
    <row r="3" spans="1:13" ht="13.5" customHeight="1">
      <c r="A3" s="118"/>
      <c r="B3" s="118"/>
      <c r="C3" s="118"/>
      <c r="D3" s="118"/>
      <c r="E3" s="118"/>
      <c r="F3" s="118"/>
      <c r="G3" s="118"/>
      <c r="H3" s="70"/>
      <c r="I3" s="73"/>
      <c r="J3" s="73"/>
      <c r="K3" s="73"/>
      <c r="L3" s="73"/>
      <c r="M3" s="73"/>
    </row>
    <row r="4" spans="1:13" ht="13.5" customHeight="1" thickBot="1">
      <c r="A4" s="91" t="s">
        <v>128</v>
      </c>
      <c r="B4" s="261"/>
      <c r="C4" s="261"/>
      <c r="D4" s="261"/>
      <c r="E4" s="261"/>
      <c r="F4" s="261"/>
      <c r="G4" s="83" t="s">
        <v>129</v>
      </c>
    </row>
    <row r="5" spans="1:13" ht="26.25" customHeight="1">
      <c r="A5" s="747" t="s">
        <v>734</v>
      </c>
      <c r="B5" s="748"/>
      <c r="C5" s="316" t="s">
        <v>504</v>
      </c>
      <c r="D5" s="316" t="s">
        <v>508</v>
      </c>
      <c r="E5" s="316" t="s">
        <v>595</v>
      </c>
      <c r="F5" s="316" t="s">
        <v>614</v>
      </c>
      <c r="G5" s="262" t="s">
        <v>668</v>
      </c>
      <c r="H5" s="66"/>
    </row>
    <row r="6" spans="1:13" ht="26.25" customHeight="1">
      <c r="A6" s="749" t="s">
        <v>735</v>
      </c>
      <c r="B6" s="750"/>
      <c r="C6" s="334">
        <v>3248</v>
      </c>
      <c r="D6" s="334">
        <v>3239</v>
      </c>
      <c r="E6" s="334">
        <v>3239</v>
      </c>
      <c r="F6" s="334">
        <v>3239</v>
      </c>
      <c r="G6" s="335">
        <v>3239</v>
      </c>
      <c r="H6" s="66"/>
    </row>
    <row r="7" spans="1:13" ht="26.25" customHeight="1">
      <c r="A7" s="751" t="s">
        <v>130</v>
      </c>
      <c r="B7" s="422" t="s">
        <v>738</v>
      </c>
      <c r="C7" s="336">
        <v>2976</v>
      </c>
      <c r="D7" s="336">
        <v>2967</v>
      </c>
      <c r="E7" s="336">
        <v>2967</v>
      </c>
      <c r="F7" s="336">
        <v>2967</v>
      </c>
      <c r="G7" s="337">
        <v>2967</v>
      </c>
    </row>
    <row r="8" spans="1:13" ht="26.25" customHeight="1">
      <c r="A8" s="752"/>
      <c r="B8" s="162" t="s">
        <v>737</v>
      </c>
      <c r="C8" s="339">
        <v>98</v>
      </c>
      <c r="D8" s="339">
        <v>98</v>
      </c>
      <c r="E8" s="340">
        <v>98</v>
      </c>
      <c r="F8" s="339">
        <v>98</v>
      </c>
      <c r="G8" s="341">
        <v>98</v>
      </c>
    </row>
    <row r="9" spans="1:13" ht="26.25" customHeight="1">
      <c r="A9" s="752"/>
      <c r="B9" s="342" t="s">
        <v>131</v>
      </c>
      <c r="C9" s="339">
        <v>53</v>
      </c>
      <c r="D9" s="340">
        <v>53</v>
      </c>
      <c r="E9" s="336">
        <v>53</v>
      </c>
      <c r="F9" s="340">
        <v>53</v>
      </c>
      <c r="G9" s="341">
        <v>53</v>
      </c>
    </row>
    <row r="10" spans="1:13" ht="26.25" customHeight="1">
      <c r="A10" s="752"/>
      <c r="B10" s="342" t="s">
        <v>132</v>
      </c>
      <c r="C10" s="339">
        <v>72</v>
      </c>
      <c r="D10" s="339">
        <v>63</v>
      </c>
      <c r="E10" s="339">
        <v>63</v>
      </c>
      <c r="F10" s="339">
        <v>63</v>
      </c>
      <c r="G10" s="341">
        <v>63</v>
      </c>
    </row>
    <row r="11" spans="1:13" ht="26.25" customHeight="1">
      <c r="A11" s="752"/>
      <c r="B11" s="342" t="s">
        <v>133</v>
      </c>
      <c r="C11" s="339">
        <v>70</v>
      </c>
      <c r="D11" s="343">
        <v>70</v>
      </c>
      <c r="E11" s="343">
        <v>70</v>
      </c>
      <c r="F11" s="340">
        <v>70</v>
      </c>
      <c r="G11" s="341">
        <v>70</v>
      </c>
    </row>
    <row r="12" spans="1:13" ht="26.25" customHeight="1">
      <c r="A12" s="752"/>
      <c r="B12" s="338" t="s">
        <v>134</v>
      </c>
      <c r="C12" s="339">
        <v>2637</v>
      </c>
      <c r="D12" s="340">
        <v>2637</v>
      </c>
      <c r="E12" s="339">
        <v>2637</v>
      </c>
      <c r="F12" s="339">
        <v>2637</v>
      </c>
      <c r="G12" s="341">
        <v>2637</v>
      </c>
    </row>
    <row r="13" spans="1:13" ht="26.25" customHeight="1">
      <c r="A13" s="753"/>
      <c r="B13" s="616" t="s">
        <v>736</v>
      </c>
      <c r="C13" s="344">
        <v>46</v>
      </c>
      <c r="D13" s="345">
        <v>46</v>
      </c>
      <c r="E13" s="346">
        <v>46</v>
      </c>
      <c r="F13" s="346">
        <v>46</v>
      </c>
      <c r="G13" s="347">
        <v>46</v>
      </c>
      <c r="H13" s="66"/>
    </row>
    <row r="14" spans="1:13" ht="69.75" customHeight="1" thickBot="1">
      <c r="A14" s="348" t="s">
        <v>135</v>
      </c>
      <c r="B14" s="349" t="s">
        <v>134</v>
      </c>
      <c r="C14" s="350">
        <v>272</v>
      </c>
      <c r="D14" s="350">
        <v>272</v>
      </c>
      <c r="E14" s="350">
        <v>272</v>
      </c>
      <c r="F14" s="350">
        <v>272</v>
      </c>
      <c r="G14" s="351">
        <v>272</v>
      </c>
    </row>
    <row r="15" spans="1:13" ht="13.5" customHeight="1">
      <c r="A15" s="91" t="s">
        <v>629</v>
      </c>
      <c r="B15" s="261"/>
      <c r="C15" s="261"/>
      <c r="D15" s="261"/>
      <c r="E15" s="261"/>
      <c r="F15" s="261"/>
      <c r="G15" s="261"/>
    </row>
    <row r="16" spans="1:13" ht="13.5" customHeight="1"/>
    <row r="17" spans="2:2" ht="13.5" customHeight="1">
      <c r="B17" s="59"/>
    </row>
    <row r="18" spans="2:2" ht="13.5" customHeight="1"/>
    <row r="19" spans="2:2" ht="13.5" customHeight="1"/>
    <row r="20" spans="2:2" ht="13.5" customHeight="1"/>
    <row r="21" spans="2:2" ht="13.5" customHeight="1"/>
    <row r="22" spans="2:2" ht="13.5" customHeight="1"/>
    <row r="23" spans="2:2" ht="13.5" customHeight="1"/>
    <row r="24" spans="2:2" ht="13.5" customHeight="1"/>
    <row r="25" spans="2:2" ht="13.5" customHeight="1"/>
    <row r="26" spans="2:2" ht="13.5" customHeight="1"/>
    <row r="27" spans="2:2" ht="13.5" customHeight="1"/>
    <row r="28" spans="2:2" ht="13.5" customHeight="1"/>
    <row r="29" spans="2:2" ht="13.5" customHeight="1"/>
    <row r="30" spans="2:2" ht="13.5" customHeight="1"/>
    <row r="31" spans="2:2" ht="13.5" customHeight="1"/>
    <row r="32" spans="2: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sheetData>
  <mergeCells count="4">
    <mergeCell ref="A2:G2"/>
    <mergeCell ref="A5:B5"/>
    <mergeCell ref="A6:B6"/>
    <mergeCell ref="A7:A13"/>
  </mergeCells>
  <phoneticPr fontId="2"/>
  <printOptions horizontalCentered="1"/>
  <pageMargins left="0.59055118110236227" right="0.59055118110236227" top="0.78740157480314965" bottom="0.78740157480314965" header="0.59055118110236227" footer="0.5905511811023622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activeCell="H1" sqref="H1"/>
    </sheetView>
  </sheetViews>
  <sheetFormatPr defaultColWidth="9" defaultRowHeight="13.5"/>
  <cols>
    <col min="1" max="7" width="1.5" style="57" customWidth="1"/>
    <col min="8" max="8" width="24.625" style="57" customWidth="1"/>
    <col min="9" max="9" width="1" style="57" customWidth="1"/>
    <col min="10" max="10" width="16.875" style="57" customWidth="1"/>
    <col min="11" max="11" width="17.125" style="57" customWidth="1"/>
    <col min="12" max="12" width="13.625" style="57" customWidth="1"/>
    <col min="13" max="14" width="10.625" style="57" customWidth="1"/>
    <col min="15" max="16384" width="9" style="57"/>
  </cols>
  <sheetData>
    <row r="1" spans="1:14" ht="29.25" customHeight="1">
      <c r="A1" s="59"/>
      <c r="B1" s="59"/>
      <c r="C1" s="59"/>
      <c r="D1" s="59"/>
      <c r="E1" s="59"/>
      <c r="F1" s="59"/>
      <c r="G1" s="79"/>
      <c r="H1" s="79"/>
      <c r="I1" s="79"/>
      <c r="J1" s="79"/>
      <c r="K1" s="79"/>
      <c r="L1" s="79"/>
      <c r="M1" s="79"/>
      <c r="N1" s="79"/>
    </row>
    <row r="2" spans="1:14" ht="45" customHeight="1">
      <c r="A2" s="756" t="s">
        <v>739</v>
      </c>
      <c r="B2" s="756"/>
      <c r="C2" s="756"/>
      <c r="D2" s="756"/>
      <c r="E2" s="756"/>
      <c r="F2" s="756"/>
      <c r="G2" s="756"/>
      <c r="H2" s="756"/>
      <c r="I2" s="756"/>
      <c r="J2" s="756"/>
      <c r="K2" s="756"/>
      <c r="L2" s="756"/>
      <c r="M2" s="61"/>
      <c r="N2" s="61"/>
    </row>
    <row r="3" spans="1:14">
      <c r="A3" s="26"/>
      <c r="B3" s="26"/>
      <c r="C3" s="26"/>
      <c r="D3" s="26"/>
      <c r="E3" s="26"/>
      <c r="F3" s="26"/>
      <c r="G3" s="26"/>
      <c r="H3" s="26"/>
      <c r="I3" s="26"/>
      <c r="J3" s="26"/>
      <c r="K3" s="26"/>
      <c r="L3" s="26"/>
      <c r="M3" s="26"/>
      <c r="N3" s="26"/>
    </row>
    <row r="4" spans="1:14" ht="14.25" thickBot="1">
      <c r="A4" s="352"/>
      <c r="B4" s="352"/>
      <c r="C4" s="352"/>
      <c r="D4" s="352"/>
      <c r="E4" s="352"/>
      <c r="F4" s="352"/>
      <c r="G4" s="352"/>
      <c r="H4" s="352"/>
      <c r="I4" s="352"/>
      <c r="J4" s="352"/>
      <c r="K4" s="352"/>
      <c r="L4" s="353" t="s">
        <v>630</v>
      </c>
      <c r="N4" s="27"/>
    </row>
    <row r="5" spans="1:14" ht="51" customHeight="1">
      <c r="A5" s="354"/>
      <c r="B5" s="757" t="s">
        <v>136</v>
      </c>
      <c r="C5" s="757"/>
      <c r="D5" s="757"/>
      <c r="E5" s="757"/>
      <c r="F5" s="757"/>
      <c r="G5" s="757"/>
      <c r="H5" s="757"/>
      <c r="I5" s="355"/>
      <c r="J5" s="356" t="s">
        <v>137</v>
      </c>
      <c r="K5" s="357" t="s">
        <v>138</v>
      </c>
      <c r="L5" s="358" t="s">
        <v>139</v>
      </c>
      <c r="N5" s="80"/>
    </row>
    <row r="6" spans="1:14" ht="22.5" customHeight="1">
      <c r="A6" s="359"/>
      <c r="B6" s="758" t="s">
        <v>631</v>
      </c>
      <c r="C6" s="759"/>
      <c r="D6" s="759"/>
      <c r="E6" s="759"/>
      <c r="F6" s="759"/>
      <c r="G6" s="759"/>
      <c r="H6" s="759"/>
      <c r="I6" s="242"/>
      <c r="J6" s="360">
        <v>93001</v>
      </c>
      <c r="K6" s="360">
        <v>228309</v>
      </c>
      <c r="L6" s="361">
        <v>2.4549090869999999</v>
      </c>
    </row>
    <row r="7" spans="1:14" ht="22.5" customHeight="1">
      <c r="A7" s="362"/>
      <c r="B7" s="363"/>
      <c r="C7" s="760" t="s">
        <v>510</v>
      </c>
      <c r="D7" s="760"/>
      <c r="E7" s="760"/>
      <c r="F7" s="760"/>
      <c r="G7" s="761"/>
      <c r="H7" s="761"/>
      <c r="I7" s="247"/>
      <c r="J7" s="364">
        <v>91633</v>
      </c>
      <c r="K7" s="364">
        <v>226053</v>
      </c>
      <c r="L7" s="365">
        <v>2.4669387666000002</v>
      </c>
      <c r="M7" s="80"/>
    </row>
    <row r="8" spans="1:14" ht="22.5" customHeight="1">
      <c r="A8" s="362"/>
      <c r="B8" s="363"/>
      <c r="C8" s="363"/>
      <c r="D8" s="363"/>
      <c r="E8" s="760" t="s">
        <v>632</v>
      </c>
      <c r="F8" s="761"/>
      <c r="G8" s="761"/>
      <c r="H8" s="761"/>
      <c r="I8" s="250"/>
      <c r="J8" s="364">
        <v>90760</v>
      </c>
      <c r="K8" s="364">
        <v>224305</v>
      </c>
      <c r="L8" s="365">
        <v>2.4714081093</v>
      </c>
    </row>
    <row r="9" spans="1:14" ht="22.5" customHeight="1">
      <c r="A9" s="362"/>
      <c r="B9" s="363"/>
      <c r="C9" s="363"/>
      <c r="D9" s="363"/>
      <c r="E9" s="363"/>
      <c r="F9" s="760" t="s">
        <v>511</v>
      </c>
      <c r="G9" s="761"/>
      <c r="H9" s="761"/>
      <c r="I9" s="250"/>
      <c r="J9" s="364">
        <v>54473</v>
      </c>
      <c r="K9" s="364">
        <v>154261</v>
      </c>
      <c r="L9" s="365">
        <v>2.8318800139999998</v>
      </c>
    </row>
    <row r="10" spans="1:14" ht="22.5" customHeight="1">
      <c r="A10" s="362"/>
      <c r="B10" s="363"/>
      <c r="C10" s="363"/>
      <c r="D10" s="363"/>
      <c r="E10" s="363"/>
      <c r="F10" s="762" t="s">
        <v>140</v>
      </c>
      <c r="G10" s="761"/>
      <c r="H10" s="761"/>
      <c r="I10" s="250"/>
      <c r="J10" s="364">
        <v>36</v>
      </c>
      <c r="K10" s="364">
        <v>101</v>
      </c>
      <c r="L10" s="365">
        <v>2.8055555555999998</v>
      </c>
    </row>
    <row r="11" spans="1:14" ht="22.5" customHeight="1">
      <c r="A11" s="362"/>
      <c r="B11" s="363"/>
      <c r="C11" s="363"/>
      <c r="D11" s="363"/>
      <c r="E11" s="363"/>
      <c r="F11" s="760" t="s">
        <v>512</v>
      </c>
      <c r="G11" s="761"/>
      <c r="H11" s="761"/>
      <c r="I11" s="250"/>
      <c r="J11" s="364">
        <v>33649</v>
      </c>
      <c r="K11" s="364">
        <v>64366</v>
      </c>
      <c r="L11" s="365">
        <v>1.9128651669000001</v>
      </c>
    </row>
    <row r="12" spans="1:14" ht="22.5" customHeight="1">
      <c r="A12" s="362"/>
      <c r="B12" s="363"/>
      <c r="C12" s="363"/>
      <c r="D12" s="363"/>
      <c r="E12" s="363"/>
      <c r="F12" s="760" t="s">
        <v>513</v>
      </c>
      <c r="G12" s="761"/>
      <c r="H12" s="761"/>
      <c r="I12" s="250"/>
      <c r="J12" s="364">
        <v>2602</v>
      </c>
      <c r="K12" s="364">
        <v>5577</v>
      </c>
      <c r="L12" s="365">
        <v>2.1433512683</v>
      </c>
    </row>
    <row r="13" spans="1:14" ht="22.5" customHeight="1">
      <c r="A13" s="362"/>
      <c r="B13" s="363"/>
      <c r="C13" s="363"/>
      <c r="D13" s="363"/>
      <c r="E13" s="760" t="s">
        <v>633</v>
      </c>
      <c r="F13" s="761"/>
      <c r="G13" s="761"/>
      <c r="H13" s="761"/>
      <c r="I13" s="250"/>
      <c r="J13" s="364">
        <v>873</v>
      </c>
      <c r="K13" s="364">
        <v>1748</v>
      </c>
      <c r="L13" s="365">
        <v>2.0022909507</v>
      </c>
    </row>
    <row r="14" spans="1:14" ht="22.5" customHeight="1" thickBot="1">
      <c r="A14" s="366"/>
      <c r="B14" s="367"/>
      <c r="C14" s="763" t="s">
        <v>514</v>
      </c>
      <c r="D14" s="763"/>
      <c r="E14" s="763"/>
      <c r="F14" s="763"/>
      <c r="G14" s="764"/>
      <c r="H14" s="764"/>
      <c r="I14" s="368"/>
      <c r="J14" s="369">
        <v>1367</v>
      </c>
      <c r="K14" s="369">
        <v>2255</v>
      </c>
      <c r="L14" s="370">
        <v>1.6495976590999999</v>
      </c>
    </row>
    <row r="15" spans="1:14">
      <c r="A15" s="117" t="s">
        <v>701</v>
      </c>
      <c r="B15" s="91"/>
      <c r="C15" s="91"/>
      <c r="D15" s="91"/>
      <c r="E15" s="91"/>
      <c r="F15" s="91"/>
      <c r="G15" s="91"/>
      <c r="H15" s="91"/>
      <c r="I15" s="91"/>
      <c r="J15" s="91"/>
      <c r="K15" s="91"/>
      <c r="L15" s="91"/>
      <c r="M15" s="59"/>
      <c r="N15" s="59"/>
    </row>
    <row r="16" spans="1:14">
      <c r="A16" s="91" t="s">
        <v>643</v>
      </c>
      <c r="B16" s="91"/>
      <c r="C16" s="91"/>
      <c r="D16" s="91"/>
      <c r="E16" s="91"/>
      <c r="F16" s="91"/>
      <c r="G16" s="91"/>
      <c r="H16" s="91"/>
      <c r="I16" s="91"/>
      <c r="J16" s="91"/>
      <c r="K16" s="91"/>
      <c r="L16" s="91"/>
      <c r="M16" s="59"/>
      <c r="N16" s="59"/>
    </row>
    <row r="17" spans="1:14" ht="27" customHeight="1">
      <c r="A17" s="754"/>
      <c r="B17" s="755"/>
      <c r="C17" s="755"/>
      <c r="D17" s="755"/>
      <c r="E17" s="755"/>
      <c r="F17" s="755"/>
      <c r="G17" s="755"/>
      <c r="H17" s="755"/>
      <c r="I17" s="755"/>
      <c r="J17" s="755"/>
      <c r="K17" s="755"/>
      <c r="L17" s="755"/>
      <c r="M17" s="755"/>
      <c r="N17" s="755"/>
    </row>
  </sheetData>
  <mergeCells count="12">
    <mergeCell ref="A17:N17"/>
    <mergeCell ref="A2:L2"/>
    <mergeCell ref="B5:H5"/>
    <mergeCell ref="B6:H6"/>
    <mergeCell ref="C7:H7"/>
    <mergeCell ref="E8:H8"/>
    <mergeCell ref="F9:H9"/>
    <mergeCell ref="F10:H10"/>
    <mergeCell ref="F11:H11"/>
    <mergeCell ref="F12:H12"/>
    <mergeCell ref="E13:H13"/>
    <mergeCell ref="C14:H14"/>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0"/>
  <sheetViews>
    <sheetView showGridLines="0" zoomScale="90" zoomScaleNormal="90" workbookViewId="0"/>
  </sheetViews>
  <sheetFormatPr defaultColWidth="9" defaultRowHeight="13.5"/>
  <cols>
    <col min="1" max="1" width="19.25" style="81" customWidth="1"/>
    <col min="2" max="2" width="0.75" style="81" customWidth="1"/>
    <col min="3" max="9" width="10.75" style="82" customWidth="1"/>
    <col min="10" max="10" width="11.375" style="82" customWidth="1"/>
    <col min="11" max="16" width="10.625" style="82" customWidth="1"/>
    <col min="17" max="17" width="9" style="82" customWidth="1"/>
    <col min="18" max="18" width="11.125" style="82" customWidth="1"/>
    <col min="19" max="16384" width="9" style="82"/>
  </cols>
  <sheetData>
    <row r="1" spans="1:18" ht="29.25" customHeight="1">
      <c r="A1" s="66"/>
      <c r="R1" s="83"/>
    </row>
    <row r="2" spans="1:18" ht="22.5" customHeight="1">
      <c r="A2" s="765" t="s">
        <v>743</v>
      </c>
      <c r="B2" s="765"/>
      <c r="C2" s="765"/>
      <c r="D2" s="765"/>
      <c r="E2" s="765"/>
      <c r="F2" s="765"/>
      <c r="G2" s="765"/>
      <c r="H2" s="765"/>
      <c r="I2" s="765"/>
      <c r="J2" s="766" t="s">
        <v>742</v>
      </c>
      <c r="K2" s="766"/>
      <c r="L2" s="766"/>
      <c r="M2" s="766"/>
      <c r="N2" s="766"/>
      <c r="O2" s="766"/>
      <c r="P2" s="766"/>
      <c r="Q2" s="766"/>
      <c r="R2" s="766"/>
    </row>
    <row r="3" spans="1:18" s="84" customFormat="1" ht="13.5" customHeight="1" thickBot="1">
      <c r="A3" s="81"/>
      <c r="B3" s="81"/>
      <c r="C3" s="82"/>
      <c r="D3" s="82"/>
      <c r="E3" s="82"/>
      <c r="F3" s="82"/>
      <c r="G3" s="82"/>
      <c r="H3" s="82"/>
      <c r="I3" s="82"/>
      <c r="J3" s="82"/>
      <c r="K3" s="82"/>
      <c r="L3" s="82"/>
      <c r="M3" s="82"/>
      <c r="N3" s="82"/>
      <c r="O3" s="371"/>
      <c r="P3" s="82"/>
      <c r="Q3" s="82"/>
      <c r="R3" s="371" t="s">
        <v>644</v>
      </c>
    </row>
    <row r="4" spans="1:18" s="63" customFormat="1" ht="18" customHeight="1">
      <c r="A4" s="725" t="s">
        <v>141</v>
      </c>
      <c r="B4" s="372"/>
      <c r="C4" s="768" t="s">
        <v>142</v>
      </c>
      <c r="D4" s="768"/>
      <c r="E4" s="768"/>
      <c r="F4" s="768"/>
      <c r="G4" s="768"/>
      <c r="H4" s="768"/>
      <c r="I4" s="769"/>
      <c r="J4" s="770" t="s">
        <v>143</v>
      </c>
      <c r="K4" s="768" t="s">
        <v>144</v>
      </c>
      <c r="L4" s="768"/>
      <c r="M4" s="768"/>
      <c r="N4" s="768"/>
      <c r="O4" s="768"/>
      <c r="P4" s="768"/>
      <c r="Q4" s="768"/>
      <c r="R4" s="772" t="s">
        <v>145</v>
      </c>
    </row>
    <row r="5" spans="1:18" s="63" customFormat="1" ht="18" customHeight="1">
      <c r="A5" s="767"/>
      <c r="B5" s="373"/>
      <c r="C5" s="774" t="s">
        <v>146</v>
      </c>
      <c r="D5" s="774" t="s">
        <v>147</v>
      </c>
      <c r="E5" s="774"/>
      <c r="F5" s="774"/>
      <c r="G5" s="774"/>
      <c r="H5" s="774"/>
      <c r="I5" s="775" t="s">
        <v>148</v>
      </c>
      <c r="J5" s="771"/>
      <c r="K5" s="774" t="s">
        <v>146</v>
      </c>
      <c r="L5" s="774" t="s">
        <v>147</v>
      </c>
      <c r="M5" s="774"/>
      <c r="N5" s="774"/>
      <c r="O5" s="774"/>
      <c r="P5" s="774"/>
      <c r="Q5" s="774" t="s">
        <v>148</v>
      </c>
      <c r="R5" s="773"/>
    </row>
    <row r="6" spans="1:18" s="63" customFormat="1" ht="18" customHeight="1">
      <c r="A6" s="767"/>
      <c r="B6" s="374"/>
      <c r="C6" s="774"/>
      <c r="D6" s="375" t="s">
        <v>149</v>
      </c>
      <c r="E6" s="375" t="s">
        <v>150</v>
      </c>
      <c r="F6" s="376" t="s">
        <v>151</v>
      </c>
      <c r="G6" s="375" t="s">
        <v>152</v>
      </c>
      <c r="H6" s="375" t="s">
        <v>153</v>
      </c>
      <c r="I6" s="775"/>
      <c r="J6" s="771"/>
      <c r="K6" s="774"/>
      <c r="L6" s="375" t="s">
        <v>149</v>
      </c>
      <c r="M6" s="375" t="s">
        <v>150</v>
      </c>
      <c r="N6" s="375" t="s">
        <v>515</v>
      </c>
      <c r="O6" s="375" t="s">
        <v>152</v>
      </c>
      <c r="P6" s="375" t="s">
        <v>153</v>
      </c>
      <c r="Q6" s="774"/>
      <c r="R6" s="773"/>
    </row>
    <row r="7" spans="1:18" s="63" customFormat="1" ht="22.5" customHeight="1">
      <c r="A7" s="377" t="s">
        <v>155</v>
      </c>
      <c r="B7" s="378"/>
      <c r="C7" s="379">
        <v>91633</v>
      </c>
      <c r="D7" s="379">
        <v>90760</v>
      </c>
      <c r="E7" s="379">
        <v>54473</v>
      </c>
      <c r="F7" s="379">
        <v>36</v>
      </c>
      <c r="G7" s="379">
        <v>33649</v>
      </c>
      <c r="H7" s="380">
        <v>2602</v>
      </c>
      <c r="I7" s="380">
        <v>873</v>
      </c>
      <c r="J7" s="381">
        <v>1367</v>
      </c>
      <c r="K7" s="379">
        <v>226053</v>
      </c>
      <c r="L7" s="379">
        <v>224305</v>
      </c>
      <c r="M7" s="379">
        <v>154261</v>
      </c>
      <c r="N7" s="379">
        <v>101</v>
      </c>
      <c r="O7" s="379">
        <v>64366</v>
      </c>
      <c r="P7" s="380">
        <v>5577</v>
      </c>
      <c r="Q7" s="379">
        <v>1748</v>
      </c>
      <c r="R7" s="380">
        <v>2255</v>
      </c>
    </row>
    <row r="8" spans="1:18" s="63" customFormat="1" ht="17.25" customHeight="1">
      <c r="A8" s="382" t="s">
        <v>156</v>
      </c>
      <c r="B8" s="383"/>
      <c r="C8" s="384">
        <v>300</v>
      </c>
      <c r="D8" s="384">
        <v>297</v>
      </c>
      <c r="E8" s="384">
        <v>130</v>
      </c>
      <c r="F8" s="384" t="s">
        <v>157</v>
      </c>
      <c r="G8" s="384">
        <v>132</v>
      </c>
      <c r="H8" s="385">
        <v>35</v>
      </c>
      <c r="I8" s="385">
        <v>3</v>
      </c>
      <c r="J8" s="386">
        <v>7</v>
      </c>
      <c r="K8" s="384">
        <v>527</v>
      </c>
      <c r="L8" s="384">
        <v>523</v>
      </c>
      <c r="M8" s="384">
        <v>322</v>
      </c>
      <c r="N8" s="384" t="s">
        <v>157</v>
      </c>
      <c r="O8" s="384">
        <v>150</v>
      </c>
      <c r="P8" s="385">
        <v>51</v>
      </c>
      <c r="Q8" s="384">
        <v>4</v>
      </c>
      <c r="R8" s="385">
        <v>8</v>
      </c>
    </row>
    <row r="9" spans="1:18" s="63" customFormat="1" ht="17.25" customHeight="1">
      <c r="A9" s="387" t="s">
        <v>158</v>
      </c>
      <c r="B9" s="388"/>
      <c r="C9" s="389">
        <v>548</v>
      </c>
      <c r="D9" s="389">
        <v>546</v>
      </c>
      <c r="E9" s="389">
        <v>178</v>
      </c>
      <c r="F9" s="389" t="s">
        <v>157</v>
      </c>
      <c r="G9" s="389">
        <v>302</v>
      </c>
      <c r="H9" s="390">
        <v>66</v>
      </c>
      <c r="I9" s="390">
        <v>2</v>
      </c>
      <c r="J9" s="391">
        <v>4</v>
      </c>
      <c r="K9" s="389">
        <v>1013</v>
      </c>
      <c r="L9" s="389">
        <v>1011</v>
      </c>
      <c r="M9" s="389">
        <v>391</v>
      </c>
      <c r="N9" s="389" t="s">
        <v>157</v>
      </c>
      <c r="O9" s="389">
        <v>508</v>
      </c>
      <c r="P9" s="390">
        <v>112</v>
      </c>
      <c r="Q9" s="389">
        <v>2</v>
      </c>
      <c r="R9" s="390">
        <v>7</v>
      </c>
    </row>
    <row r="10" spans="1:18" s="63" customFormat="1" ht="17.25" customHeight="1">
      <c r="A10" s="387" t="s">
        <v>159</v>
      </c>
      <c r="B10" s="388"/>
      <c r="C10" s="389">
        <v>339</v>
      </c>
      <c r="D10" s="389">
        <v>337</v>
      </c>
      <c r="E10" s="389">
        <v>112</v>
      </c>
      <c r="F10" s="389" t="s">
        <v>157</v>
      </c>
      <c r="G10" s="389">
        <v>198</v>
      </c>
      <c r="H10" s="390">
        <v>27</v>
      </c>
      <c r="I10" s="390">
        <v>2</v>
      </c>
      <c r="J10" s="391">
        <v>33</v>
      </c>
      <c r="K10" s="389">
        <v>667</v>
      </c>
      <c r="L10" s="389">
        <v>661</v>
      </c>
      <c r="M10" s="389">
        <v>264</v>
      </c>
      <c r="N10" s="389" t="s">
        <v>157</v>
      </c>
      <c r="O10" s="389">
        <v>331</v>
      </c>
      <c r="P10" s="390">
        <v>66</v>
      </c>
      <c r="Q10" s="389">
        <v>6</v>
      </c>
      <c r="R10" s="390">
        <v>36</v>
      </c>
    </row>
    <row r="11" spans="1:18" s="63" customFormat="1" ht="17.25" customHeight="1">
      <c r="A11" s="387" t="s">
        <v>160</v>
      </c>
      <c r="B11" s="388"/>
      <c r="C11" s="389">
        <v>142</v>
      </c>
      <c r="D11" s="389">
        <v>140</v>
      </c>
      <c r="E11" s="389">
        <v>77</v>
      </c>
      <c r="F11" s="389" t="s">
        <v>157</v>
      </c>
      <c r="G11" s="389">
        <v>56</v>
      </c>
      <c r="H11" s="390">
        <v>7</v>
      </c>
      <c r="I11" s="390">
        <v>2</v>
      </c>
      <c r="J11" s="391">
        <v>1</v>
      </c>
      <c r="K11" s="389">
        <v>271</v>
      </c>
      <c r="L11" s="389">
        <v>268</v>
      </c>
      <c r="M11" s="389">
        <v>165</v>
      </c>
      <c r="N11" s="389" t="s">
        <v>157</v>
      </c>
      <c r="O11" s="389">
        <v>87</v>
      </c>
      <c r="P11" s="390">
        <v>16</v>
      </c>
      <c r="Q11" s="389">
        <v>3</v>
      </c>
      <c r="R11" s="390">
        <v>5</v>
      </c>
    </row>
    <row r="12" spans="1:18" s="63" customFormat="1" ht="17.25" customHeight="1">
      <c r="A12" s="387" t="s">
        <v>161</v>
      </c>
      <c r="B12" s="388"/>
      <c r="C12" s="389">
        <v>364</v>
      </c>
      <c r="D12" s="389">
        <v>360</v>
      </c>
      <c r="E12" s="389">
        <v>157</v>
      </c>
      <c r="F12" s="389" t="s">
        <v>157</v>
      </c>
      <c r="G12" s="389">
        <v>195</v>
      </c>
      <c r="H12" s="390">
        <v>8</v>
      </c>
      <c r="I12" s="390">
        <v>4</v>
      </c>
      <c r="J12" s="391">
        <v>2</v>
      </c>
      <c r="K12" s="389">
        <v>736</v>
      </c>
      <c r="L12" s="389">
        <v>728</v>
      </c>
      <c r="M12" s="389">
        <v>355</v>
      </c>
      <c r="N12" s="389" t="s">
        <v>157</v>
      </c>
      <c r="O12" s="389">
        <v>361</v>
      </c>
      <c r="P12" s="390">
        <v>12</v>
      </c>
      <c r="Q12" s="389">
        <v>8</v>
      </c>
      <c r="R12" s="390">
        <v>5</v>
      </c>
    </row>
    <row r="13" spans="1:18" s="63" customFormat="1" ht="17.25" customHeight="1">
      <c r="A13" s="387" t="s">
        <v>162</v>
      </c>
      <c r="B13" s="388"/>
      <c r="C13" s="389">
        <v>248</v>
      </c>
      <c r="D13" s="389">
        <v>247</v>
      </c>
      <c r="E13" s="389">
        <v>155</v>
      </c>
      <c r="F13" s="389" t="s">
        <v>157</v>
      </c>
      <c r="G13" s="389">
        <v>79</v>
      </c>
      <c r="H13" s="390">
        <v>13</v>
      </c>
      <c r="I13" s="390">
        <v>1</v>
      </c>
      <c r="J13" s="391">
        <v>6</v>
      </c>
      <c r="K13" s="389">
        <v>523</v>
      </c>
      <c r="L13" s="389">
        <v>516</v>
      </c>
      <c r="M13" s="389">
        <v>369</v>
      </c>
      <c r="N13" s="389" t="s">
        <v>157</v>
      </c>
      <c r="O13" s="389">
        <v>125</v>
      </c>
      <c r="P13" s="390">
        <v>22</v>
      </c>
      <c r="Q13" s="389">
        <v>7</v>
      </c>
      <c r="R13" s="390">
        <v>9</v>
      </c>
    </row>
    <row r="14" spans="1:18" s="63" customFormat="1" ht="17.25" customHeight="1">
      <c r="A14" s="387" t="s">
        <v>163</v>
      </c>
      <c r="B14" s="388"/>
      <c r="C14" s="389">
        <v>295</v>
      </c>
      <c r="D14" s="389">
        <v>292</v>
      </c>
      <c r="E14" s="389">
        <v>106</v>
      </c>
      <c r="F14" s="389" t="s">
        <v>157</v>
      </c>
      <c r="G14" s="389">
        <v>182</v>
      </c>
      <c r="H14" s="390">
        <v>4</v>
      </c>
      <c r="I14" s="390">
        <v>3</v>
      </c>
      <c r="J14" s="391">
        <v>6</v>
      </c>
      <c r="K14" s="389">
        <v>534</v>
      </c>
      <c r="L14" s="389">
        <v>528</v>
      </c>
      <c r="M14" s="389">
        <v>268</v>
      </c>
      <c r="N14" s="389" t="s">
        <v>157</v>
      </c>
      <c r="O14" s="389">
        <v>254</v>
      </c>
      <c r="P14" s="390">
        <v>6</v>
      </c>
      <c r="Q14" s="389">
        <v>6</v>
      </c>
      <c r="R14" s="390">
        <v>9</v>
      </c>
    </row>
    <row r="15" spans="1:18" s="63" customFormat="1" ht="17.25" customHeight="1">
      <c r="A15" s="387" t="s">
        <v>164</v>
      </c>
      <c r="B15" s="388"/>
      <c r="C15" s="389">
        <v>226</v>
      </c>
      <c r="D15" s="389">
        <v>224</v>
      </c>
      <c r="E15" s="389">
        <v>152</v>
      </c>
      <c r="F15" s="389" t="s">
        <v>157</v>
      </c>
      <c r="G15" s="389">
        <v>67</v>
      </c>
      <c r="H15" s="390">
        <v>5</v>
      </c>
      <c r="I15" s="390">
        <v>2</v>
      </c>
      <c r="J15" s="391" t="s">
        <v>157</v>
      </c>
      <c r="K15" s="389">
        <v>508</v>
      </c>
      <c r="L15" s="389">
        <v>506</v>
      </c>
      <c r="M15" s="389">
        <v>390</v>
      </c>
      <c r="N15" s="389" t="s">
        <v>157</v>
      </c>
      <c r="O15" s="389">
        <v>108</v>
      </c>
      <c r="P15" s="390">
        <v>8</v>
      </c>
      <c r="Q15" s="389">
        <v>2</v>
      </c>
      <c r="R15" s="390" t="s">
        <v>157</v>
      </c>
    </row>
    <row r="16" spans="1:18" s="63" customFormat="1" ht="17.25" customHeight="1">
      <c r="A16" s="387" t="s">
        <v>165</v>
      </c>
      <c r="B16" s="388"/>
      <c r="C16" s="389">
        <v>482</v>
      </c>
      <c r="D16" s="389">
        <v>480</v>
      </c>
      <c r="E16" s="389">
        <v>324</v>
      </c>
      <c r="F16" s="389" t="s">
        <v>157</v>
      </c>
      <c r="G16" s="389">
        <v>143</v>
      </c>
      <c r="H16" s="390">
        <v>13</v>
      </c>
      <c r="I16" s="390">
        <v>2</v>
      </c>
      <c r="J16" s="391">
        <v>2</v>
      </c>
      <c r="K16" s="389">
        <v>1156</v>
      </c>
      <c r="L16" s="389">
        <v>1154</v>
      </c>
      <c r="M16" s="389">
        <v>820</v>
      </c>
      <c r="N16" s="389" t="s">
        <v>157</v>
      </c>
      <c r="O16" s="389">
        <v>301</v>
      </c>
      <c r="P16" s="390">
        <v>33</v>
      </c>
      <c r="Q16" s="389">
        <v>2</v>
      </c>
      <c r="R16" s="390">
        <v>2</v>
      </c>
    </row>
    <row r="17" spans="1:18" s="63" customFormat="1" ht="17.25" customHeight="1">
      <c r="A17" s="387" t="s">
        <v>166</v>
      </c>
      <c r="B17" s="388"/>
      <c r="C17" s="389">
        <v>57</v>
      </c>
      <c r="D17" s="389">
        <v>57</v>
      </c>
      <c r="E17" s="389">
        <v>34</v>
      </c>
      <c r="F17" s="389" t="s">
        <v>157</v>
      </c>
      <c r="G17" s="389">
        <v>21</v>
      </c>
      <c r="H17" s="390">
        <v>2</v>
      </c>
      <c r="I17" s="390" t="s">
        <v>157</v>
      </c>
      <c r="J17" s="391" t="s">
        <v>157</v>
      </c>
      <c r="K17" s="389">
        <v>152</v>
      </c>
      <c r="L17" s="389">
        <v>152</v>
      </c>
      <c r="M17" s="389">
        <v>95</v>
      </c>
      <c r="N17" s="389" t="s">
        <v>157</v>
      </c>
      <c r="O17" s="389">
        <v>52</v>
      </c>
      <c r="P17" s="390">
        <v>5</v>
      </c>
      <c r="Q17" s="389" t="s">
        <v>157</v>
      </c>
      <c r="R17" s="390" t="s">
        <v>157</v>
      </c>
    </row>
    <row r="18" spans="1:18" s="63" customFormat="1" ht="17.25" customHeight="1">
      <c r="A18" s="387" t="s">
        <v>167</v>
      </c>
      <c r="B18" s="388"/>
      <c r="C18" s="389">
        <v>254</v>
      </c>
      <c r="D18" s="389">
        <v>250</v>
      </c>
      <c r="E18" s="389">
        <v>148</v>
      </c>
      <c r="F18" s="389" t="s">
        <v>157</v>
      </c>
      <c r="G18" s="389">
        <v>98</v>
      </c>
      <c r="H18" s="390">
        <v>4</v>
      </c>
      <c r="I18" s="390">
        <v>4</v>
      </c>
      <c r="J18" s="391">
        <v>2</v>
      </c>
      <c r="K18" s="389">
        <v>556</v>
      </c>
      <c r="L18" s="389">
        <v>545</v>
      </c>
      <c r="M18" s="389">
        <v>369</v>
      </c>
      <c r="N18" s="389" t="s">
        <v>157</v>
      </c>
      <c r="O18" s="389">
        <v>172</v>
      </c>
      <c r="P18" s="390">
        <v>4</v>
      </c>
      <c r="Q18" s="389">
        <v>11</v>
      </c>
      <c r="R18" s="390">
        <v>4</v>
      </c>
    </row>
    <row r="19" spans="1:18" s="63" customFormat="1" ht="17.25" customHeight="1">
      <c r="A19" s="387" t="s">
        <v>168</v>
      </c>
      <c r="B19" s="388"/>
      <c r="C19" s="389">
        <v>378</v>
      </c>
      <c r="D19" s="389">
        <v>375</v>
      </c>
      <c r="E19" s="389">
        <v>175</v>
      </c>
      <c r="F19" s="389" t="s">
        <v>157</v>
      </c>
      <c r="G19" s="389">
        <v>185</v>
      </c>
      <c r="H19" s="390">
        <v>15</v>
      </c>
      <c r="I19" s="390">
        <v>3</v>
      </c>
      <c r="J19" s="391">
        <v>1</v>
      </c>
      <c r="K19" s="389">
        <v>807</v>
      </c>
      <c r="L19" s="389">
        <v>802</v>
      </c>
      <c r="M19" s="389">
        <v>415</v>
      </c>
      <c r="N19" s="389" t="s">
        <v>157</v>
      </c>
      <c r="O19" s="389">
        <v>350</v>
      </c>
      <c r="P19" s="390">
        <v>37</v>
      </c>
      <c r="Q19" s="389">
        <v>5</v>
      </c>
      <c r="R19" s="390">
        <v>3</v>
      </c>
    </row>
    <row r="20" spans="1:18" s="63" customFormat="1" ht="17.25" customHeight="1">
      <c r="A20" s="387" t="s">
        <v>169</v>
      </c>
      <c r="B20" s="388"/>
      <c r="C20" s="389">
        <v>196</v>
      </c>
      <c r="D20" s="389">
        <v>196</v>
      </c>
      <c r="E20" s="389">
        <v>57</v>
      </c>
      <c r="F20" s="389" t="s">
        <v>157</v>
      </c>
      <c r="G20" s="389">
        <v>126</v>
      </c>
      <c r="H20" s="390">
        <v>13</v>
      </c>
      <c r="I20" s="390" t="s">
        <v>157</v>
      </c>
      <c r="J20" s="391">
        <v>1</v>
      </c>
      <c r="K20" s="389">
        <v>388</v>
      </c>
      <c r="L20" s="389">
        <v>388</v>
      </c>
      <c r="M20" s="389">
        <v>138</v>
      </c>
      <c r="N20" s="389" t="s">
        <v>157</v>
      </c>
      <c r="O20" s="389">
        <v>211</v>
      </c>
      <c r="P20" s="390">
        <v>39</v>
      </c>
      <c r="Q20" s="389" t="s">
        <v>157</v>
      </c>
      <c r="R20" s="390">
        <v>5</v>
      </c>
    </row>
    <row r="21" spans="1:18" s="63" customFormat="1" ht="17.25" customHeight="1">
      <c r="A21" s="387" t="s">
        <v>170</v>
      </c>
      <c r="B21" s="388"/>
      <c r="C21" s="389">
        <v>248</v>
      </c>
      <c r="D21" s="389">
        <v>245</v>
      </c>
      <c r="E21" s="389">
        <v>169</v>
      </c>
      <c r="F21" s="389" t="s">
        <v>157</v>
      </c>
      <c r="G21" s="389">
        <v>73</v>
      </c>
      <c r="H21" s="390">
        <v>3</v>
      </c>
      <c r="I21" s="390">
        <v>3</v>
      </c>
      <c r="J21" s="391" t="s">
        <v>157</v>
      </c>
      <c r="K21" s="389">
        <v>561</v>
      </c>
      <c r="L21" s="389">
        <v>554</v>
      </c>
      <c r="M21" s="389">
        <v>417</v>
      </c>
      <c r="N21" s="389" t="s">
        <v>157</v>
      </c>
      <c r="O21" s="389">
        <v>134</v>
      </c>
      <c r="P21" s="390">
        <v>3</v>
      </c>
      <c r="Q21" s="389">
        <v>7</v>
      </c>
      <c r="R21" s="390" t="s">
        <v>157</v>
      </c>
    </row>
    <row r="22" spans="1:18" s="63" customFormat="1" ht="17.25" customHeight="1">
      <c r="A22" s="387" t="s">
        <v>171</v>
      </c>
      <c r="B22" s="388"/>
      <c r="C22" s="389">
        <v>160</v>
      </c>
      <c r="D22" s="389">
        <v>159</v>
      </c>
      <c r="E22" s="389">
        <v>103</v>
      </c>
      <c r="F22" s="389" t="s">
        <v>157</v>
      </c>
      <c r="G22" s="389">
        <v>56</v>
      </c>
      <c r="H22" s="390" t="s">
        <v>157</v>
      </c>
      <c r="I22" s="390">
        <v>1</v>
      </c>
      <c r="J22" s="391">
        <v>1</v>
      </c>
      <c r="K22" s="389">
        <v>343</v>
      </c>
      <c r="L22" s="389">
        <v>340</v>
      </c>
      <c r="M22" s="389">
        <v>255</v>
      </c>
      <c r="N22" s="389" t="s">
        <v>157</v>
      </c>
      <c r="O22" s="389">
        <v>85</v>
      </c>
      <c r="P22" s="390" t="s">
        <v>157</v>
      </c>
      <c r="Q22" s="389">
        <v>3</v>
      </c>
      <c r="R22" s="390">
        <v>3</v>
      </c>
    </row>
    <row r="23" spans="1:18" s="63" customFormat="1" ht="17.25" customHeight="1">
      <c r="A23" s="387" t="s">
        <v>172</v>
      </c>
      <c r="B23" s="392"/>
      <c r="C23" s="389">
        <v>185</v>
      </c>
      <c r="D23" s="389">
        <v>182</v>
      </c>
      <c r="E23" s="389">
        <v>132</v>
      </c>
      <c r="F23" s="389" t="s">
        <v>157</v>
      </c>
      <c r="G23" s="389">
        <v>28</v>
      </c>
      <c r="H23" s="390">
        <v>22</v>
      </c>
      <c r="I23" s="390">
        <v>3</v>
      </c>
      <c r="J23" s="391">
        <v>1</v>
      </c>
      <c r="K23" s="389">
        <v>429</v>
      </c>
      <c r="L23" s="389">
        <v>424</v>
      </c>
      <c r="M23" s="389">
        <v>343</v>
      </c>
      <c r="N23" s="389" t="s">
        <v>157</v>
      </c>
      <c r="O23" s="389">
        <v>50</v>
      </c>
      <c r="P23" s="390">
        <v>31</v>
      </c>
      <c r="Q23" s="389">
        <v>5</v>
      </c>
      <c r="R23" s="390">
        <v>5</v>
      </c>
    </row>
    <row r="24" spans="1:18" s="63" customFormat="1" ht="17.25" customHeight="1">
      <c r="A24" s="387" t="s">
        <v>173</v>
      </c>
      <c r="B24" s="392"/>
      <c r="C24" s="389">
        <v>269</v>
      </c>
      <c r="D24" s="389">
        <v>265</v>
      </c>
      <c r="E24" s="389">
        <v>148</v>
      </c>
      <c r="F24" s="389" t="s">
        <v>157</v>
      </c>
      <c r="G24" s="389">
        <v>107</v>
      </c>
      <c r="H24" s="390">
        <v>10</v>
      </c>
      <c r="I24" s="390">
        <v>4</v>
      </c>
      <c r="J24" s="391">
        <v>3</v>
      </c>
      <c r="K24" s="389">
        <v>583</v>
      </c>
      <c r="L24" s="389">
        <v>574</v>
      </c>
      <c r="M24" s="389">
        <v>384</v>
      </c>
      <c r="N24" s="389" t="s">
        <v>157</v>
      </c>
      <c r="O24" s="389">
        <v>169</v>
      </c>
      <c r="P24" s="390">
        <v>21</v>
      </c>
      <c r="Q24" s="389">
        <v>9</v>
      </c>
      <c r="R24" s="390">
        <v>9</v>
      </c>
    </row>
    <row r="25" spans="1:18" s="63" customFormat="1" ht="17.25" customHeight="1">
      <c r="A25" s="387" t="s">
        <v>174</v>
      </c>
      <c r="B25" s="393"/>
      <c r="C25" s="389">
        <v>368</v>
      </c>
      <c r="D25" s="389">
        <v>366</v>
      </c>
      <c r="E25" s="389">
        <v>237</v>
      </c>
      <c r="F25" s="389" t="s">
        <v>157</v>
      </c>
      <c r="G25" s="389">
        <v>123</v>
      </c>
      <c r="H25" s="390">
        <v>6</v>
      </c>
      <c r="I25" s="390">
        <v>2</v>
      </c>
      <c r="J25" s="391">
        <v>4</v>
      </c>
      <c r="K25" s="389">
        <v>924</v>
      </c>
      <c r="L25" s="389">
        <v>922</v>
      </c>
      <c r="M25" s="389">
        <v>645</v>
      </c>
      <c r="N25" s="389" t="s">
        <v>157</v>
      </c>
      <c r="O25" s="389">
        <v>264</v>
      </c>
      <c r="P25" s="390">
        <v>13</v>
      </c>
      <c r="Q25" s="389">
        <v>2</v>
      </c>
      <c r="R25" s="390">
        <v>10</v>
      </c>
    </row>
    <row r="26" spans="1:18" s="63" customFormat="1" ht="17.25" customHeight="1">
      <c r="A26" s="387" t="s">
        <v>175</v>
      </c>
      <c r="B26" s="388"/>
      <c r="C26" s="389">
        <v>431</v>
      </c>
      <c r="D26" s="389">
        <v>428</v>
      </c>
      <c r="E26" s="389">
        <v>186</v>
      </c>
      <c r="F26" s="389" t="s">
        <v>157</v>
      </c>
      <c r="G26" s="389">
        <v>218</v>
      </c>
      <c r="H26" s="390">
        <v>24</v>
      </c>
      <c r="I26" s="390">
        <v>3</v>
      </c>
      <c r="J26" s="391">
        <v>3</v>
      </c>
      <c r="K26" s="389">
        <v>1050</v>
      </c>
      <c r="L26" s="389">
        <v>1041</v>
      </c>
      <c r="M26" s="389">
        <v>500</v>
      </c>
      <c r="N26" s="389" t="s">
        <v>157</v>
      </c>
      <c r="O26" s="389">
        <v>482</v>
      </c>
      <c r="P26" s="390">
        <v>59</v>
      </c>
      <c r="Q26" s="389">
        <v>9</v>
      </c>
      <c r="R26" s="390">
        <v>4</v>
      </c>
    </row>
    <row r="27" spans="1:18" s="63" customFormat="1" ht="17.25" customHeight="1">
      <c r="A27" s="387" t="s">
        <v>176</v>
      </c>
      <c r="B27" s="388"/>
      <c r="C27" s="389">
        <v>268</v>
      </c>
      <c r="D27" s="389">
        <v>264</v>
      </c>
      <c r="E27" s="389">
        <v>182</v>
      </c>
      <c r="F27" s="389" t="s">
        <v>157</v>
      </c>
      <c r="G27" s="389">
        <v>71</v>
      </c>
      <c r="H27" s="390">
        <v>11</v>
      </c>
      <c r="I27" s="390">
        <v>4</v>
      </c>
      <c r="J27" s="391">
        <v>4</v>
      </c>
      <c r="K27" s="389">
        <v>590</v>
      </c>
      <c r="L27" s="389">
        <v>581</v>
      </c>
      <c r="M27" s="389">
        <v>439</v>
      </c>
      <c r="N27" s="389" t="s">
        <v>157</v>
      </c>
      <c r="O27" s="389">
        <v>117</v>
      </c>
      <c r="P27" s="390">
        <v>25</v>
      </c>
      <c r="Q27" s="389">
        <v>9</v>
      </c>
      <c r="R27" s="390">
        <v>4</v>
      </c>
    </row>
    <row r="28" spans="1:18" s="63" customFormat="1" ht="17.25" customHeight="1">
      <c r="A28" s="387" t="s">
        <v>177</v>
      </c>
      <c r="B28" s="388"/>
      <c r="C28" s="389">
        <v>153</v>
      </c>
      <c r="D28" s="389">
        <v>150</v>
      </c>
      <c r="E28" s="389">
        <v>80</v>
      </c>
      <c r="F28" s="389" t="s">
        <v>157</v>
      </c>
      <c r="G28" s="389">
        <v>61</v>
      </c>
      <c r="H28" s="390">
        <v>9</v>
      </c>
      <c r="I28" s="390">
        <v>3</v>
      </c>
      <c r="J28" s="391">
        <v>2</v>
      </c>
      <c r="K28" s="389">
        <v>292</v>
      </c>
      <c r="L28" s="389">
        <v>289</v>
      </c>
      <c r="M28" s="389">
        <v>184</v>
      </c>
      <c r="N28" s="389" t="s">
        <v>157</v>
      </c>
      <c r="O28" s="389">
        <v>92</v>
      </c>
      <c r="P28" s="390">
        <v>13</v>
      </c>
      <c r="Q28" s="389">
        <v>3</v>
      </c>
      <c r="R28" s="390">
        <v>4</v>
      </c>
    </row>
    <row r="29" spans="1:18" s="63" customFormat="1" ht="17.25" customHeight="1">
      <c r="A29" s="387" t="s">
        <v>178</v>
      </c>
      <c r="B29" s="388"/>
      <c r="C29" s="389">
        <v>296</v>
      </c>
      <c r="D29" s="389">
        <v>293</v>
      </c>
      <c r="E29" s="389">
        <v>100</v>
      </c>
      <c r="F29" s="389" t="s">
        <v>157</v>
      </c>
      <c r="G29" s="389">
        <v>175</v>
      </c>
      <c r="H29" s="390">
        <v>18</v>
      </c>
      <c r="I29" s="390">
        <v>3</v>
      </c>
      <c r="J29" s="391">
        <v>1</v>
      </c>
      <c r="K29" s="389">
        <v>536</v>
      </c>
      <c r="L29" s="389">
        <v>528</v>
      </c>
      <c r="M29" s="389">
        <v>243</v>
      </c>
      <c r="N29" s="389" t="s">
        <v>157</v>
      </c>
      <c r="O29" s="389">
        <v>258</v>
      </c>
      <c r="P29" s="390">
        <v>27</v>
      </c>
      <c r="Q29" s="389">
        <v>8</v>
      </c>
      <c r="R29" s="390">
        <v>4</v>
      </c>
    </row>
    <row r="30" spans="1:18" s="63" customFormat="1" ht="17.25" customHeight="1">
      <c r="A30" s="387" t="s">
        <v>179</v>
      </c>
      <c r="B30" s="392"/>
      <c r="C30" s="389">
        <v>279</v>
      </c>
      <c r="D30" s="389">
        <v>273</v>
      </c>
      <c r="E30" s="389">
        <v>127</v>
      </c>
      <c r="F30" s="389" t="s">
        <v>157</v>
      </c>
      <c r="G30" s="389">
        <v>131</v>
      </c>
      <c r="H30" s="390">
        <v>15</v>
      </c>
      <c r="I30" s="390">
        <v>6</v>
      </c>
      <c r="J30" s="391">
        <v>3</v>
      </c>
      <c r="K30" s="389">
        <v>589</v>
      </c>
      <c r="L30" s="389">
        <v>577</v>
      </c>
      <c r="M30" s="389">
        <v>326</v>
      </c>
      <c r="N30" s="389" t="s">
        <v>157</v>
      </c>
      <c r="O30" s="389">
        <v>219</v>
      </c>
      <c r="P30" s="390">
        <v>32</v>
      </c>
      <c r="Q30" s="389">
        <v>12</v>
      </c>
      <c r="R30" s="390">
        <v>3</v>
      </c>
    </row>
    <row r="31" spans="1:18" s="63" customFormat="1" ht="17.25" customHeight="1">
      <c r="A31" s="387" t="s">
        <v>180</v>
      </c>
      <c r="B31" s="393"/>
      <c r="C31" s="389">
        <v>75</v>
      </c>
      <c r="D31" s="389">
        <v>73</v>
      </c>
      <c r="E31" s="389">
        <v>34</v>
      </c>
      <c r="F31" s="389" t="s">
        <v>157</v>
      </c>
      <c r="G31" s="389">
        <v>39</v>
      </c>
      <c r="H31" s="390" t="s">
        <v>157</v>
      </c>
      <c r="I31" s="390">
        <v>2</v>
      </c>
      <c r="J31" s="391">
        <v>1</v>
      </c>
      <c r="K31" s="389">
        <v>141</v>
      </c>
      <c r="L31" s="389">
        <v>138</v>
      </c>
      <c r="M31" s="389">
        <v>81</v>
      </c>
      <c r="N31" s="389" t="s">
        <v>157</v>
      </c>
      <c r="O31" s="389">
        <v>57</v>
      </c>
      <c r="P31" s="390" t="s">
        <v>157</v>
      </c>
      <c r="Q31" s="389">
        <v>3</v>
      </c>
      <c r="R31" s="390">
        <v>2</v>
      </c>
    </row>
    <row r="32" spans="1:18" s="63" customFormat="1" ht="17.25" customHeight="1">
      <c r="A32" s="387" t="s">
        <v>181</v>
      </c>
      <c r="B32" s="392"/>
      <c r="C32" s="389">
        <v>151</v>
      </c>
      <c r="D32" s="389">
        <v>145</v>
      </c>
      <c r="E32" s="389">
        <v>103</v>
      </c>
      <c r="F32" s="389" t="s">
        <v>157</v>
      </c>
      <c r="G32" s="389">
        <v>40</v>
      </c>
      <c r="H32" s="390">
        <v>2</v>
      </c>
      <c r="I32" s="390">
        <v>6</v>
      </c>
      <c r="J32" s="391">
        <v>2</v>
      </c>
      <c r="K32" s="389">
        <v>351</v>
      </c>
      <c r="L32" s="389">
        <v>342</v>
      </c>
      <c r="M32" s="389">
        <v>268</v>
      </c>
      <c r="N32" s="389" t="s">
        <v>157</v>
      </c>
      <c r="O32" s="389">
        <v>71</v>
      </c>
      <c r="P32" s="390">
        <v>3</v>
      </c>
      <c r="Q32" s="389">
        <v>9</v>
      </c>
      <c r="R32" s="390">
        <v>2</v>
      </c>
    </row>
    <row r="33" spans="1:18" s="63" customFormat="1" ht="17.25" customHeight="1">
      <c r="A33" s="387" t="s">
        <v>182</v>
      </c>
      <c r="B33" s="393"/>
      <c r="C33" s="389">
        <v>176</v>
      </c>
      <c r="D33" s="389">
        <v>173</v>
      </c>
      <c r="E33" s="389">
        <v>107</v>
      </c>
      <c r="F33" s="389" t="s">
        <v>157</v>
      </c>
      <c r="G33" s="389">
        <v>60</v>
      </c>
      <c r="H33" s="390">
        <v>6</v>
      </c>
      <c r="I33" s="390">
        <v>3</v>
      </c>
      <c r="J33" s="391" t="s">
        <v>157</v>
      </c>
      <c r="K33" s="389">
        <v>367</v>
      </c>
      <c r="L33" s="389">
        <v>362</v>
      </c>
      <c r="M33" s="389">
        <v>245</v>
      </c>
      <c r="N33" s="389" t="s">
        <v>157</v>
      </c>
      <c r="O33" s="389">
        <v>96</v>
      </c>
      <c r="P33" s="390">
        <v>21</v>
      </c>
      <c r="Q33" s="389">
        <v>5</v>
      </c>
      <c r="R33" s="390" t="s">
        <v>157</v>
      </c>
    </row>
    <row r="34" spans="1:18" s="63" customFormat="1" ht="17.25" customHeight="1">
      <c r="A34" s="387" t="s">
        <v>183</v>
      </c>
      <c r="B34" s="388"/>
      <c r="C34" s="389">
        <v>170</v>
      </c>
      <c r="D34" s="389">
        <v>169</v>
      </c>
      <c r="E34" s="389">
        <v>95</v>
      </c>
      <c r="F34" s="389" t="s">
        <v>157</v>
      </c>
      <c r="G34" s="389">
        <v>74</v>
      </c>
      <c r="H34" s="390" t="s">
        <v>157</v>
      </c>
      <c r="I34" s="390">
        <v>1</v>
      </c>
      <c r="J34" s="391">
        <v>1</v>
      </c>
      <c r="K34" s="389">
        <v>345</v>
      </c>
      <c r="L34" s="389">
        <v>344</v>
      </c>
      <c r="M34" s="389">
        <v>226</v>
      </c>
      <c r="N34" s="389" t="s">
        <v>157</v>
      </c>
      <c r="O34" s="389">
        <v>118</v>
      </c>
      <c r="P34" s="390" t="s">
        <v>157</v>
      </c>
      <c r="Q34" s="389">
        <v>1</v>
      </c>
      <c r="R34" s="390">
        <v>2</v>
      </c>
    </row>
    <row r="35" spans="1:18" s="63" customFormat="1" ht="17.25" customHeight="1">
      <c r="A35" s="387" t="s">
        <v>184</v>
      </c>
      <c r="B35" s="388"/>
      <c r="C35" s="389">
        <v>196</v>
      </c>
      <c r="D35" s="389">
        <v>195</v>
      </c>
      <c r="E35" s="389">
        <v>106</v>
      </c>
      <c r="F35" s="389" t="s">
        <v>157</v>
      </c>
      <c r="G35" s="389">
        <v>82</v>
      </c>
      <c r="H35" s="390">
        <v>7</v>
      </c>
      <c r="I35" s="390">
        <v>1</v>
      </c>
      <c r="J35" s="391">
        <v>1</v>
      </c>
      <c r="K35" s="389">
        <v>462</v>
      </c>
      <c r="L35" s="389">
        <v>461</v>
      </c>
      <c r="M35" s="389">
        <v>248</v>
      </c>
      <c r="N35" s="389" t="s">
        <v>157</v>
      </c>
      <c r="O35" s="389">
        <v>194</v>
      </c>
      <c r="P35" s="390">
        <v>19</v>
      </c>
      <c r="Q35" s="389">
        <v>1</v>
      </c>
      <c r="R35" s="390">
        <v>4</v>
      </c>
    </row>
    <row r="36" spans="1:18" s="63" customFormat="1" ht="17.25" customHeight="1">
      <c r="A36" s="387" t="s">
        <v>185</v>
      </c>
      <c r="B36" s="388"/>
      <c r="C36" s="389">
        <v>132</v>
      </c>
      <c r="D36" s="389">
        <v>131</v>
      </c>
      <c r="E36" s="389">
        <v>91</v>
      </c>
      <c r="F36" s="389" t="s">
        <v>157</v>
      </c>
      <c r="G36" s="389">
        <v>36</v>
      </c>
      <c r="H36" s="390">
        <v>4</v>
      </c>
      <c r="I36" s="390">
        <v>1</v>
      </c>
      <c r="J36" s="391">
        <v>2</v>
      </c>
      <c r="K36" s="389">
        <v>241</v>
      </c>
      <c r="L36" s="389">
        <v>237</v>
      </c>
      <c r="M36" s="389">
        <v>163</v>
      </c>
      <c r="N36" s="389" t="s">
        <v>157</v>
      </c>
      <c r="O36" s="389">
        <v>63</v>
      </c>
      <c r="P36" s="390">
        <v>11</v>
      </c>
      <c r="Q36" s="389">
        <v>4</v>
      </c>
      <c r="R36" s="390">
        <v>5</v>
      </c>
    </row>
    <row r="37" spans="1:18" s="63" customFormat="1" ht="17.25" customHeight="1">
      <c r="A37" s="387" t="s">
        <v>186</v>
      </c>
      <c r="B37" s="392"/>
      <c r="C37" s="389">
        <v>424</v>
      </c>
      <c r="D37" s="389">
        <v>417</v>
      </c>
      <c r="E37" s="389">
        <v>284</v>
      </c>
      <c r="F37" s="389" t="s">
        <v>157</v>
      </c>
      <c r="G37" s="389">
        <v>128</v>
      </c>
      <c r="H37" s="390">
        <v>5</v>
      </c>
      <c r="I37" s="390">
        <v>7</v>
      </c>
      <c r="J37" s="391">
        <v>3</v>
      </c>
      <c r="K37" s="389">
        <v>1070</v>
      </c>
      <c r="L37" s="389">
        <v>1052</v>
      </c>
      <c r="M37" s="389">
        <v>785</v>
      </c>
      <c r="N37" s="389" t="s">
        <v>157</v>
      </c>
      <c r="O37" s="389">
        <v>250</v>
      </c>
      <c r="P37" s="390">
        <v>17</v>
      </c>
      <c r="Q37" s="389">
        <v>18</v>
      </c>
      <c r="R37" s="390">
        <v>4</v>
      </c>
    </row>
    <row r="38" spans="1:18" s="63" customFormat="1" ht="17.25" customHeight="1">
      <c r="A38" s="387" t="s">
        <v>187</v>
      </c>
      <c r="B38" s="392"/>
      <c r="C38" s="389">
        <v>503</v>
      </c>
      <c r="D38" s="389">
        <v>498</v>
      </c>
      <c r="E38" s="389">
        <v>176</v>
      </c>
      <c r="F38" s="389" t="s">
        <v>157</v>
      </c>
      <c r="G38" s="389">
        <v>313</v>
      </c>
      <c r="H38" s="390">
        <v>9</v>
      </c>
      <c r="I38" s="390">
        <v>5</v>
      </c>
      <c r="J38" s="391">
        <v>5</v>
      </c>
      <c r="K38" s="389">
        <v>892</v>
      </c>
      <c r="L38" s="389">
        <v>884</v>
      </c>
      <c r="M38" s="389">
        <v>459</v>
      </c>
      <c r="N38" s="389" t="s">
        <v>157</v>
      </c>
      <c r="O38" s="389">
        <v>413</v>
      </c>
      <c r="P38" s="390">
        <v>12</v>
      </c>
      <c r="Q38" s="389">
        <v>8</v>
      </c>
      <c r="R38" s="390">
        <v>10</v>
      </c>
    </row>
    <row r="39" spans="1:18" s="63" customFormat="1" ht="17.25" customHeight="1">
      <c r="A39" s="387" t="s">
        <v>188</v>
      </c>
      <c r="B39" s="393"/>
      <c r="C39" s="389">
        <v>351</v>
      </c>
      <c r="D39" s="389">
        <v>349</v>
      </c>
      <c r="E39" s="389">
        <v>147</v>
      </c>
      <c r="F39" s="389" t="s">
        <v>157</v>
      </c>
      <c r="G39" s="389">
        <v>191</v>
      </c>
      <c r="H39" s="390">
        <v>11</v>
      </c>
      <c r="I39" s="390">
        <v>2</v>
      </c>
      <c r="J39" s="391">
        <v>8</v>
      </c>
      <c r="K39" s="389">
        <v>672</v>
      </c>
      <c r="L39" s="389">
        <v>670</v>
      </c>
      <c r="M39" s="389">
        <v>324</v>
      </c>
      <c r="N39" s="389" t="s">
        <v>157</v>
      </c>
      <c r="O39" s="389">
        <v>326</v>
      </c>
      <c r="P39" s="390">
        <v>20</v>
      </c>
      <c r="Q39" s="389">
        <v>2</v>
      </c>
      <c r="R39" s="390">
        <v>11</v>
      </c>
    </row>
    <row r="40" spans="1:18" s="63" customFormat="1" ht="17.25" customHeight="1">
      <c r="A40" s="387" t="s">
        <v>189</v>
      </c>
      <c r="B40" s="388"/>
      <c r="C40" s="389">
        <v>341</v>
      </c>
      <c r="D40" s="389">
        <v>340</v>
      </c>
      <c r="E40" s="389">
        <v>190</v>
      </c>
      <c r="F40" s="389" t="s">
        <v>157</v>
      </c>
      <c r="G40" s="389">
        <v>109</v>
      </c>
      <c r="H40" s="390">
        <v>41</v>
      </c>
      <c r="I40" s="390">
        <v>1</v>
      </c>
      <c r="J40" s="391">
        <v>15</v>
      </c>
      <c r="K40" s="389">
        <v>730</v>
      </c>
      <c r="L40" s="389">
        <v>727</v>
      </c>
      <c r="M40" s="389">
        <v>471</v>
      </c>
      <c r="N40" s="389" t="s">
        <v>157</v>
      </c>
      <c r="O40" s="389">
        <v>180</v>
      </c>
      <c r="P40" s="390">
        <v>76</v>
      </c>
      <c r="Q40" s="389">
        <v>3</v>
      </c>
      <c r="R40" s="390">
        <v>22</v>
      </c>
    </row>
    <row r="41" spans="1:18" s="63" customFormat="1" ht="17.25" customHeight="1">
      <c r="A41" s="387" t="s">
        <v>190</v>
      </c>
      <c r="B41" s="388"/>
      <c r="C41" s="389">
        <v>324</v>
      </c>
      <c r="D41" s="389">
        <v>319</v>
      </c>
      <c r="E41" s="389">
        <v>185</v>
      </c>
      <c r="F41" s="389" t="s">
        <v>157</v>
      </c>
      <c r="G41" s="389">
        <v>131</v>
      </c>
      <c r="H41" s="390">
        <v>3</v>
      </c>
      <c r="I41" s="390">
        <v>5</v>
      </c>
      <c r="J41" s="391">
        <v>3</v>
      </c>
      <c r="K41" s="389">
        <v>668</v>
      </c>
      <c r="L41" s="389">
        <v>657</v>
      </c>
      <c r="M41" s="389">
        <v>453</v>
      </c>
      <c r="N41" s="389" t="s">
        <v>157</v>
      </c>
      <c r="O41" s="389">
        <v>200</v>
      </c>
      <c r="P41" s="390">
        <v>4</v>
      </c>
      <c r="Q41" s="389">
        <v>11</v>
      </c>
      <c r="R41" s="390">
        <v>6</v>
      </c>
    </row>
    <row r="42" spans="1:18" s="63" customFormat="1" ht="17.25" customHeight="1">
      <c r="A42" s="387" t="s">
        <v>191</v>
      </c>
      <c r="B42" s="388"/>
      <c r="C42" s="389">
        <v>351</v>
      </c>
      <c r="D42" s="389">
        <v>345</v>
      </c>
      <c r="E42" s="389">
        <v>208</v>
      </c>
      <c r="F42" s="389" t="s">
        <v>157</v>
      </c>
      <c r="G42" s="389">
        <v>131</v>
      </c>
      <c r="H42" s="390">
        <v>6</v>
      </c>
      <c r="I42" s="390">
        <v>6</v>
      </c>
      <c r="J42" s="391">
        <v>9</v>
      </c>
      <c r="K42" s="389">
        <v>763</v>
      </c>
      <c r="L42" s="389">
        <v>751</v>
      </c>
      <c r="M42" s="389">
        <v>533</v>
      </c>
      <c r="N42" s="389" t="s">
        <v>157</v>
      </c>
      <c r="O42" s="389">
        <v>205</v>
      </c>
      <c r="P42" s="390">
        <v>13</v>
      </c>
      <c r="Q42" s="389">
        <v>12</v>
      </c>
      <c r="R42" s="390">
        <v>12</v>
      </c>
    </row>
    <row r="43" spans="1:18" s="63" customFormat="1" ht="17.25" customHeight="1">
      <c r="A43" s="387" t="s">
        <v>192</v>
      </c>
      <c r="B43" s="388"/>
      <c r="C43" s="389">
        <v>449</v>
      </c>
      <c r="D43" s="389">
        <v>446</v>
      </c>
      <c r="E43" s="389">
        <v>257</v>
      </c>
      <c r="F43" s="389" t="s">
        <v>157</v>
      </c>
      <c r="G43" s="389">
        <v>178</v>
      </c>
      <c r="H43" s="390">
        <v>11</v>
      </c>
      <c r="I43" s="390">
        <v>3</v>
      </c>
      <c r="J43" s="391">
        <v>2</v>
      </c>
      <c r="K43" s="389">
        <v>1068</v>
      </c>
      <c r="L43" s="389">
        <v>1063</v>
      </c>
      <c r="M43" s="389">
        <v>685</v>
      </c>
      <c r="N43" s="389" t="s">
        <v>157</v>
      </c>
      <c r="O43" s="389">
        <v>359</v>
      </c>
      <c r="P43" s="390">
        <v>19</v>
      </c>
      <c r="Q43" s="389">
        <v>5</v>
      </c>
      <c r="R43" s="390">
        <v>2</v>
      </c>
    </row>
    <row r="44" spans="1:18" s="63" customFormat="1" ht="17.25" customHeight="1">
      <c r="A44" s="387" t="s">
        <v>193</v>
      </c>
      <c r="B44" s="388"/>
      <c r="C44" s="389">
        <v>767</v>
      </c>
      <c r="D44" s="389">
        <v>757</v>
      </c>
      <c r="E44" s="389">
        <v>253</v>
      </c>
      <c r="F44" s="389" t="s">
        <v>157</v>
      </c>
      <c r="G44" s="389">
        <v>493</v>
      </c>
      <c r="H44" s="390">
        <v>11</v>
      </c>
      <c r="I44" s="390">
        <v>10</v>
      </c>
      <c r="J44" s="391">
        <v>8</v>
      </c>
      <c r="K44" s="389">
        <v>1609</v>
      </c>
      <c r="L44" s="389">
        <v>1596</v>
      </c>
      <c r="M44" s="389">
        <v>619</v>
      </c>
      <c r="N44" s="389" t="s">
        <v>157</v>
      </c>
      <c r="O44" s="389">
        <v>960</v>
      </c>
      <c r="P44" s="390">
        <v>17</v>
      </c>
      <c r="Q44" s="389">
        <v>13</v>
      </c>
      <c r="R44" s="390">
        <v>17</v>
      </c>
    </row>
    <row r="45" spans="1:18" s="63" customFormat="1" ht="17.25" customHeight="1">
      <c r="A45" s="387" t="s">
        <v>194</v>
      </c>
      <c r="B45" s="388"/>
      <c r="C45" s="389">
        <v>220</v>
      </c>
      <c r="D45" s="389">
        <v>220</v>
      </c>
      <c r="E45" s="389">
        <v>123</v>
      </c>
      <c r="F45" s="389" t="s">
        <v>157</v>
      </c>
      <c r="G45" s="389">
        <v>90</v>
      </c>
      <c r="H45" s="390">
        <v>7</v>
      </c>
      <c r="I45" s="390" t="s">
        <v>157</v>
      </c>
      <c r="J45" s="391">
        <v>3</v>
      </c>
      <c r="K45" s="389">
        <v>445</v>
      </c>
      <c r="L45" s="389">
        <v>445</v>
      </c>
      <c r="M45" s="389">
        <v>315</v>
      </c>
      <c r="N45" s="389" t="s">
        <v>157</v>
      </c>
      <c r="O45" s="389">
        <v>115</v>
      </c>
      <c r="P45" s="390">
        <v>15</v>
      </c>
      <c r="Q45" s="389" t="s">
        <v>157</v>
      </c>
      <c r="R45" s="390">
        <v>4</v>
      </c>
    </row>
    <row r="46" spans="1:18" s="63" customFormat="1" ht="17.25" customHeight="1">
      <c r="A46" s="387" t="s">
        <v>195</v>
      </c>
      <c r="B46" s="388"/>
      <c r="C46" s="389">
        <v>332</v>
      </c>
      <c r="D46" s="389">
        <v>330</v>
      </c>
      <c r="E46" s="389">
        <v>153</v>
      </c>
      <c r="F46" s="389" t="s">
        <v>157</v>
      </c>
      <c r="G46" s="389">
        <v>153</v>
      </c>
      <c r="H46" s="390">
        <v>24</v>
      </c>
      <c r="I46" s="390">
        <v>2</v>
      </c>
      <c r="J46" s="391">
        <v>4</v>
      </c>
      <c r="K46" s="389">
        <v>669</v>
      </c>
      <c r="L46" s="389">
        <v>664</v>
      </c>
      <c r="M46" s="389">
        <v>350</v>
      </c>
      <c r="N46" s="389" t="s">
        <v>157</v>
      </c>
      <c r="O46" s="389">
        <v>258</v>
      </c>
      <c r="P46" s="390">
        <v>56</v>
      </c>
      <c r="Q46" s="389">
        <v>5</v>
      </c>
      <c r="R46" s="390">
        <v>4</v>
      </c>
    </row>
    <row r="47" spans="1:18" s="63" customFormat="1" ht="17.25" customHeight="1">
      <c r="A47" s="387" t="s">
        <v>196</v>
      </c>
      <c r="B47" s="392"/>
      <c r="C47" s="389" t="s">
        <v>157</v>
      </c>
      <c r="D47" s="389" t="s">
        <v>157</v>
      </c>
      <c r="E47" s="389" t="s">
        <v>157</v>
      </c>
      <c r="F47" s="389" t="s">
        <v>157</v>
      </c>
      <c r="G47" s="389" t="s">
        <v>157</v>
      </c>
      <c r="H47" s="390" t="s">
        <v>157</v>
      </c>
      <c r="I47" s="390" t="s">
        <v>157</v>
      </c>
      <c r="J47" s="391" t="s">
        <v>157</v>
      </c>
      <c r="K47" s="389" t="s">
        <v>157</v>
      </c>
      <c r="L47" s="389" t="s">
        <v>157</v>
      </c>
      <c r="M47" s="389" t="s">
        <v>157</v>
      </c>
      <c r="N47" s="389" t="s">
        <v>157</v>
      </c>
      <c r="O47" s="389" t="s">
        <v>157</v>
      </c>
      <c r="P47" s="390" t="s">
        <v>157</v>
      </c>
      <c r="Q47" s="389" t="s">
        <v>157</v>
      </c>
      <c r="R47" s="390" t="s">
        <v>157</v>
      </c>
    </row>
    <row r="48" spans="1:18" s="63" customFormat="1" ht="17.25" customHeight="1">
      <c r="A48" s="394" t="s">
        <v>197</v>
      </c>
      <c r="B48" s="393"/>
      <c r="C48" s="395">
        <v>419</v>
      </c>
      <c r="D48" s="395">
        <v>411</v>
      </c>
      <c r="E48" s="395">
        <v>225</v>
      </c>
      <c r="F48" s="395" t="s">
        <v>157</v>
      </c>
      <c r="G48" s="395">
        <v>173</v>
      </c>
      <c r="H48" s="396">
        <v>13</v>
      </c>
      <c r="I48" s="396">
        <v>8</v>
      </c>
      <c r="J48" s="397" t="s">
        <v>157</v>
      </c>
      <c r="K48" s="395">
        <v>888</v>
      </c>
      <c r="L48" s="395">
        <v>871</v>
      </c>
      <c r="M48" s="395">
        <v>586</v>
      </c>
      <c r="N48" s="395" t="s">
        <v>157</v>
      </c>
      <c r="O48" s="395">
        <v>270</v>
      </c>
      <c r="P48" s="396">
        <v>15</v>
      </c>
      <c r="Q48" s="395">
        <v>17</v>
      </c>
      <c r="R48" s="396" t="s">
        <v>157</v>
      </c>
    </row>
    <row r="49" spans="1:18" s="63" customFormat="1" ht="17.25" customHeight="1" thickBot="1">
      <c r="A49" s="398" t="s">
        <v>198</v>
      </c>
      <c r="B49" s="399"/>
      <c r="C49" s="400">
        <v>277</v>
      </c>
      <c r="D49" s="400">
        <v>273</v>
      </c>
      <c r="E49" s="400">
        <v>135</v>
      </c>
      <c r="F49" s="400" t="s">
        <v>157</v>
      </c>
      <c r="G49" s="400">
        <v>132</v>
      </c>
      <c r="H49" s="401">
        <v>6</v>
      </c>
      <c r="I49" s="401">
        <v>4</v>
      </c>
      <c r="J49" s="402">
        <v>1</v>
      </c>
      <c r="K49" s="400">
        <v>645</v>
      </c>
      <c r="L49" s="400">
        <v>639</v>
      </c>
      <c r="M49" s="400">
        <v>352</v>
      </c>
      <c r="N49" s="400" t="s">
        <v>157</v>
      </c>
      <c r="O49" s="400">
        <v>273</v>
      </c>
      <c r="P49" s="400">
        <v>14</v>
      </c>
      <c r="Q49" s="400">
        <v>6</v>
      </c>
      <c r="R49" s="401">
        <v>5</v>
      </c>
    </row>
    <row r="50" spans="1:18">
      <c r="A50" s="66"/>
      <c r="R50" s="83"/>
    </row>
    <row r="51" spans="1:18" ht="22.5" customHeight="1">
      <c r="A51" s="765" t="s">
        <v>743</v>
      </c>
      <c r="B51" s="765"/>
      <c r="C51" s="765"/>
      <c r="D51" s="765"/>
      <c r="E51" s="765"/>
      <c r="F51" s="765"/>
      <c r="G51" s="765"/>
      <c r="H51" s="765"/>
      <c r="I51" s="765"/>
      <c r="J51" s="766" t="s">
        <v>744</v>
      </c>
      <c r="K51" s="766"/>
      <c r="L51" s="766"/>
      <c r="M51" s="766"/>
      <c r="N51" s="766"/>
      <c r="O51" s="766"/>
      <c r="P51" s="766"/>
      <c r="Q51" s="766"/>
      <c r="R51" s="766"/>
    </row>
    <row r="52" spans="1:18" s="84" customFormat="1" ht="13.5" customHeight="1" thickBot="1">
      <c r="A52" s="85"/>
      <c r="B52" s="85"/>
      <c r="O52" s="86"/>
      <c r="R52" s="86"/>
    </row>
    <row r="53" spans="1:18" s="63" customFormat="1" ht="18" customHeight="1">
      <c r="A53" s="778" t="s">
        <v>141</v>
      </c>
      <c r="B53" s="372"/>
      <c r="C53" s="769" t="s">
        <v>142</v>
      </c>
      <c r="D53" s="725"/>
      <c r="E53" s="725"/>
      <c r="F53" s="725"/>
      <c r="G53" s="725"/>
      <c r="H53" s="725"/>
      <c r="I53" s="725"/>
      <c r="J53" s="780" t="s">
        <v>143</v>
      </c>
      <c r="K53" s="768" t="s">
        <v>144</v>
      </c>
      <c r="L53" s="768"/>
      <c r="M53" s="768"/>
      <c r="N53" s="768"/>
      <c r="O53" s="768"/>
      <c r="P53" s="768"/>
      <c r="Q53" s="768"/>
      <c r="R53" s="783" t="s">
        <v>145</v>
      </c>
    </row>
    <row r="54" spans="1:18" s="63" customFormat="1" ht="18" customHeight="1">
      <c r="A54" s="779"/>
      <c r="B54" s="373"/>
      <c r="C54" s="776" t="s">
        <v>146</v>
      </c>
      <c r="D54" s="775" t="s">
        <v>147</v>
      </c>
      <c r="E54" s="767"/>
      <c r="F54" s="767"/>
      <c r="G54" s="767"/>
      <c r="H54" s="786"/>
      <c r="I54" s="787" t="s">
        <v>148</v>
      </c>
      <c r="J54" s="781"/>
      <c r="K54" s="776" t="s">
        <v>146</v>
      </c>
      <c r="L54" s="775" t="s">
        <v>147</v>
      </c>
      <c r="M54" s="767"/>
      <c r="N54" s="767"/>
      <c r="O54" s="767"/>
      <c r="P54" s="786"/>
      <c r="Q54" s="776" t="s">
        <v>148</v>
      </c>
      <c r="R54" s="784"/>
    </row>
    <row r="55" spans="1:18" s="63" customFormat="1" ht="18" customHeight="1">
      <c r="A55" s="651"/>
      <c r="B55" s="374"/>
      <c r="C55" s="777"/>
      <c r="D55" s="375" t="s">
        <v>149</v>
      </c>
      <c r="E55" s="375" t="s">
        <v>150</v>
      </c>
      <c r="F55" s="375" t="s">
        <v>516</v>
      </c>
      <c r="G55" s="375" t="s">
        <v>152</v>
      </c>
      <c r="H55" s="375" t="s">
        <v>153</v>
      </c>
      <c r="I55" s="788"/>
      <c r="J55" s="782"/>
      <c r="K55" s="777"/>
      <c r="L55" s="375" t="s">
        <v>149</v>
      </c>
      <c r="M55" s="375" t="s">
        <v>150</v>
      </c>
      <c r="N55" s="375" t="s">
        <v>516</v>
      </c>
      <c r="O55" s="375" t="s">
        <v>152</v>
      </c>
      <c r="P55" s="375" t="s">
        <v>153</v>
      </c>
      <c r="Q55" s="777"/>
      <c r="R55" s="785"/>
    </row>
    <row r="56" spans="1:18" s="63" customFormat="1" ht="17.25" customHeight="1">
      <c r="A56" s="387" t="s">
        <v>199</v>
      </c>
      <c r="B56" s="403"/>
      <c r="C56" s="389">
        <v>273</v>
      </c>
      <c r="D56" s="389">
        <v>273</v>
      </c>
      <c r="E56" s="389">
        <v>157</v>
      </c>
      <c r="F56" s="389" t="s">
        <v>157</v>
      </c>
      <c r="G56" s="389">
        <v>107</v>
      </c>
      <c r="H56" s="389">
        <v>9</v>
      </c>
      <c r="I56" s="390" t="s">
        <v>157</v>
      </c>
      <c r="J56" s="391">
        <v>2</v>
      </c>
      <c r="K56" s="389">
        <v>551</v>
      </c>
      <c r="L56" s="389">
        <v>551</v>
      </c>
      <c r="M56" s="389">
        <v>370</v>
      </c>
      <c r="N56" s="389" t="s">
        <v>157</v>
      </c>
      <c r="O56" s="389">
        <v>160</v>
      </c>
      <c r="P56" s="389">
        <v>21</v>
      </c>
      <c r="Q56" s="389" t="s">
        <v>157</v>
      </c>
      <c r="R56" s="390">
        <v>2</v>
      </c>
    </row>
    <row r="57" spans="1:18" s="63" customFormat="1" ht="17.25" customHeight="1">
      <c r="A57" s="387" t="s">
        <v>200</v>
      </c>
      <c r="B57" s="403"/>
      <c r="C57" s="389">
        <v>128</v>
      </c>
      <c r="D57" s="389">
        <v>126</v>
      </c>
      <c r="E57" s="389">
        <v>51</v>
      </c>
      <c r="F57" s="389" t="s">
        <v>157</v>
      </c>
      <c r="G57" s="389">
        <v>62</v>
      </c>
      <c r="H57" s="389">
        <v>13</v>
      </c>
      <c r="I57" s="390">
        <v>2</v>
      </c>
      <c r="J57" s="391">
        <v>1</v>
      </c>
      <c r="K57" s="389">
        <v>204</v>
      </c>
      <c r="L57" s="389">
        <v>200</v>
      </c>
      <c r="M57" s="389">
        <v>111</v>
      </c>
      <c r="N57" s="389" t="s">
        <v>157</v>
      </c>
      <c r="O57" s="389">
        <v>75</v>
      </c>
      <c r="P57" s="389">
        <v>14</v>
      </c>
      <c r="Q57" s="389">
        <v>4</v>
      </c>
      <c r="R57" s="390">
        <v>2</v>
      </c>
    </row>
    <row r="58" spans="1:18" s="63" customFormat="1" ht="17.25" customHeight="1">
      <c r="A58" s="387" t="s">
        <v>201</v>
      </c>
      <c r="B58" s="403"/>
      <c r="C58" s="389">
        <v>168</v>
      </c>
      <c r="D58" s="389">
        <v>168</v>
      </c>
      <c r="E58" s="389">
        <v>81</v>
      </c>
      <c r="F58" s="389" t="s">
        <v>157</v>
      </c>
      <c r="G58" s="389">
        <v>85</v>
      </c>
      <c r="H58" s="389">
        <v>2</v>
      </c>
      <c r="I58" s="390" t="s">
        <v>157</v>
      </c>
      <c r="J58" s="391">
        <v>2</v>
      </c>
      <c r="K58" s="389">
        <v>324</v>
      </c>
      <c r="L58" s="389">
        <v>324</v>
      </c>
      <c r="M58" s="389">
        <v>202</v>
      </c>
      <c r="N58" s="389" t="s">
        <v>157</v>
      </c>
      <c r="O58" s="389">
        <v>117</v>
      </c>
      <c r="P58" s="389">
        <v>5</v>
      </c>
      <c r="Q58" s="389" t="s">
        <v>157</v>
      </c>
      <c r="R58" s="390">
        <v>5</v>
      </c>
    </row>
    <row r="59" spans="1:18" s="63" customFormat="1" ht="17.25" customHeight="1">
      <c r="A59" s="387" t="s">
        <v>202</v>
      </c>
      <c r="B59" s="403"/>
      <c r="C59" s="389">
        <v>175</v>
      </c>
      <c r="D59" s="389">
        <v>172</v>
      </c>
      <c r="E59" s="389">
        <v>57</v>
      </c>
      <c r="F59" s="389" t="s">
        <v>157</v>
      </c>
      <c r="G59" s="389">
        <v>114</v>
      </c>
      <c r="H59" s="389">
        <v>1</v>
      </c>
      <c r="I59" s="390">
        <v>3</v>
      </c>
      <c r="J59" s="391">
        <v>1</v>
      </c>
      <c r="K59" s="389">
        <v>292</v>
      </c>
      <c r="L59" s="389">
        <v>289</v>
      </c>
      <c r="M59" s="389">
        <v>116</v>
      </c>
      <c r="N59" s="389" t="s">
        <v>157</v>
      </c>
      <c r="O59" s="389">
        <v>169</v>
      </c>
      <c r="P59" s="389">
        <v>4</v>
      </c>
      <c r="Q59" s="389">
        <v>3</v>
      </c>
      <c r="R59" s="390">
        <v>1</v>
      </c>
    </row>
    <row r="60" spans="1:18" s="63" customFormat="1" ht="17.25" customHeight="1">
      <c r="A60" s="387" t="s">
        <v>203</v>
      </c>
      <c r="B60" s="403"/>
      <c r="C60" s="389">
        <v>637</v>
      </c>
      <c r="D60" s="389">
        <v>630</v>
      </c>
      <c r="E60" s="389">
        <v>261</v>
      </c>
      <c r="F60" s="389" t="s">
        <v>157</v>
      </c>
      <c r="G60" s="389">
        <v>276</v>
      </c>
      <c r="H60" s="389">
        <v>93</v>
      </c>
      <c r="I60" s="390">
        <v>7</v>
      </c>
      <c r="J60" s="391">
        <v>29</v>
      </c>
      <c r="K60" s="389">
        <v>1341</v>
      </c>
      <c r="L60" s="389">
        <v>1328</v>
      </c>
      <c r="M60" s="389">
        <v>659</v>
      </c>
      <c r="N60" s="389" t="s">
        <v>157</v>
      </c>
      <c r="O60" s="389">
        <v>496</v>
      </c>
      <c r="P60" s="389">
        <v>173</v>
      </c>
      <c r="Q60" s="389">
        <v>13</v>
      </c>
      <c r="R60" s="390">
        <v>29</v>
      </c>
    </row>
    <row r="61" spans="1:18" s="63" customFormat="1" ht="17.25" customHeight="1">
      <c r="A61" s="387" t="s">
        <v>204</v>
      </c>
      <c r="B61" s="403"/>
      <c r="C61" s="389" t="s">
        <v>157</v>
      </c>
      <c r="D61" s="389" t="s">
        <v>157</v>
      </c>
      <c r="E61" s="389" t="s">
        <v>157</v>
      </c>
      <c r="F61" s="389" t="s">
        <v>157</v>
      </c>
      <c r="G61" s="389" t="s">
        <v>157</v>
      </c>
      <c r="H61" s="389" t="s">
        <v>157</v>
      </c>
      <c r="I61" s="390" t="s">
        <v>157</v>
      </c>
      <c r="J61" s="391" t="s">
        <v>157</v>
      </c>
      <c r="K61" s="389" t="s">
        <v>157</v>
      </c>
      <c r="L61" s="389" t="s">
        <v>157</v>
      </c>
      <c r="M61" s="389" t="s">
        <v>157</v>
      </c>
      <c r="N61" s="389" t="s">
        <v>157</v>
      </c>
      <c r="O61" s="389" t="s">
        <v>157</v>
      </c>
      <c r="P61" s="389" t="s">
        <v>157</v>
      </c>
      <c r="Q61" s="389" t="s">
        <v>157</v>
      </c>
      <c r="R61" s="390" t="s">
        <v>157</v>
      </c>
    </row>
    <row r="62" spans="1:18" s="63" customFormat="1" ht="17.25" customHeight="1">
      <c r="A62" s="387" t="s">
        <v>205</v>
      </c>
      <c r="B62" s="403"/>
      <c r="C62" s="389">
        <v>201</v>
      </c>
      <c r="D62" s="389">
        <v>200</v>
      </c>
      <c r="E62" s="389">
        <v>90</v>
      </c>
      <c r="F62" s="389" t="s">
        <v>157</v>
      </c>
      <c r="G62" s="389">
        <v>96</v>
      </c>
      <c r="H62" s="389">
        <v>14</v>
      </c>
      <c r="I62" s="390">
        <v>1</v>
      </c>
      <c r="J62" s="391">
        <v>2</v>
      </c>
      <c r="K62" s="389">
        <v>324</v>
      </c>
      <c r="L62" s="389">
        <v>323</v>
      </c>
      <c r="M62" s="389">
        <v>204</v>
      </c>
      <c r="N62" s="389" t="s">
        <v>157</v>
      </c>
      <c r="O62" s="389">
        <v>102</v>
      </c>
      <c r="P62" s="389">
        <v>17</v>
      </c>
      <c r="Q62" s="389">
        <v>1</v>
      </c>
      <c r="R62" s="390">
        <v>7</v>
      </c>
    </row>
    <row r="63" spans="1:18" s="63" customFormat="1" ht="17.25" customHeight="1">
      <c r="A63" s="387" t="s">
        <v>206</v>
      </c>
      <c r="B63" s="403"/>
      <c r="C63" s="389">
        <v>157</v>
      </c>
      <c r="D63" s="389">
        <v>157</v>
      </c>
      <c r="E63" s="389">
        <v>140</v>
      </c>
      <c r="F63" s="389" t="s">
        <v>157</v>
      </c>
      <c r="G63" s="389">
        <v>12</v>
      </c>
      <c r="H63" s="389">
        <v>5</v>
      </c>
      <c r="I63" s="390" t="s">
        <v>157</v>
      </c>
      <c r="J63" s="391">
        <v>1</v>
      </c>
      <c r="K63" s="389">
        <v>354</v>
      </c>
      <c r="L63" s="389">
        <v>354</v>
      </c>
      <c r="M63" s="389">
        <v>311</v>
      </c>
      <c r="N63" s="389" t="s">
        <v>157</v>
      </c>
      <c r="O63" s="389">
        <v>35</v>
      </c>
      <c r="P63" s="389">
        <v>8</v>
      </c>
      <c r="Q63" s="389" t="s">
        <v>157</v>
      </c>
      <c r="R63" s="390">
        <v>1</v>
      </c>
    </row>
    <row r="64" spans="1:18" s="63" customFormat="1" ht="17.25" customHeight="1">
      <c r="A64" s="387" t="s">
        <v>207</v>
      </c>
      <c r="B64" s="403"/>
      <c r="C64" s="389">
        <v>39</v>
      </c>
      <c r="D64" s="389">
        <v>38</v>
      </c>
      <c r="E64" s="389">
        <v>26</v>
      </c>
      <c r="F64" s="389" t="s">
        <v>157</v>
      </c>
      <c r="G64" s="389">
        <v>12</v>
      </c>
      <c r="H64" s="389" t="s">
        <v>157</v>
      </c>
      <c r="I64" s="390">
        <v>1</v>
      </c>
      <c r="J64" s="391">
        <v>1</v>
      </c>
      <c r="K64" s="389">
        <v>76</v>
      </c>
      <c r="L64" s="389">
        <v>75</v>
      </c>
      <c r="M64" s="389">
        <v>59</v>
      </c>
      <c r="N64" s="389" t="s">
        <v>157</v>
      </c>
      <c r="O64" s="389">
        <v>16</v>
      </c>
      <c r="P64" s="389" t="s">
        <v>157</v>
      </c>
      <c r="Q64" s="389">
        <v>1</v>
      </c>
      <c r="R64" s="390">
        <v>2</v>
      </c>
    </row>
    <row r="65" spans="1:18" s="63" customFormat="1" ht="17.25" customHeight="1">
      <c r="A65" s="387" t="s">
        <v>208</v>
      </c>
      <c r="B65" s="403"/>
      <c r="C65" s="389">
        <v>279</v>
      </c>
      <c r="D65" s="389">
        <v>274</v>
      </c>
      <c r="E65" s="389">
        <v>143</v>
      </c>
      <c r="F65" s="389" t="s">
        <v>157</v>
      </c>
      <c r="G65" s="389">
        <v>115</v>
      </c>
      <c r="H65" s="389">
        <v>16</v>
      </c>
      <c r="I65" s="390">
        <v>5</v>
      </c>
      <c r="J65" s="391">
        <v>7</v>
      </c>
      <c r="K65" s="389">
        <v>514</v>
      </c>
      <c r="L65" s="389">
        <v>508</v>
      </c>
      <c r="M65" s="389">
        <v>306</v>
      </c>
      <c r="N65" s="389" t="s">
        <v>157</v>
      </c>
      <c r="O65" s="389">
        <v>174</v>
      </c>
      <c r="P65" s="389">
        <v>28</v>
      </c>
      <c r="Q65" s="389">
        <v>6</v>
      </c>
      <c r="R65" s="390">
        <v>12</v>
      </c>
    </row>
    <row r="66" spans="1:18" s="63" customFormat="1" ht="17.25" customHeight="1">
      <c r="A66" s="387" t="s">
        <v>209</v>
      </c>
      <c r="B66" s="403"/>
      <c r="C66" s="389">
        <v>316</v>
      </c>
      <c r="D66" s="389">
        <v>311</v>
      </c>
      <c r="E66" s="389">
        <v>209</v>
      </c>
      <c r="F66" s="389" t="s">
        <v>157</v>
      </c>
      <c r="G66" s="389">
        <v>97</v>
      </c>
      <c r="H66" s="389">
        <v>5</v>
      </c>
      <c r="I66" s="390">
        <v>5</v>
      </c>
      <c r="J66" s="391">
        <v>1</v>
      </c>
      <c r="K66" s="389">
        <v>704</v>
      </c>
      <c r="L66" s="389">
        <v>698</v>
      </c>
      <c r="M66" s="389">
        <v>524</v>
      </c>
      <c r="N66" s="389" t="s">
        <v>157</v>
      </c>
      <c r="O66" s="389">
        <v>166</v>
      </c>
      <c r="P66" s="389">
        <v>8</v>
      </c>
      <c r="Q66" s="389">
        <v>6</v>
      </c>
      <c r="R66" s="390">
        <v>1</v>
      </c>
    </row>
    <row r="67" spans="1:18" s="63" customFormat="1" ht="17.25" customHeight="1">
      <c r="A67" s="387" t="s">
        <v>210</v>
      </c>
      <c r="B67" s="403"/>
      <c r="C67" s="389">
        <v>353</v>
      </c>
      <c r="D67" s="389">
        <v>353</v>
      </c>
      <c r="E67" s="389">
        <v>187</v>
      </c>
      <c r="F67" s="389" t="s">
        <v>157</v>
      </c>
      <c r="G67" s="389">
        <v>154</v>
      </c>
      <c r="H67" s="389">
        <v>12</v>
      </c>
      <c r="I67" s="390" t="s">
        <v>157</v>
      </c>
      <c r="J67" s="391">
        <v>1</v>
      </c>
      <c r="K67" s="389">
        <v>759</v>
      </c>
      <c r="L67" s="389">
        <v>759</v>
      </c>
      <c r="M67" s="389">
        <v>461</v>
      </c>
      <c r="N67" s="389" t="s">
        <v>157</v>
      </c>
      <c r="O67" s="389">
        <v>266</v>
      </c>
      <c r="P67" s="389">
        <v>32</v>
      </c>
      <c r="Q67" s="389" t="s">
        <v>157</v>
      </c>
      <c r="R67" s="390">
        <v>1</v>
      </c>
    </row>
    <row r="68" spans="1:18" s="63" customFormat="1" ht="17.25" customHeight="1">
      <c r="A68" s="387" t="s">
        <v>211</v>
      </c>
      <c r="B68" s="403"/>
      <c r="C68" s="389">
        <v>156</v>
      </c>
      <c r="D68" s="389">
        <v>155</v>
      </c>
      <c r="E68" s="389">
        <v>111</v>
      </c>
      <c r="F68" s="389" t="s">
        <v>157</v>
      </c>
      <c r="G68" s="389">
        <v>40</v>
      </c>
      <c r="H68" s="389">
        <v>4</v>
      </c>
      <c r="I68" s="390">
        <v>1</v>
      </c>
      <c r="J68" s="391">
        <v>1</v>
      </c>
      <c r="K68" s="389">
        <v>378</v>
      </c>
      <c r="L68" s="389">
        <v>377</v>
      </c>
      <c r="M68" s="389">
        <v>278</v>
      </c>
      <c r="N68" s="389" t="s">
        <v>157</v>
      </c>
      <c r="O68" s="389">
        <v>84</v>
      </c>
      <c r="P68" s="389">
        <v>15</v>
      </c>
      <c r="Q68" s="389">
        <v>1</v>
      </c>
      <c r="R68" s="390">
        <v>1</v>
      </c>
    </row>
    <row r="69" spans="1:18" s="63" customFormat="1" ht="17.25" customHeight="1">
      <c r="A69" s="387" t="s">
        <v>212</v>
      </c>
      <c r="B69" s="403"/>
      <c r="C69" s="389">
        <v>239</v>
      </c>
      <c r="D69" s="389">
        <v>232</v>
      </c>
      <c r="E69" s="389">
        <v>148</v>
      </c>
      <c r="F69" s="389" t="s">
        <v>157</v>
      </c>
      <c r="G69" s="389">
        <v>60</v>
      </c>
      <c r="H69" s="389">
        <v>24</v>
      </c>
      <c r="I69" s="390">
        <v>7</v>
      </c>
      <c r="J69" s="391">
        <v>3</v>
      </c>
      <c r="K69" s="389">
        <v>596</v>
      </c>
      <c r="L69" s="389">
        <v>581</v>
      </c>
      <c r="M69" s="389">
        <v>375</v>
      </c>
      <c r="N69" s="389" t="s">
        <v>157</v>
      </c>
      <c r="O69" s="389">
        <v>133</v>
      </c>
      <c r="P69" s="389">
        <v>73</v>
      </c>
      <c r="Q69" s="389">
        <v>15</v>
      </c>
      <c r="R69" s="390">
        <v>3</v>
      </c>
    </row>
    <row r="70" spans="1:18" s="63" customFormat="1" ht="17.25" customHeight="1">
      <c r="A70" s="387" t="s">
        <v>213</v>
      </c>
      <c r="B70" s="403"/>
      <c r="C70" s="389">
        <v>253</v>
      </c>
      <c r="D70" s="389">
        <v>249</v>
      </c>
      <c r="E70" s="389">
        <v>175</v>
      </c>
      <c r="F70" s="389" t="s">
        <v>157</v>
      </c>
      <c r="G70" s="389">
        <v>69</v>
      </c>
      <c r="H70" s="389">
        <v>5</v>
      </c>
      <c r="I70" s="390">
        <v>4</v>
      </c>
      <c r="J70" s="391">
        <v>2</v>
      </c>
      <c r="K70" s="389">
        <v>585</v>
      </c>
      <c r="L70" s="389">
        <v>576</v>
      </c>
      <c r="M70" s="389">
        <v>456</v>
      </c>
      <c r="N70" s="389" t="s">
        <v>157</v>
      </c>
      <c r="O70" s="389">
        <v>111</v>
      </c>
      <c r="P70" s="389">
        <v>9</v>
      </c>
      <c r="Q70" s="389">
        <v>9</v>
      </c>
      <c r="R70" s="390">
        <v>8</v>
      </c>
    </row>
    <row r="71" spans="1:18" s="63" customFormat="1" ht="17.25" customHeight="1">
      <c r="A71" s="387" t="s">
        <v>214</v>
      </c>
      <c r="B71" s="403"/>
      <c r="C71" s="389">
        <v>277</v>
      </c>
      <c r="D71" s="389">
        <v>271</v>
      </c>
      <c r="E71" s="389">
        <v>201</v>
      </c>
      <c r="F71" s="389" t="s">
        <v>157</v>
      </c>
      <c r="G71" s="389">
        <v>61</v>
      </c>
      <c r="H71" s="389">
        <v>9</v>
      </c>
      <c r="I71" s="390">
        <v>6</v>
      </c>
      <c r="J71" s="391">
        <v>20</v>
      </c>
      <c r="K71" s="389">
        <v>643</v>
      </c>
      <c r="L71" s="389">
        <v>637</v>
      </c>
      <c r="M71" s="389">
        <v>508</v>
      </c>
      <c r="N71" s="389" t="s">
        <v>157</v>
      </c>
      <c r="O71" s="389">
        <v>119</v>
      </c>
      <c r="P71" s="389">
        <v>10</v>
      </c>
      <c r="Q71" s="389">
        <v>6</v>
      </c>
      <c r="R71" s="390">
        <v>20</v>
      </c>
    </row>
    <row r="72" spans="1:18" s="63" customFormat="1" ht="17.25" customHeight="1">
      <c r="A72" s="387" t="s">
        <v>215</v>
      </c>
      <c r="B72" s="403"/>
      <c r="C72" s="389">
        <v>160</v>
      </c>
      <c r="D72" s="389">
        <v>158</v>
      </c>
      <c r="E72" s="389">
        <v>99</v>
      </c>
      <c r="F72" s="389" t="s">
        <v>157</v>
      </c>
      <c r="G72" s="389">
        <v>58</v>
      </c>
      <c r="H72" s="389">
        <v>1</v>
      </c>
      <c r="I72" s="390">
        <v>2</v>
      </c>
      <c r="J72" s="391">
        <v>4</v>
      </c>
      <c r="K72" s="389">
        <v>366</v>
      </c>
      <c r="L72" s="389">
        <v>362</v>
      </c>
      <c r="M72" s="389">
        <v>272</v>
      </c>
      <c r="N72" s="389" t="s">
        <v>157</v>
      </c>
      <c r="O72" s="389">
        <v>88</v>
      </c>
      <c r="P72" s="389">
        <v>2</v>
      </c>
      <c r="Q72" s="389">
        <v>4</v>
      </c>
      <c r="R72" s="390">
        <v>12</v>
      </c>
    </row>
    <row r="73" spans="1:18" s="63" customFormat="1" ht="17.25" customHeight="1">
      <c r="A73" s="387" t="s">
        <v>216</v>
      </c>
      <c r="B73" s="403"/>
      <c r="C73" s="389">
        <v>229</v>
      </c>
      <c r="D73" s="389">
        <v>229</v>
      </c>
      <c r="E73" s="389">
        <v>133</v>
      </c>
      <c r="F73" s="389" t="s">
        <v>157</v>
      </c>
      <c r="G73" s="389">
        <v>91</v>
      </c>
      <c r="H73" s="389">
        <v>5</v>
      </c>
      <c r="I73" s="390" t="s">
        <v>157</v>
      </c>
      <c r="J73" s="391">
        <v>1</v>
      </c>
      <c r="K73" s="389">
        <v>515</v>
      </c>
      <c r="L73" s="389">
        <v>515</v>
      </c>
      <c r="M73" s="389">
        <v>312</v>
      </c>
      <c r="N73" s="389" t="s">
        <v>157</v>
      </c>
      <c r="O73" s="389">
        <v>191</v>
      </c>
      <c r="P73" s="389">
        <v>12</v>
      </c>
      <c r="Q73" s="389" t="s">
        <v>157</v>
      </c>
      <c r="R73" s="390">
        <v>2</v>
      </c>
    </row>
    <row r="74" spans="1:18" s="63" customFormat="1" ht="17.25" customHeight="1">
      <c r="A74" s="387" t="s">
        <v>217</v>
      </c>
      <c r="B74" s="403"/>
      <c r="C74" s="389">
        <v>228</v>
      </c>
      <c r="D74" s="389">
        <v>226</v>
      </c>
      <c r="E74" s="389">
        <v>178</v>
      </c>
      <c r="F74" s="389" t="s">
        <v>157</v>
      </c>
      <c r="G74" s="389">
        <v>47</v>
      </c>
      <c r="H74" s="389">
        <v>1</v>
      </c>
      <c r="I74" s="390">
        <v>2</v>
      </c>
      <c r="J74" s="391">
        <v>1</v>
      </c>
      <c r="K74" s="389">
        <v>595</v>
      </c>
      <c r="L74" s="389">
        <v>591</v>
      </c>
      <c r="M74" s="389">
        <v>493</v>
      </c>
      <c r="N74" s="389" t="s">
        <v>157</v>
      </c>
      <c r="O74" s="389">
        <v>97</v>
      </c>
      <c r="P74" s="389">
        <v>1</v>
      </c>
      <c r="Q74" s="389">
        <v>4</v>
      </c>
      <c r="R74" s="390">
        <v>4</v>
      </c>
    </row>
    <row r="75" spans="1:18" s="63" customFormat="1" ht="17.25" customHeight="1">
      <c r="A75" s="387" t="s">
        <v>218</v>
      </c>
      <c r="B75" s="403"/>
      <c r="C75" s="389">
        <v>214</v>
      </c>
      <c r="D75" s="389">
        <v>210</v>
      </c>
      <c r="E75" s="389">
        <v>137</v>
      </c>
      <c r="F75" s="389" t="s">
        <v>157</v>
      </c>
      <c r="G75" s="389">
        <v>69</v>
      </c>
      <c r="H75" s="389">
        <v>4</v>
      </c>
      <c r="I75" s="390">
        <v>4</v>
      </c>
      <c r="J75" s="391">
        <v>1</v>
      </c>
      <c r="K75" s="389">
        <v>509</v>
      </c>
      <c r="L75" s="389">
        <v>495</v>
      </c>
      <c r="M75" s="389">
        <v>365</v>
      </c>
      <c r="N75" s="389" t="s">
        <v>157</v>
      </c>
      <c r="O75" s="389">
        <v>125</v>
      </c>
      <c r="P75" s="389">
        <v>5</v>
      </c>
      <c r="Q75" s="389">
        <v>14</v>
      </c>
      <c r="R75" s="390">
        <v>3</v>
      </c>
    </row>
    <row r="76" spans="1:18" s="63" customFormat="1" ht="17.25" customHeight="1">
      <c r="A76" s="387" t="s">
        <v>219</v>
      </c>
      <c r="B76" s="403"/>
      <c r="C76" s="389">
        <v>204</v>
      </c>
      <c r="D76" s="389">
        <v>200</v>
      </c>
      <c r="E76" s="389">
        <v>111</v>
      </c>
      <c r="F76" s="389" t="s">
        <v>157</v>
      </c>
      <c r="G76" s="389">
        <v>45</v>
      </c>
      <c r="H76" s="389">
        <v>44</v>
      </c>
      <c r="I76" s="390">
        <v>4</v>
      </c>
      <c r="J76" s="391">
        <v>4</v>
      </c>
      <c r="K76" s="389">
        <v>490</v>
      </c>
      <c r="L76" s="389">
        <v>484</v>
      </c>
      <c r="M76" s="389">
        <v>275</v>
      </c>
      <c r="N76" s="389" t="s">
        <v>157</v>
      </c>
      <c r="O76" s="389">
        <v>100</v>
      </c>
      <c r="P76" s="389">
        <v>109</v>
      </c>
      <c r="Q76" s="389">
        <v>6</v>
      </c>
      <c r="R76" s="390">
        <v>8</v>
      </c>
    </row>
    <row r="77" spans="1:18" s="63" customFormat="1" ht="17.25" customHeight="1">
      <c r="A77" s="387" t="s">
        <v>220</v>
      </c>
      <c r="B77" s="403"/>
      <c r="C77" s="389">
        <v>744</v>
      </c>
      <c r="D77" s="389">
        <v>738</v>
      </c>
      <c r="E77" s="389">
        <v>414</v>
      </c>
      <c r="F77" s="389" t="s">
        <v>157</v>
      </c>
      <c r="G77" s="389">
        <v>308</v>
      </c>
      <c r="H77" s="389">
        <v>16</v>
      </c>
      <c r="I77" s="390">
        <v>6</v>
      </c>
      <c r="J77" s="391">
        <v>1</v>
      </c>
      <c r="K77" s="389">
        <v>1707</v>
      </c>
      <c r="L77" s="389">
        <v>1699</v>
      </c>
      <c r="M77" s="389">
        <v>1085</v>
      </c>
      <c r="N77" s="389" t="s">
        <v>157</v>
      </c>
      <c r="O77" s="389">
        <v>589</v>
      </c>
      <c r="P77" s="389">
        <v>25</v>
      </c>
      <c r="Q77" s="389">
        <v>8</v>
      </c>
      <c r="R77" s="390">
        <v>3</v>
      </c>
    </row>
    <row r="78" spans="1:18" s="63" customFormat="1" ht="17.25" customHeight="1">
      <c r="A78" s="387" t="s">
        <v>221</v>
      </c>
      <c r="B78" s="403"/>
      <c r="C78" s="389">
        <v>397</v>
      </c>
      <c r="D78" s="389">
        <v>387</v>
      </c>
      <c r="E78" s="389">
        <v>172</v>
      </c>
      <c r="F78" s="389" t="s">
        <v>157</v>
      </c>
      <c r="G78" s="389">
        <v>202</v>
      </c>
      <c r="H78" s="389">
        <v>13</v>
      </c>
      <c r="I78" s="390">
        <v>10</v>
      </c>
      <c r="J78" s="391">
        <v>2</v>
      </c>
      <c r="K78" s="389">
        <v>852</v>
      </c>
      <c r="L78" s="389">
        <v>834</v>
      </c>
      <c r="M78" s="389">
        <v>429</v>
      </c>
      <c r="N78" s="389" t="s">
        <v>157</v>
      </c>
      <c r="O78" s="389">
        <v>382</v>
      </c>
      <c r="P78" s="389">
        <v>23</v>
      </c>
      <c r="Q78" s="389">
        <v>18</v>
      </c>
      <c r="R78" s="390">
        <v>9</v>
      </c>
    </row>
    <row r="79" spans="1:18" s="63" customFormat="1" ht="17.25" customHeight="1">
      <c r="A79" s="387" t="s">
        <v>222</v>
      </c>
      <c r="B79" s="403"/>
      <c r="C79" s="389">
        <v>634</v>
      </c>
      <c r="D79" s="389">
        <v>632</v>
      </c>
      <c r="E79" s="389">
        <v>176</v>
      </c>
      <c r="F79" s="389" t="s">
        <v>157</v>
      </c>
      <c r="G79" s="389">
        <v>453</v>
      </c>
      <c r="H79" s="389">
        <v>3</v>
      </c>
      <c r="I79" s="390">
        <v>2</v>
      </c>
      <c r="J79" s="391">
        <v>1</v>
      </c>
      <c r="K79" s="389">
        <v>1406</v>
      </c>
      <c r="L79" s="389">
        <v>1401</v>
      </c>
      <c r="M79" s="389">
        <v>472</v>
      </c>
      <c r="N79" s="389" t="s">
        <v>157</v>
      </c>
      <c r="O79" s="389">
        <v>923</v>
      </c>
      <c r="P79" s="389">
        <v>6</v>
      </c>
      <c r="Q79" s="389">
        <v>5</v>
      </c>
      <c r="R79" s="390">
        <v>3</v>
      </c>
    </row>
    <row r="80" spans="1:18" s="63" customFormat="1" ht="17.25" customHeight="1">
      <c r="A80" s="387" t="s">
        <v>223</v>
      </c>
      <c r="B80" s="403"/>
      <c r="C80" s="389">
        <v>168</v>
      </c>
      <c r="D80" s="389">
        <v>168</v>
      </c>
      <c r="E80" s="389">
        <v>114</v>
      </c>
      <c r="F80" s="389" t="s">
        <v>157</v>
      </c>
      <c r="G80" s="389">
        <v>51</v>
      </c>
      <c r="H80" s="389">
        <v>3</v>
      </c>
      <c r="I80" s="390" t="s">
        <v>157</v>
      </c>
      <c r="J80" s="391">
        <v>1</v>
      </c>
      <c r="K80" s="389">
        <v>438</v>
      </c>
      <c r="L80" s="389">
        <v>438</v>
      </c>
      <c r="M80" s="389">
        <v>307</v>
      </c>
      <c r="N80" s="389" t="s">
        <v>157</v>
      </c>
      <c r="O80" s="389">
        <v>120</v>
      </c>
      <c r="P80" s="389">
        <v>11</v>
      </c>
      <c r="Q80" s="389" t="s">
        <v>157</v>
      </c>
      <c r="R80" s="390">
        <v>4</v>
      </c>
    </row>
    <row r="81" spans="1:18" s="63" customFormat="1" ht="17.25" customHeight="1">
      <c r="A81" s="387" t="s">
        <v>224</v>
      </c>
      <c r="B81" s="403"/>
      <c r="C81" s="389">
        <v>305</v>
      </c>
      <c r="D81" s="389">
        <v>304</v>
      </c>
      <c r="E81" s="389">
        <v>107</v>
      </c>
      <c r="F81" s="389" t="s">
        <v>157</v>
      </c>
      <c r="G81" s="389">
        <v>107</v>
      </c>
      <c r="H81" s="389">
        <v>90</v>
      </c>
      <c r="I81" s="390">
        <v>1</v>
      </c>
      <c r="J81" s="391">
        <v>3</v>
      </c>
      <c r="K81" s="389">
        <v>742</v>
      </c>
      <c r="L81" s="389">
        <v>741</v>
      </c>
      <c r="M81" s="389">
        <v>308</v>
      </c>
      <c r="N81" s="389" t="s">
        <v>157</v>
      </c>
      <c r="O81" s="389">
        <v>226</v>
      </c>
      <c r="P81" s="389">
        <v>207</v>
      </c>
      <c r="Q81" s="389">
        <v>1</v>
      </c>
      <c r="R81" s="390">
        <v>3</v>
      </c>
    </row>
    <row r="82" spans="1:18" s="63" customFormat="1" ht="17.25" customHeight="1">
      <c r="A82" s="387" t="s">
        <v>225</v>
      </c>
      <c r="B82" s="403"/>
      <c r="C82" s="389">
        <v>406</v>
      </c>
      <c r="D82" s="389">
        <v>405</v>
      </c>
      <c r="E82" s="389">
        <v>281</v>
      </c>
      <c r="F82" s="389" t="s">
        <v>157</v>
      </c>
      <c r="G82" s="389">
        <v>117</v>
      </c>
      <c r="H82" s="389">
        <v>7</v>
      </c>
      <c r="I82" s="390">
        <v>1</v>
      </c>
      <c r="J82" s="391">
        <v>1</v>
      </c>
      <c r="K82" s="389">
        <v>1028</v>
      </c>
      <c r="L82" s="389">
        <v>1027</v>
      </c>
      <c r="M82" s="389">
        <v>742</v>
      </c>
      <c r="N82" s="389" t="s">
        <v>157</v>
      </c>
      <c r="O82" s="389">
        <v>266</v>
      </c>
      <c r="P82" s="389">
        <v>19</v>
      </c>
      <c r="Q82" s="389">
        <v>1</v>
      </c>
      <c r="R82" s="390">
        <v>4</v>
      </c>
    </row>
    <row r="83" spans="1:18" s="63" customFormat="1" ht="17.25" customHeight="1">
      <c r="A83" s="387" t="s">
        <v>226</v>
      </c>
      <c r="B83" s="403"/>
      <c r="C83" s="389">
        <v>337</v>
      </c>
      <c r="D83" s="389">
        <v>333</v>
      </c>
      <c r="E83" s="389">
        <v>219</v>
      </c>
      <c r="F83" s="389" t="s">
        <v>157</v>
      </c>
      <c r="G83" s="389">
        <v>106</v>
      </c>
      <c r="H83" s="389">
        <v>8</v>
      </c>
      <c r="I83" s="390">
        <v>4</v>
      </c>
      <c r="J83" s="391">
        <v>3</v>
      </c>
      <c r="K83" s="389">
        <v>838</v>
      </c>
      <c r="L83" s="389">
        <v>827</v>
      </c>
      <c r="M83" s="389">
        <v>573</v>
      </c>
      <c r="N83" s="389" t="s">
        <v>157</v>
      </c>
      <c r="O83" s="389">
        <v>241</v>
      </c>
      <c r="P83" s="389">
        <v>13</v>
      </c>
      <c r="Q83" s="389">
        <v>11</v>
      </c>
      <c r="R83" s="390">
        <v>8</v>
      </c>
    </row>
    <row r="84" spans="1:18" s="63" customFormat="1" ht="17.25" customHeight="1">
      <c r="A84" s="387" t="s">
        <v>227</v>
      </c>
      <c r="B84" s="403"/>
      <c r="C84" s="389">
        <v>356</v>
      </c>
      <c r="D84" s="389">
        <v>349</v>
      </c>
      <c r="E84" s="389">
        <v>147</v>
      </c>
      <c r="F84" s="389" t="s">
        <v>157</v>
      </c>
      <c r="G84" s="389">
        <v>182</v>
      </c>
      <c r="H84" s="389">
        <v>20</v>
      </c>
      <c r="I84" s="390">
        <v>7</v>
      </c>
      <c r="J84" s="391">
        <v>34</v>
      </c>
      <c r="K84" s="389">
        <v>858</v>
      </c>
      <c r="L84" s="389">
        <v>847</v>
      </c>
      <c r="M84" s="389">
        <v>427</v>
      </c>
      <c r="N84" s="389" t="s">
        <v>157</v>
      </c>
      <c r="O84" s="389">
        <v>381</v>
      </c>
      <c r="P84" s="389">
        <v>39</v>
      </c>
      <c r="Q84" s="389">
        <v>11</v>
      </c>
      <c r="R84" s="390">
        <v>35</v>
      </c>
    </row>
    <row r="85" spans="1:18" s="63" customFormat="1" ht="17.25" customHeight="1">
      <c r="A85" s="387" t="s">
        <v>228</v>
      </c>
      <c r="B85" s="403"/>
      <c r="C85" s="389">
        <v>361</v>
      </c>
      <c r="D85" s="389">
        <v>356</v>
      </c>
      <c r="E85" s="389">
        <v>210</v>
      </c>
      <c r="F85" s="389" t="s">
        <v>157</v>
      </c>
      <c r="G85" s="389">
        <v>135</v>
      </c>
      <c r="H85" s="389">
        <v>11</v>
      </c>
      <c r="I85" s="390">
        <v>5</v>
      </c>
      <c r="J85" s="391">
        <v>1</v>
      </c>
      <c r="K85" s="389">
        <v>969</v>
      </c>
      <c r="L85" s="389">
        <v>954</v>
      </c>
      <c r="M85" s="389">
        <v>595</v>
      </c>
      <c r="N85" s="389" t="s">
        <v>157</v>
      </c>
      <c r="O85" s="389">
        <v>339</v>
      </c>
      <c r="P85" s="389">
        <v>20</v>
      </c>
      <c r="Q85" s="389">
        <v>15</v>
      </c>
      <c r="R85" s="390">
        <v>4</v>
      </c>
    </row>
    <row r="86" spans="1:18" s="63" customFormat="1" ht="17.25" customHeight="1">
      <c r="A86" s="387" t="s">
        <v>229</v>
      </c>
      <c r="B86" s="403"/>
      <c r="C86" s="389">
        <v>397</v>
      </c>
      <c r="D86" s="389">
        <v>393</v>
      </c>
      <c r="E86" s="389">
        <v>245</v>
      </c>
      <c r="F86" s="389" t="s">
        <v>157</v>
      </c>
      <c r="G86" s="389">
        <v>148</v>
      </c>
      <c r="H86" s="389" t="s">
        <v>157</v>
      </c>
      <c r="I86" s="390">
        <v>4</v>
      </c>
      <c r="J86" s="391">
        <v>3</v>
      </c>
      <c r="K86" s="389">
        <v>965</v>
      </c>
      <c r="L86" s="389">
        <v>957</v>
      </c>
      <c r="M86" s="389">
        <v>619</v>
      </c>
      <c r="N86" s="389" t="s">
        <v>157</v>
      </c>
      <c r="O86" s="389">
        <v>338</v>
      </c>
      <c r="P86" s="389" t="s">
        <v>157</v>
      </c>
      <c r="Q86" s="389">
        <v>8</v>
      </c>
      <c r="R86" s="390">
        <v>8</v>
      </c>
    </row>
    <row r="87" spans="1:18" s="63" customFormat="1" ht="17.25" customHeight="1">
      <c r="A87" s="387" t="s">
        <v>230</v>
      </c>
      <c r="B87" s="403"/>
      <c r="C87" s="389">
        <v>405</v>
      </c>
      <c r="D87" s="389">
        <v>400</v>
      </c>
      <c r="E87" s="389">
        <v>258</v>
      </c>
      <c r="F87" s="389" t="s">
        <v>157</v>
      </c>
      <c r="G87" s="389">
        <v>142</v>
      </c>
      <c r="H87" s="389" t="s">
        <v>157</v>
      </c>
      <c r="I87" s="390">
        <v>5</v>
      </c>
      <c r="J87" s="391">
        <v>3</v>
      </c>
      <c r="K87" s="389">
        <v>1000</v>
      </c>
      <c r="L87" s="389">
        <v>992</v>
      </c>
      <c r="M87" s="389">
        <v>678</v>
      </c>
      <c r="N87" s="389" t="s">
        <v>157</v>
      </c>
      <c r="O87" s="389">
        <v>314</v>
      </c>
      <c r="P87" s="389" t="s">
        <v>157</v>
      </c>
      <c r="Q87" s="389">
        <v>8</v>
      </c>
      <c r="R87" s="390">
        <v>6</v>
      </c>
    </row>
    <row r="88" spans="1:18" s="63" customFormat="1" ht="17.25" customHeight="1">
      <c r="A88" s="387" t="s">
        <v>231</v>
      </c>
      <c r="B88" s="403"/>
      <c r="C88" s="389">
        <v>529</v>
      </c>
      <c r="D88" s="389">
        <v>526</v>
      </c>
      <c r="E88" s="389">
        <v>159</v>
      </c>
      <c r="F88" s="389" t="s">
        <v>157</v>
      </c>
      <c r="G88" s="389">
        <v>365</v>
      </c>
      <c r="H88" s="389">
        <v>2</v>
      </c>
      <c r="I88" s="390">
        <v>3</v>
      </c>
      <c r="J88" s="391">
        <v>2</v>
      </c>
      <c r="K88" s="389">
        <v>1051</v>
      </c>
      <c r="L88" s="389">
        <v>1046</v>
      </c>
      <c r="M88" s="389">
        <v>413</v>
      </c>
      <c r="N88" s="389" t="s">
        <v>157</v>
      </c>
      <c r="O88" s="389">
        <v>625</v>
      </c>
      <c r="P88" s="389">
        <v>8</v>
      </c>
      <c r="Q88" s="389">
        <v>5</v>
      </c>
      <c r="R88" s="390">
        <v>2</v>
      </c>
    </row>
    <row r="89" spans="1:18" s="63" customFormat="1" ht="17.25" customHeight="1">
      <c r="A89" s="387" t="s">
        <v>232</v>
      </c>
      <c r="B89" s="403"/>
      <c r="C89" s="389">
        <v>103</v>
      </c>
      <c r="D89" s="389">
        <v>103</v>
      </c>
      <c r="E89" s="389">
        <v>69</v>
      </c>
      <c r="F89" s="389" t="s">
        <v>157</v>
      </c>
      <c r="G89" s="389">
        <v>34</v>
      </c>
      <c r="H89" s="389" t="s">
        <v>157</v>
      </c>
      <c r="I89" s="390" t="s">
        <v>157</v>
      </c>
      <c r="J89" s="391" t="s">
        <v>157</v>
      </c>
      <c r="K89" s="389">
        <v>234</v>
      </c>
      <c r="L89" s="389">
        <v>234</v>
      </c>
      <c r="M89" s="389">
        <v>178</v>
      </c>
      <c r="N89" s="389" t="s">
        <v>157</v>
      </c>
      <c r="O89" s="389">
        <v>56</v>
      </c>
      <c r="P89" s="389" t="s">
        <v>157</v>
      </c>
      <c r="Q89" s="389" t="s">
        <v>157</v>
      </c>
      <c r="R89" s="390" t="s">
        <v>157</v>
      </c>
    </row>
    <row r="90" spans="1:18" s="63" customFormat="1" ht="17.25" customHeight="1">
      <c r="A90" s="387" t="s">
        <v>233</v>
      </c>
      <c r="B90" s="403"/>
      <c r="C90" s="389">
        <v>355</v>
      </c>
      <c r="D90" s="389">
        <v>349</v>
      </c>
      <c r="E90" s="389">
        <v>233</v>
      </c>
      <c r="F90" s="389" t="s">
        <v>157</v>
      </c>
      <c r="G90" s="389">
        <v>111</v>
      </c>
      <c r="H90" s="389">
        <v>5</v>
      </c>
      <c r="I90" s="390">
        <v>6</v>
      </c>
      <c r="J90" s="391">
        <v>1</v>
      </c>
      <c r="K90" s="389">
        <v>892</v>
      </c>
      <c r="L90" s="389">
        <v>882</v>
      </c>
      <c r="M90" s="389">
        <v>631</v>
      </c>
      <c r="N90" s="389" t="s">
        <v>157</v>
      </c>
      <c r="O90" s="389">
        <v>240</v>
      </c>
      <c r="P90" s="389">
        <v>11</v>
      </c>
      <c r="Q90" s="389">
        <v>10</v>
      </c>
      <c r="R90" s="390">
        <v>1</v>
      </c>
    </row>
    <row r="91" spans="1:18" s="63" customFormat="1" ht="17.25" customHeight="1">
      <c r="A91" s="387" t="s">
        <v>234</v>
      </c>
      <c r="B91" s="403"/>
      <c r="C91" s="389">
        <v>240</v>
      </c>
      <c r="D91" s="389">
        <v>235</v>
      </c>
      <c r="E91" s="389">
        <v>103</v>
      </c>
      <c r="F91" s="389" t="s">
        <v>157</v>
      </c>
      <c r="G91" s="389">
        <v>131</v>
      </c>
      <c r="H91" s="389">
        <v>1</v>
      </c>
      <c r="I91" s="390">
        <v>5</v>
      </c>
      <c r="J91" s="391">
        <v>13</v>
      </c>
      <c r="K91" s="389">
        <v>585</v>
      </c>
      <c r="L91" s="389">
        <v>577</v>
      </c>
      <c r="M91" s="389">
        <v>258</v>
      </c>
      <c r="N91" s="389" t="s">
        <v>157</v>
      </c>
      <c r="O91" s="389">
        <v>318</v>
      </c>
      <c r="P91" s="389">
        <v>1</v>
      </c>
      <c r="Q91" s="389">
        <v>8</v>
      </c>
      <c r="R91" s="390">
        <v>35</v>
      </c>
    </row>
    <row r="92" spans="1:18" s="63" customFormat="1" ht="17.25" customHeight="1">
      <c r="A92" s="387" t="s">
        <v>235</v>
      </c>
      <c r="B92" s="403"/>
      <c r="C92" s="389">
        <v>429</v>
      </c>
      <c r="D92" s="389">
        <v>426</v>
      </c>
      <c r="E92" s="389">
        <v>231</v>
      </c>
      <c r="F92" s="389" t="s">
        <v>157</v>
      </c>
      <c r="G92" s="389">
        <v>158</v>
      </c>
      <c r="H92" s="389">
        <v>37</v>
      </c>
      <c r="I92" s="390">
        <v>3</v>
      </c>
      <c r="J92" s="391">
        <v>2</v>
      </c>
      <c r="K92" s="389">
        <v>1041</v>
      </c>
      <c r="L92" s="389">
        <v>1032</v>
      </c>
      <c r="M92" s="389">
        <v>633</v>
      </c>
      <c r="N92" s="389" t="s">
        <v>157</v>
      </c>
      <c r="O92" s="389">
        <v>340</v>
      </c>
      <c r="P92" s="389">
        <v>59</v>
      </c>
      <c r="Q92" s="389">
        <v>9</v>
      </c>
      <c r="R92" s="390">
        <v>5</v>
      </c>
    </row>
    <row r="93" spans="1:18" s="63" customFormat="1" ht="17.25" customHeight="1">
      <c r="A93" s="387" t="s">
        <v>236</v>
      </c>
      <c r="B93" s="403"/>
      <c r="C93" s="389">
        <v>403</v>
      </c>
      <c r="D93" s="389">
        <v>400</v>
      </c>
      <c r="E93" s="389">
        <v>270</v>
      </c>
      <c r="F93" s="389" t="s">
        <v>157</v>
      </c>
      <c r="G93" s="389">
        <v>130</v>
      </c>
      <c r="H93" s="389" t="s">
        <v>157</v>
      </c>
      <c r="I93" s="390">
        <v>3</v>
      </c>
      <c r="J93" s="391">
        <v>2</v>
      </c>
      <c r="K93" s="389">
        <v>1004</v>
      </c>
      <c r="L93" s="389">
        <v>998</v>
      </c>
      <c r="M93" s="389">
        <v>709</v>
      </c>
      <c r="N93" s="389" t="s">
        <v>157</v>
      </c>
      <c r="O93" s="389">
        <v>289</v>
      </c>
      <c r="P93" s="389" t="s">
        <v>157</v>
      </c>
      <c r="Q93" s="389">
        <v>6</v>
      </c>
      <c r="R93" s="390">
        <v>6</v>
      </c>
    </row>
    <row r="94" spans="1:18" s="63" customFormat="1" ht="17.25" customHeight="1">
      <c r="A94" s="387" t="s">
        <v>237</v>
      </c>
      <c r="B94" s="403"/>
      <c r="C94" s="389">
        <v>16</v>
      </c>
      <c r="D94" s="389">
        <v>16</v>
      </c>
      <c r="E94" s="389">
        <v>15</v>
      </c>
      <c r="F94" s="389" t="s">
        <v>157</v>
      </c>
      <c r="G94" s="389">
        <v>1</v>
      </c>
      <c r="H94" s="389" t="s">
        <v>157</v>
      </c>
      <c r="I94" s="390" t="s">
        <v>157</v>
      </c>
      <c r="J94" s="391" t="s">
        <v>157</v>
      </c>
      <c r="K94" s="389">
        <v>36</v>
      </c>
      <c r="L94" s="389">
        <v>36</v>
      </c>
      <c r="M94" s="389">
        <v>34</v>
      </c>
      <c r="N94" s="389" t="s">
        <v>157</v>
      </c>
      <c r="O94" s="389">
        <v>2</v>
      </c>
      <c r="P94" s="389" t="s">
        <v>157</v>
      </c>
      <c r="Q94" s="389" t="s">
        <v>157</v>
      </c>
      <c r="R94" s="390" t="s">
        <v>157</v>
      </c>
    </row>
    <row r="95" spans="1:18" s="63" customFormat="1" ht="17.25" customHeight="1">
      <c r="A95" s="387" t="s">
        <v>238</v>
      </c>
      <c r="B95" s="403"/>
      <c r="C95" s="389">
        <v>208</v>
      </c>
      <c r="D95" s="389">
        <v>206</v>
      </c>
      <c r="E95" s="389">
        <v>90</v>
      </c>
      <c r="F95" s="389" t="s">
        <v>157</v>
      </c>
      <c r="G95" s="389">
        <v>109</v>
      </c>
      <c r="H95" s="389">
        <v>7</v>
      </c>
      <c r="I95" s="390">
        <v>2</v>
      </c>
      <c r="J95" s="391">
        <v>4</v>
      </c>
      <c r="K95" s="389">
        <v>307</v>
      </c>
      <c r="L95" s="389">
        <v>305</v>
      </c>
      <c r="M95" s="389">
        <v>157</v>
      </c>
      <c r="N95" s="389" t="s">
        <v>157</v>
      </c>
      <c r="O95" s="389">
        <v>141</v>
      </c>
      <c r="P95" s="389">
        <v>7</v>
      </c>
      <c r="Q95" s="389">
        <v>2</v>
      </c>
      <c r="R95" s="390">
        <v>8</v>
      </c>
    </row>
    <row r="96" spans="1:18" s="63" customFormat="1" ht="17.25" customHeight="1">
      <c r="A96" s="387" t="s">
        <v>239</v>
      </c>
      <c r="B96" s="403"/>
      <c r="C96" s="389">
        <v>521</v>
      </c>
      <c r="D96" s="389">
        <v>514</v>
      </c>
      <c r="E96" s="389">
        <v>153</v>
      </c>
      <c r="F96" s="389">
        <v>0</v>
      </c>
      <c r="G96" s="389">
        <v>352</v>
      </c>
      <c r="H96" s="389">
        <v>9</v>
      </c>
      <c r="I96" s="390">
        <v>7</v>
      </c>
      <c r="J96" s="391">
        <v>3</v>
      </c>
      <c r="K96" s="389">
        <v>770</v>
      </c>
      <c r="L96" s="389">
        <v>757</v>
      </c>
      <c r="M96" s="389">
        <v>340</v>
      </c>
      <c r="N96" s="389">
        <v>0</v>
      </c>
      <c r="O96" s="389">
        <v>396</v>
      </c>
      <c r="P96" s="389">
        <v>21</v>
      </c>
      <c r="Q96" s="389">
        <v>13</v>
      </c>
      <c r="R96" s="390">
        <v>3</v>
      </c>
    </row>
    <row r="97" spans="1:18" s="63" customFormat="1" ht="17.25" customHeight="1">
      <c r="A97" s="394" t="s">
        <v>240</v>
      </c>
      <c r="B97" s="404"/>
      <c r="C97" s="395">
        <v>298</v>
      </c>
      <c r="D97" s="395">
        <v>296</v>
      </c>
      <c r="E97" s="395">
        <v>175</v>
      </c>
      <c r="F97" s="395" t="s">
        <v>157</v>
      </c>
      <c r="G97" s="395">
        <v>117</v>
      </c>
      <c r="H97" s="395">
        <v>4</v>
      </c>
      <c r="I97" s="396">
        <v>2</v>
      </c>
      <c r="J97" s="397">
        <v>8</v>
      </c>
      <c r="K97" s="395">
        <v>743</v>
      </c>
      <c r="L97" s="395">
        <v>739</v>
      </c>
      <c r="M97" s="395">
        <v>466</v>
      </c>
      <c r="N97" s="395" t="s">
        <v>157</v>
      </c>
      <c r="O97" s="395">
        <v>266</v>
      </c>
      <c r="P97" s="395">
        <v>7</v>
      </c>
      <c r="Q97" s="395">
        <v>4</v>
      </c>
      <c r="R97" s="396">
        <v>15</v>
      </c>
    </row>
    <row r="98" spans="1:18" s="63" customFormat="1" ht="17.25" customHeight="1" thickBot="1">
      <c r="A98" s="398" t="s">
        <v>241</v>
      </c>
      <c r="B98" s="405"/>
      <c r="C98" s="400">
        <v>378</v>
      </c>
      <c r="D98" s="400">
        <v>372</v>
      </c>
      <c r="E98" s="400">
        <v>224</v>
      </c>
      <c r="F98" s="400" t="s">
        <v>157</v>
      </c>
      <c r="G98" s="400">
        <v>137</v>
      </c>
      <c r="H98" s="400">
        <v>11</v>
      </c>
      <c r="I98" s="401">
        <v>6</v>
      </c>
      <c r="J98" s="402">
        <v>9</v>
      </c>
      <c r="K98" s="400">
        <v>794</v>
      </c>
      <c r="L98" s="400">
        <v>780</v>
      </c>
      <c r="M98" s="400">
        <v>559</v>
      </c>
      <c r="N98" s="400" t="s">
        <v>157</v>
      </c>
      <c r="O98" s="400">
        <v>202</v>
      </c>
      <c r="P98" s="400">
        <v>19</v>
      </c>
      <c r="Q98" s="400">
        <v>14</v>
      </c>
      <c r="R98" s="401">
        <v>18</v>
      </c>
    </row>
    <row r="99" spans="1:18">
      <c r="A99" s="66"/>
      <c r="R99" s="83"/>
    </row>
    <row r="100" spans="1:18" ht="22.5" customHeight="1">
      <c r="A100" s="765" t="s">
        <v>743</v>
      </c>
      <c r="B100" s="765"/>
      <c r="C100" s="765"/>
      <c r="D100" s="765"/>
      <c r="E100" s="765"/>
      <c r="F100" s="765"/>
      <c r="G100" s="765"/>
      <c r="H100" s="765"/>
      <c r="I100" s="765"/>
      <c r="J100" s="766" t="s">
        <v>744</v>
      </c>
      <c r="K100" s="766"/>
      <c r="L100" s="766"/>
      <c r="M100" s="766"/>
      <c r="N100" s="766"/>
      <c r="O100" s="766"/>
      <c r="P100" s="766"/>
      <c r="Q100" s="766"/>
      <c r="R100" s="766"/>
    </row>
    <row r="101" spans="1:18" s="84" customFormat="1" ht="13.5" customHeight="1" thickBot="1">
      <c r="A101" s="85"/>
      <c r="B101" s="85"/>
      <c r="O101" s="86"/>
      <c r="R101" s="86"/>
    </row>
    <row r="102" spans="1:18" s="63" customFormat="1" ht="18" customHeight="1">
      <c r="A102" s="778" t="s">
        <v>141</v>
      </c>
      <c r="B102" s="372"/>
      <c r="C102" s="769" t="s">
        <v>142</v>
      </c>
      <c r="D102" s="725"/>
      <c r="E102" s="725"/>
      <c r="F102" s="725"/>
      <c r="G102" s="725"/>
      <c r="H102" s="725"/>
      <c r="I102" s="725"/>
      <c r="J102" s="780" t="s">
        <v>143</v>
      </c>
      <c r="K102" s="768" t="s">
        <v>144</v>
      </c>
      <c r="L102" s="768"/>
      <c r="M102" s="768"/>
      <c r="N102" s="768"/>
      <c r="O102" s="768"/>
      <c r="P102" s="768"/>
      <c r="Q102" s="768"/>
      <c r="R102" s="783" t="s">
        <v>145</v>
      </c>
    </row>
    <row r="103" spans="1:18" s="63" customFormat="1" ht="18" customHeight="1">
      <c r="A103" s="779"/>
      <c r="B103" s="373"/>
      <c r="C103" s="776" t="s">
        <v>146</v>
      </c>
      <c r="D103" s="775" t="s">
        <v>147</v>
      </c>
      <c r="E103" s="767"/>
      <c r="F103" s="767"/>
      <c r="G103" s="767"/>
      <c r="H103" s="786"/>
      <c r="I103" s="787" t="s">
        <v>148</v>
      </c>
      <c r="J103" s="781"/>
      <c r="K103" s="776" t="s">
        <v>146</v>
      </c>
      <c r="L103" s="775" t="s">
        <v>147</v>
      </c>
      <c r="M103" s="767"/>
      <c r="N103" s="767"/>
      <c r="O103" s="767"/>
      <c r="P103" s="786"/>
      <c r="Q103" s="776" t="s">
        <v>148</v>
      </c>
      <c r="R103" s="784"/>
    </row>
    <row r="104" spans="1:18" s="63" customFormat="1" ht="18" customHeight="1">
      <c r="A104" s="651"/>
      <c r="B104" s="374"/>
      <c r="C104" s="777"/>
      <c r="D104" s="375" t="s">
        <v>149</v>
      </c>
      <c r="E104" s="375" t="s">
        <v>150</v>
      </c>
      <c r="F104" s="375" t="s">
        <v>517</v>
      </c>
      <c r="G104" s="375" t="s">
        <v>152</v>
      </c>
      <c r="H104" s="375" t="s">
        <v>153</v>
      </c>
      <c r="I104" s="788"/>
      <c r="J104" s="782"/>
      <c r="K104" s="777"/>
      <c r="L104" s="375" t="s">
        <v>149</v>
      </c>
      <c r="M104" s="375" t="s">
        <v>150</v>
      </c>
      <c r="N104" s="375" t="s">
        <v>517</v>
      </c>
      <c r="O104" s="375" t="s">
        <v>152</v>
      </c>
      <c r="P104" s="375" t="s">
        <v>153</v>
      </c>
      <c r="Q104" s="777"/>
      <c r="R104" s="785"/>
    </row>
    <row r="105" spans="1:18" s="63" customFormat="1" ht="17.25" customHeight="1">
      <c r="A105" s="387" t="s">
        <v>242</v>
      </c>
      <c r="B105" s="403"/>
      <c r="C105" s="389">
        <v>212</v>
      </c>
      <c r="D105" s="389">
        <v>210</v>
      </c>
      <c r="E105" s="389">
        <v>125</v>
      </c>
      <c r="F105" s="389" t="s">
        <v>157</v>
      </c>
      <c r="G105" s="389">
        <v>81</v>
      </c>
      <c r="H105" s="389">
        <v>4</v>
      </c>
      <c r="I105" s="390">
        <v>2</v>
      </c>
      <c r="J105" s="391">
        <v>2</v>
      </c>
      <c r="K105" s="389">
        <v>480</v>
      </c>
      <c r="L105" s="389">
        <v>478</v>
      </c>
      <c r="M105" s="389">
        <v>303</v>
      </c>
      <c r="N105" s="389" t="s">
        <v>157</v>
      </c>
      <c r="O105" s="389">
        <v>161</v>
      </c>
      <c r="P105" s="389">
        <v>14</v>
      </c>
      <c r="Q105" s="389">
        <v>2</v>
      </c>
      <c r="R105" s="390">
        <v>3</v>
      </c>
    </row>
    <row r="106" spans="1:18" s="63" customFormat="1" ht="17.25" customHeight="1">
      <c r="A106" s="387" t="s">
        <v>243</v>
      </c>
      <c r="B106" s="403"/>
      <c r="C106" s="389">
        <v>323</v>
      </c>
      <c r="D106" s="389">
        <v>320</v>
      </c>
      <c r="E106" s="389">
        <v>155</v>
      </c>
      <c r="F106" s="389" t="s">
        <v>157</v>
      </c>
      <c r="G106" s="389">
        <v>137</v>
      </c>
      <c r="H106" s="389">
        <v>28</v>
      </c>
      <c r="I106" s="390">
        <v>3</v>
      </c>
      <c r="J106" s="391">
        <v>8</v>
      </c>
      <c r="K106" s="389">
        <v>612</v>
      </c>
      <c r="L106" s="389">
        <v>605</v>
      </c>
      <c r="M106" s="389">
        <v>356</v>
      </c>
      <c r="N106" s="389" t="s">
        <v>157</v>
      </c>
      <c r="O106" s="389">
        <v>218</v>
      </c>
      <c r="P106" s="389">
        <v>31</v>
      </c>
      <c r="Q106" s="389">
        <v>7</v>
      </c>
      <c r="R106" s="390">
        <v>10</v>
      </c>
    </row>
    <row r="107" spans="1:18" s="63" customFormat="1" ht="17.25" customHeight="1">
      <c r="A107" s="387" t="s">
        <v>244</v>
      </c>
      <c r="B107" s="403"/>
      <c r="C107" s="389">
        <v>147</v>
      </c>
      <c r="D107" s="389">
        <v>147</v>
      </c>
      <c r="E107" s="389">
        <v>27</v>
      </c>
      <c r="F107" s="389" t="s">
        <v>157</v>
      </c>
      <c r="G107" s="389">
        <v>119</v>
      </c>
      <c r="H107" s="389">
        <v>1</v>
      </c>
      <c r="I107" s="390" t="s">
        <v>157</v>
      </c>
      <c r="J107" s="391">
        <v>2</v>
      </c>
      <c r="K107" s="389">
        <v>336</v>
      </c>
      <c r="L107" s="389">
        <v>336</v>
      </c>
      <c r="M107" s="389">
        <v>64</v>
      </c>
      <c r="N107" s="389" t="s">
        <v>157</v>
      </c>
      <c r="O107" s="389">
        <v>271</v>
      </c>
      <c r="P107" s="389">
        <v>1</v>
      </c>
      <c r="Q107" s="389" t="s">
        <v>157</v>
      </c>
      <c r="R107" s="390">
        <v>2</v>
      </c>
    </row>
    <row r="108" spans="1:18" s="63" customFormat="1" ht="17.25" customHeight="1">
      <c r="A108" s="387" t="s">
        <v>245</v>
      </c>
      <c r="B108" s="403"/>
      <c r="C108" s="389">
        <v>681</v>
      </c>
      <c r="D108" s="389">
        <v>676</v>
      </c>
      <c r="E108" s="389">
        <v>383</v>
      </c>
      <c r="F108" s="389" t="s">
        <v>157</v>
      </c>
      <c r="G108" s="389">
        <v>277</v>
      </c>
      <c r="H108" s="389">
        <v>16</v>
      </c>
      <c r="I108" s="390">
        <v>5</v>
      </c>
      <c r="J108" s="391">
        <v>6</v>
      </c>
      <c r="K108" s="389">
        <v>1559</v>
      </c>
      <c r="L108" s="389">
        <v>1550</v>
      </c>
      <c r="M108" s="389">
        <v>1010</v>
      </c>
      <c r="N108" s="389" t="s">
        <v>157</v>
      </c>
      <c r="O108" s="389">
        <v>490</v>
      </c>
      <c r="P108" s="389">
        <v>50</v>
      </c>
      <c r="Q108" s="389">
        <v>9</v>
      </c>
      <c r="R108" s="390">
        <v>14</v>
      </c>
    </row>
    <row r="109" spans="1:18" s="63" customFormat="1" ht="17.25" customHeight="1">
      <c r="A109" s="387" t="s">
        <v>246</v>
      </c>
      <c r="B109" s="403"/>
      <c r="C109" s="389">
        <v>210</v>
      </c>
      <c r="D109" s="389">
        <v>206</v>
      </c>
      <c r="E109" s="389">
        <v>180</v>
      </c>
      <c r="F109" s="389" t="s">
        <v>157</v>
      </c>
      <c r="G109" s="389">
        <v>18</v>
      </c>
      <c r="H109" s="389">
        <v>8</v>
      </c>
      <c r="I109" s="390">
        <v>4</v>
      </c>
      <c r="J109" s="391" t="s">
        <v>157</v>
      </c>
      <c r="K109" s="389">
        <v>577</v>
      </c>
      <c r="L109" s="389">
        <v>570</v>
      </c>
      <c r="M109" s="389">
        <v>505</v>
      </c>
      <c r="N109" s="389" t="s">
        <v>157</v>
      </c>
      <c r="O109" s="389">
        <v>42</v>
      </c>
      <c r="P109" s="389">
        <v>23</v>
      </c>
      <c r="Q109" s="389">
        <v>7</v>
      </c>
      <c r="R109" s="390" t="s">
        <v>157</v>
      </c>
    </row>
    <row r="110" spans="1:18" s="63" customFormat="1" ht="17.25" customHeight="1">
      <c r="A110" s="387" t="s">
        <v>247</v>
      </c>
      <c r="B110" s="403"/>
      <c r="C110" s="389">
        <v>59</v>
      </c>
      <c r="D110" s="389">
        <v>56</v>
      </c>
      <c r="E110" s="389">
        <v>51</v>
      </c>
      <c r="F110" s="389" t="s">
        <v>157</v>
      </c>
      <c r="G110" s="389">
        <v>1</v>
      </c>
      <c r="H110" s="389">
        <v>4</v>
      </c>
      <c r="I110" s="390">
        <v>3</v>
      </c>
      <c r="J110" s="391">
        <v>3</v>
      </c>
      <c r="K110" s="389">
        <v>154</v>
      </c>
      <c r="L110" s="389">
        <v>144</v>
      </c>
      <c r="M110" s="389">
        <v>129</v>
      </c>
      <c r="N110" s="389" t="s">
        <v>157</v>
      </c>
      <c r="O110" s="389">
        <v>2</v>
      </c>
      <c r="P110" s="389">
        <v>13</v>
      </c>
      <c r="Q110" s="389">
        <v>10</v>
      </c>
      <c r="R110" s="390">
        <v>16</v>
      </c>
    </row>
    <row r="111" spans="1:18" s="63" customFormat="1" ht="17.25" customHeight="1">
      <c r="A111" s="387" t="s">
        <v>248</v>
      </c>
      <c r="B111" s="403"/>
      <c r="C111" s="389">
        <v>118</v>
      </c>
      <c r="D111" s="389">
        <v>116</v>
      </c>
      <c r="E111" s="389">
        <v>87</v>
      </c>
      <c r="F111" s="389" t="s">
        <v>157</v>
      </c>
      <c r="G111" s="389">
        <v>25</v>
      </c>
      <c r="H111" s="389">
        <v>4</v>
      </c>
      <c r="I111" s="390">
        <v>2</v>
      </c>
      <c r="J111" s="391">
        <v>1</v>
      </c>
      <c r="K111" s="389">
        <v>264</v>
      </c>
      <c r="L111" s="389">
        <v>262</v>
      </c>
      <c r="M111" s="389">
        <v>214</v>
      </c>
      <c r="N111" s="389" t="s">
        <v>157</v>
      </c>
      <c r="O111" s="389">
        <v>40</v>
      </c>
      <c r="P111" s="389">
        <v>8</v>
      </c>
      <c r="Q111" s="389">
        <v>2</v>
      </c>
      <c r="R111" s="390">
        <v>1</v>
      </c>
    </row>
    <row r="112" spans="1:18" s="63" customFormat="1" ht="17.25" customHeight="1">
      <c r="A112" s="387" t="s">
        <v>249</v>
      </c>
      <c r="B112" s="403"/>
      <c r="C112" s="389">
        <v>142</v>
      </c>
      <c r="D112" s="389">
        <v>142</v>
      </c>
      <c r="E112" s="389">
        <v>86</v>
      </c>
      <c r="F112" s="389" t="s">
        <v>157</v>
      </c>
      <c r="G112" s="389">
        <v>56</v>
      </c>
      <c r="H112" s="389" t="s">
        <v>157</v>
      </c>
      <c r="I112" s="390" t="s">
        <v>157</v>
      </c>
      <c r="J112" s="391">
        <v>1</v>
      </c>
      <c r="K112" s="389">
        <v>290</v>
      </c>
      <c r="L112" s="389">
        <v>290</v>
      </c>
      <c r="M112" s="389">
        <v>224</v>
      </c>
      <c r="N112" s="389" t="s">
        <v>157</v>
      </c>
      <c r="O112" s="389">
        <v>66</v>
      </c>
      <c r="P112" s="389" t="s">
        <v>157</v>
      </c>
      <c r="Q112" s="389" t="s">
        <v>157</v>
      </c>
      <c r="R112" s="390">
        <v>3</v>
      </c>
    </row>
    <row r="113" spans="1:18" s="63" customFormat="1" ht="17.25" customHeight="1">
      <c r="A113" s="387" t="s">
        <v>250</v>
      </c>
      <c r="B113" s="403"/>
      <c r="C113" s="389">
        <v>79</v>
      </c>
      <c r="D113" s="389">
        <v>79</v>
      </c>
      <c r="E113" s="389">
        <v>2</v>
      </c>
      <c r="F113" s="389" t="s">
        <v>157</v>
      </c>
      <c r="G113" s="389">
        <v>70</v>
      </c>
      <c r="H113" s="389">
        <v>7</v>
      </c>
      <c r="I113" s="390" t="s">
        <v>157</v>
      </c>
      <c r="J113" s="391">
        <v>1</v>
      </c>
      <c r="K113" s="389">
        <v>110</v>
      </c>
      <c r="L113" s="389">
        <v>110</v>
      </c>
      <c r="M113" s="389">
        <v>4</v>
      </c>
      <c r="N113" s="389" t="s">
        <v>157</v>
      </c>
      <c r="O113" s="389">
        <v>99</v>
      </c>
      <c r="P113" s="389">
        <v>7</v>
      </c>
      <c r="Q113" s="389" t="s">
        <v>157</v>
      </c>
      <c r="R113" s="390">
        <v>2</v>
      </c>
    </row>
    <row r="114" spans="1:18" s="63" customFormat="1" ht="17.25" customHeight="1">
      <c r="A114" s="387" t="s">
        <v>251</v>
      </c>
      <c r="B114" s="403"/>
      <c r="C114" s="389">
        <v>113</v>
      </c>
      <c r="D114" s="389">
        <v>111</v>
      </c>
      <c r="E114" s="389">
        <v>63</v>
      </c>
      <c r="F114" s="389" t="s">
        <v>157</v>
      </c>
      <c r="G114" s="389">
        <v>48</v>
      </c>
      <c r="H114" s="389" t="s">
        <v>157</v>
      </c>
      <c r="I114" s="390">
        <v>2</v>
      </c>
      <c r="J114" s="391">
        <v>6</v>
      </c>
      <c r="K114" s="389">
        <v>212</v>
      </c>
      <c r="L114" s="389">
        <v>205</v>
      </c>
      <c r="M114" s="389">
        <v>144</v>
      </c>
      <c r="N114" s="389" t="s">
        <v>157</v>
      </c>
      <c r="O114" s="389">
        <v>61</v>
      </c>
      <c r="P114" s="389" t="s">
        <v>157</v>
      </c>
      <c r="Q114" s="389">
        <v>7</v>
      </c>
      <c r="R114" s="390">
        <v>15</v>
      </c>
    </row>
    <row r="115" spans="1:18" s="63" customFormat="1" ht="17.25" customHeight="1">
      <c r="A115" s="387" t="s">
        <v>252</v>
      </c>
      <c r="B115" s="403"/>
      <c r="C115" s="389">
        <v>177</v>
      </c>
      <c r="D115" s="389">
        <v>176</v>
      </c>
      <c r="E115" s="389">
        <v>118</v>
      </c>
      <c r="F115" s="389" t="s">
        <v>157</v>
      </c>
      <c r="G115" s="389">
        <v>56</v>
      </c>
      <c r="H115" s="389">
        <v>2</v>
      </c>
      <c r="I115" s="390">
        <v>1</v>
      </c>
      <c r="J115" s="391">
        <v>4</v>
      </c>
      <c r="K115" s="389">
        <v>430</v>
      </c>
      <c r="L115" s="389">
        <v>428</v>
      </c>
      <c r="M115" s="389">
        <v>303</v>
      </c>
      <c r="N115" s="389" t="s">
        <v>157</v>
      </c>
      <c r="O115" s="389">
        <v>115</v>
      </c>
      <c r="P115" s="389">
        <v>10</v>
      </c>
      <c r="Q115" s="389">
        <v>2</v>
      </c>
      <c r="R115" s="390">
        <v>7</v>
      </c>
    </row>
    <row r="116" spans="1:18" s="63" customFormat="1" ht="17.25" customHeight="1">
      <c r="A116" s="387" t="s">
        <v>253</v>
      </c>
      <c r="B116" s="403"/>
      <c r="C116" s="389">
        <v>267</v>
      </c>
      <c r="D116" s="389">
        <v>267</v>
      </c>
      <c r="E116" s="389">
        <v>177</v>
      </c>
      <c r="F116" s="389" t="s">
        <v>157</v>
      </c>
      <c r="G116" s="389">
        <v>73</v>
      </c>
      <c r="H116" s="389">
        <v>17</v>
      </c>
      <c r="I116" s="390" t="s">
        <v>157</v>
      </c>
      <c r="J116" s="391">
        <v>2</v>
      </c>
      <c r="K116" s="389">
        <v>687</v>
      </c>
      <c r="L116" s="389">
        <v>687</v>
      </c>
      <c r="M116" s="389">
        <v>457</v>
      </c>
      <c r="N116" s="389" t="s">
        <v>157</v>
      </c>
      <c r="O116" s="389">
        <v>180</v>
      </c>
      <c r="P116" s="389">
        <v>50</v>
      </c>
      <c r="Q116" s="389" t="s">
        <v>157</v>
      </c>
      <c r="R116" s="390">
        <v>8</v>
      </c>
    </row>
    <row r="117" spans="1:18" s="63" customFormat="1" ht="17.25" customHeight="1">
      <c r="A117" s="387" t="s">
        <v>254</v>
      </c>
      <c r="B117" s="403"/>
      <c r="C117" s="389">
        <v>287</v>
      </c>
      <c r="D117" s="389">
        <v>285</v>
      </c>
      <c r="E117" s="389">
        <v>149</v>
      </c>
      <c r="F117" s="389" t="s">
        <v>157</v>
      </c>
      <c r="G117" s="389">
        <v>65</v>
      </c>
      <c r="H117" s="389">
        <v>71</v>
      </c>
      <c r="I117" s="390">
        <v>2</v>
      </c>
      <c r="J117" s="391">
        <v>4</v>
      </c>
      <c r="K117" s="389">
        <v>773</v>
      </c>
      <c r="L117" s="389">
        <v>771</v>
      </c>
      <c r="M117" s="389">
        <v>432</v>
      </c>
      <c r="N117" s="389" t="s">
        <v>157</v>
      </c>
      <c r="O117" s="389">
        <v>189</v>
      </c>
      <c r="P117" s="389">
        <v>150</v>
      </c>
      <c r="Q117" s="389">
        <v>2</v>
      </c>
      <c r="R117" s="390">
        <v>7</v>
      </c>
    </row>
    <row r="118" spans="1:18" s="63" customFormat="1" ht="17.25" customHeight="1">
      <c r="A118" s="387" t="s">
        <v>255</v>
      </c>
      <c r="B118" s="403"/>
      <c r="C118" s="389">
        <v>184</v>
      </c>
      <c r="D118" s="389">
        <v>184</v>
      </c>
      <c r="E118" s="389">
        <v>127</v>
      </c>
      <c r="F118" s="389" t="s">
        <v>157</v>
      </c>
      <c r="G118" s="389">
        <v>47</v>
      </c>
      <c r="H118" s="389">
        <v>10</v>
      </c>
      <c r="I118" s="390" t="s">
        <v>157</v>
      </c>
      <c r="J118" s="391">
        <v>2</v>
      </c>
      <c r="K118" s="389">
        <v>409</v>
      </c>
      <c r="L118" s="389">
        <v>409</v>
      </c>
      <c r="M118" s="389">
        <v>318</v>
      </c>
      <c r="N118" s="389" t="s">
        <v>157</v>
      </c>
      <c r="O118" s="389">
        <v>77</v>
      </c>
      <c r="P118" s="389">
        <v>14</v>
      </c>
      <c r="Q118" s="389" t="s">
        <v>157</v>
      </c>
      <c r="R118" s="390">
        <v>2</v>
      </c>
    </row>
    <row r="119" spans="1:18" s="63" customFormat="1" ht="17.25" customHeight="1">
      <c r="A119" s="387" t="s">
        <v>256</v>
      </c>
      <c r="B119" s="403"/>
      <c r="C119" s="389">
        <v>114</v>
      </c>
      <c r="D119" s="389">
        <v>113</v>
      </c>
      <c r="E119" s="389">
        <v>43</v>
      </c>
      <c r="F119" s="389" t="s">
        <v>157</v>
      </c>
      <c r="G119" s="389">
        <v>63</v>
      </c>
      <c r="H119" s="389">
        <v>7</v>
      </c>
      <c r="I119" s="390">
        <v>1</v>
      </c>
      <c r="J119" s="391">
        <v>23</v>
      </c>
      <c r="K119" s="389">
        <v>208</v>
      </c>
      <c r="L119" s="389">
        <v>203</v>
      </c>
      <c r="M119" s="389">
        <v>110</v>
      </c>
      <c r="N119" s="389" t="s">
        <v>157</v>
      </c>
      <c r="O119" s="389">
        <v>79</v>
      </c>
      <c r="P119" s="389">
        <v>14</v>
      </c>
      <c r="Q119" s="389">
        <v>5</v>
      </c>
      <c r="R119" s="390">
        <v>24</v>
      </c>
    </row>
    <row r="120" spans="1:18" s="63" customFormat="1" ht="17.25" customHeight="1">
      <c r="A120" s="387" t="s">
        <v>257</v>
      </c>
      <c r="B120" s="403"/>
      <c r="C120" s="389">
        <v>250</v>
      </c>
      <c r="D120" s="389">
        <v>247</v>
      </c>
      <c r="E120" s="389">
        <v>129</v>
      </c>
      <c r="F120" s="389" t="s">
        <v>157</v>
      </c>
      <c r="G120" s="389">
        <v>114</v>
      </c>
      <c r="H120" s="389">
        <v>4</v>
      </c>
      <c r="I120" s="390">
        <v>3</v>
      </c>
      <c r="J120" s="391">
        <v>1</v>
      </c>
      <c r="K120" s="389">
        <v>517</v>
      </c>
      <c r="L120" s="389">
        <v>513</v>
      </c>
      <c r="M120" s="389">
        <v>306</v>
      </c>
      <c r="N120" s="389" t="s">
        <v>157</v>
      </c>
      <c r="O120" s="389">
        <v>201</v>
      </c>
      <c r="P120" s="389">
        <v>6</v>
      </c>
      <c r="Q120" s="389">
        <v>4</v>
      </c>
      <c r="R120" s="390">
        <v>4</v>
      </c>
    </row>
    <row r="121" spans="1:18" s="63" customFormat="1" ht="17.25" customHeight="1">
      <c r="A121" s="387" t="s">
        <v>258</v>
      </c>
      <c r="B121" s="403"/>
      <c r="C121" s="389">
        <v>212</v>
      </c>
      <c r="D121" s="389">
        <v>212</v>
      </c>
      <c r="E121" s="389" t="s">
        <v>157</v>
      </c>
      <c r="F121" s="389" t="s">
        <v>157</v>
      </c>
      <c r="G121" s="389">
        <v>212</v>
      </c>
      <c r="H121" s="389" t="s">
        <v>157</v>
      </c>
      <c r="I121" s="390" t="s">
        <v>157</v>
      </c>
      <c r="J121" s="391" t="s">
        <v>157</v>
      </c>
      <c r="K121" s="389">
        <v>279</v>
      </c>
      <c r="L121" s="389">
        <v>279</v>
      </c>
      <c r="M121" s="389" t="s">
        <v>157</v>
      </c>
      <c r="N121" s="389" t="s">
        <v>157</v>
      </c>
      <c r="O121" s="389">
        <v>279</v>
      </c>
      <c r="P121" s="389" t="s">
        <v>157</v>
      </c>
      <c r="Q121" s="389" t="s">
        <v>157</v>
      </c>
      <c r="R121" s="390" t="s">
        <v>157</v>
      </c>
    </row>
    <row r="122" spans="1:18" s="63" customFormat="1" ht="17.25" customHeight="1">
      <c r="A122" s="387" t="s">
        <v>259</v>
      </c>
      <c r="B122" s="403"/>
      <c r="C122" s="389">
        <v>83</v>
      </c>
      <c r="D122" s="389">
        <v>83</v>
      </c>
      <c r="E122" s="389">
        <v>53</v>
      </c>
      <c r="F122" s="389" t="s">
        <v>157</v>
      </c>
      <c r="G122" s="389">
        <v>29</v>
      </c>
      <c r="H122" s="389">
        <v>1</v>
      </c>
      <c r="I122" s="390" t="s">
        <v>157</v>
      </c>
      <c r="J122" s="391">
        <v>1</v>
      </c>
      <c r="K122" s="389">
        <v>178</v>
      </c>
      <c r="L122" s="389">
        <v>178</v>
      </c>
      <c r="M122" s="389">
        <v>131</v>
      </c>
      <c r="N122" s="389" t="s">
        <v>157</v>
      </c>
      <c r="O122" s="389">
        <v>41</v>
      </c>
      <c r="P122" s="389">
        <v>6</v>
      </c>
      <c r="Q122" s="389" t="s">
        <v>157</v>
      </c>
      <c r="R122" s="390">
        <v>1</v>
      </c>
    </row>
    <row r="123" spans="1:18" s="63" customFormat="1" ht="17.25" customHeight="1">
      <c r="A123" s="387" t="s">
        <v>260</v>
      </c>
      <c r="B123" s="403"/>
      <c r="C123" s="389">
        <v>271</v>
      </c>
      <c r="D123" s="389">
        <v>271</v>
      </c>
      <c r="E123" s="389">
        <v>8</v>
      </c>
      <c r="F123" s="389" t="s">
        <v>157</v>
      </c>
      <c r="G123" s="389">
        <v>263</v>
      </c>
      <c r="H123" s="389" t="s">
        <v>157</v>
      </c>
      <c r="I123" s="390" t="s">
        <v>157</v>
      </c>
      <c r="J123" s="391" t="s">
        <v>157</v>
      </c>
      <c r="K123" s="389">
        <v>403</v>
      </c>
      <c r="L123" s="389">
        <v>403</v>
      </c>
      <c r="M123" s="389">
        <v>22</v>
      </c>
      <c r="N123" s="389" t="s">
        <v>157</v>
      </c>
      <c r="O123" s="389">
        <v>381</v>
      </c>
      <c r="P123" s="389" t="s">
        <v>157</v>
      </c>
      <c r="Q123" s="389" t="s">
        <v>157</v>
      </c>
      <c r="R123" s="390" t="s">
        <v>157</v>
      </c>
    </row>
    <row r="124" spans="1:18" s="63" customFormat="1" ht="17.25" customHeight="1">
      <c r="A124" s="387" t="s">
        <v>261</v>
      </c>
      <c r="B124" s="403"/>
      <c r="C124" s="389">
        <v>283</v>
      </c>
      <c r="D124" s="389">
        <v>278</v>
      </c>
      <c r="E124" s="389">
        <v>205</v>
      </c>
      <c r="F124" s="389" t="s">
        <v>157</v>
      </c>
      <c r="G124" s="389">
        <v>70</v>
      </c>
      <c r="H124" s="389">
        <v>3</v>
      </c>
      <c r="I124" s="390">
        <v>5</v>
      </c>
      <c r="J124" s="391">
        <v>4</v>
      </c>
      <c r="K124" s="389">
        <v>694</v>
      </c>
      <c r="L124" s="389">
        <v>686</v>
      </c>
      <c r="M124" s="389">
        <v>534</v>
      </c>
      <c r="N124" s="389" t="s">
        <v>157</v>
      </c>
      <c r="O124" s="389">
        <v>142</v>
      </c>
      <c r="P124" s="389">
        <v>10</v>
      </c>
      <c r="Q124" s="389">
        <v>8</v>
      </c>
      <c r="R124" s="390">
        <v>15</v>
      </c>
    </row>
    <row r="125" spans="1:18" s="63" customFormat="1" ht="17.25" customHeight="1">
      <c r="A125" s="387" t="s">
        <v>262</v>
      </c>
      <c r="B125" s="403"/>
      <c r="C125" s="389">
        <v>330</v>
      </c>
      <c r="D125" s="389">
        <v>327</v>
      </c>
      <c r="E125" s="389">
        <v>149</v>
      </c>
      <c r="F125" s="389" t="s">
        <v>157</v>
      </c>
      <c r="G125" s="389">
        <v>168</v>
      </c>
      <c r="H125" s="389">
        <v>10</v>
      </c>
      <c r="I125" s="390">
        <v>3</v>
      </c>
      <c r="J125" s="391">
        <v>3</v>
      </c>
      <c r="K125" s="389">
        <v>750</v>
      </c>
      <c r="L125" s="389">
        <v>741</v>
      </c>
      <c r="M125" s="389">
        <v>397</v>
      </c>
      <c r="N125" s="389" t="s">
        <v>157</v>
      </c>
      <c r="O125" s="389">
        <v>311</v>
      </c>
      <c r="P125" s="389">
        <v>33</v>
      </c>
      <c r="Q125" s="389">
        <v>9</v>
      </c>
      <c r="R125" s="390">
        <v>11</v>
      </c>
    </row>
    <row r="126" spans="1:18" s="63" customFormat="1" ht="17.25" customHeight="1">
      <c r="A126" s="387" t="s">
        <v>263</v>
      </c>
      <c r="B126" s="403"/>
      <c r="C126" s="389">
        <v>166</v>
      </c>
      <c r="D126" s="389">
        <v>165</v>
      </c>
      <c r="E126" s="389">
        <v>61</v>
      </c>
      <c r="F126" s="389" t="s">
        <v>157</v>
      </c>
      <c r="G126" s="389">
        <v>59</v>
      </c>
      <c r="H126" s="389">
        <v>45</v>
      </c>
      <c r="I126" s="390">
        <v>1</v>
      </c>
      <c r="J126" s="391">
        <v>2</v>
      </c>
      <c r="K126" s="389">
        <v>313</v>
      </c>
      <c r="L126" s="389">
        <v>312</v>
      </c>
      <c r="M126" s="389">
        <v>144</v>
      </c>
      <c r="N126" s="389" t="s">
        <v>157</v>
      </c>
      <c r="O126" s="389">
        <v>83</v>
      </c>
      <c r="P126" s="389">
        <v>85</v>
      </c>
      <c r="Q126" s="389">
        <v>1</v>
      </c>
      <c r="R126" s="390">
        <v>2</v>
      </c>
    </row>
    <row r="127" spans="1:18" s="63" customFormat="1" ht="17.25" customHeight="1">
      <c r="A127" s="387" t="s">
        <v>264</v>
      </c>
      <c r="B127" s="403"/>
      <c r="C127" s="389">
        <v>243</v>
      </c>
      <c r="D127" s="389">
        <v>241</v>
      </c>
      <c r="E127" s="389">
        <v>124</v>
      </c>
      <c r="F127" s="389" t="s">
        <v>157</v>
      </c>
      <c r="G127" s="389">
        <v>94</v>
      </c>
      <c r="H127" s="389">
        <v>23</v>
      </c>
      <c r="I127" s="390">
        <v>2</v>
      </c>
      <c r="J127" s="391">
        <v>6</v>
      </c>
      <c r="K127" s="389">
        <v>609</v>
      </c>
      <c r="L127" s="389">
        <v>607</v>
      </c>
      <c r="M127" s="389">
        <v>327</v>
      </c>
      <c r="N127" s="389" t="s">
        <v>157</v>
      </c>
      <c r="O127" s="389">
        <v>231</v>
      </c>
      <c r="P127" s="389">
        <v>49</v>
      </c>
      <c r="Q127" s="389">
        <v>2</v>
      </c>
      <c r="R127" s="390">
        <v>16</v>
      </c>
    </row>
    <row r="128" spans="1:18" s="63" customFormat="1" ht="17.25" customHeight="1">
      <c r="A128" s="387" t="s">
        <v>265</v>
      </c>
      <c r="B128" s="403"/>
      <c r="C128" s="389">
        <v>76</v>
      </c>
      <c r="D128" s="389">
        <v>73</v>
      </c>
      <c r="E128" s="389">
        <v>32</v>
      </c>
      <c r="F128" s="389" t="s">
        <v>157</v>
      </c>
      <c r="G128" s="389">
        <v>40</v>
      </c>
      <c r="H128" s="389">
        <v>1</v>
      </c>
      <c r="I128" s="390">
        <v>3</v>
      </c>
      <c r="J128" s="391" t="s">
        <v>157</v>
      </c>
      <c r="K128" s="389">
        <v>148</v>
      </c>
      <c r="L128" s="389">
        <v>144</v>
      </c>
      <c r="M128" s="389">
        <v>83</v>
      </c>
      <c r="N128" s="389" t="s">
        <v>157</v>
      </c>
      <c r="O128" s="389">
        <v>58</v>
      </c>
      <c r="P128" s="389">
        <v>3</v>
      </c>
      <c r="Q128" s="389">
        <v>4</v>
      </c>
      <c r="R128" s="390" t="s">
        <v>157</v>
      </c>
    </row>
    <row r="129" spans="1:18" s="63" customFormat="1" ht="17.25" customHeight="1">
      <c r="A129" s="387" t="s">
        <v>266</v>
      </c>
      <c r="B129" s="403"/>
      <c r="C129" s="389">
        <v>128</v>
      </c>
      <c r="D129" s="389">
        <v>125</v>
      </c>
      <c r="E129" s="389">
        <v>98</v>
      </c>
      <c r="F129" s="389" t="s">
        <v>157</v>
      </c>
      <c r="G129" s="389">
        <v>24</v>
      </c>
      <c r="H129" s="389">
        <v>3</v>
      </c>
      <c r="I129" s="390">
        <v>3</v>
      </c>
      <c r="J129" s="391">
        <v>4</v>
      </c>
      <c r="K129" s="389">
        <v>286</v>
      </c>
      <c r="L129" s="389">
        <v>281</v>
      </c>
      <c r="M129" s="389">
        <v>216</v>
      </c>
      <c r="N129" s="389" t="s">
        <v>157</v>
      </c>
      <c r="O129" s="389">
        <v>58</v>
      </c>
      <c r="P129" s="389">
        <v>7</v>
      </c>
      <c r="Q129" s="389">
        <v>5</v>
      </c>
      <c r="R129" s="390">
        <v>11</v>
      </c>
    </row>
    <row r="130" spans="1:18" s="63" customFormat="1" ht="17.25" customHeight="1">
      <c r="A130" s="387" t="s">
        <v>267</v>
      </c>
      <c r="B130" s="403"/>
      <c r="C130" s="389">
        <v>160</v>
      </c>
      <c r="D130" s="389">
        <v>154</v>
      </c>
      <c r="E130" s="389">
        <v>71</v>
      </c>
      <c r="F130" s="389" t="s">
        <v>157</v>
      </c>
      <c r="G130" s="389">
        <v>60</v>
      </c>
      <c r="H130" s="389">
        <v>23</v>
      </c>
      <c r="I130" s="390">
        <v>6</v>
      </c>
      <c r="J130" s="391">
        <v>21</v>
      </c>
      <c r="K130" s="389">
        <v>325</v>
      </c>
      <c r="L130" s="389">
        <v>313</v>
      </c>
      <c r="M130" s="389">
        <v>171</v>
      </c>
      <c r="N130" s="389" t="s">
        <v>157</v>
      </c>
      <c r="O130" s="389">
        <v>114</v>
      </c>
      <c r="P130" s="389">
        <v>28</v>
      </c>
      <c r="Q130" s="389">
        <v>12</v>
      </c>
      <c r="R130" s="390">
        <v>21</v>
      </c>
    </row>
    <row r="131" spans="1:18" s="63" customFormat="1" ht="17.25" customHeight="1">
      <c r="A131" s="387" t="s">
        <v>268</v>
      </c>
      <c r="B131" s="403"/>
      <c r="C131" s="389">
        <v>460</v>
      </c>
      <c r="D131" s="389">
        <v>453</v>
      </c>
      <c r="E131" s="389">
        <v>257</v>
      </c>
      <c r="F131" s="389" t="s">
        <v>157</v>
      </c>
      <c r="G131" s="389">
        <v>189</v>
      </c>
      <c r="H131" s="389">
        <v>7</v>
      </c>
      <c r="I131" s="390">
        <v>7</v>
      </c>
      <c r="J131" s="391">
        <v>5</v>
      </c>
      <c r="K131" s="389">
        <v>1022</v>
      </c>
      <c r="L131" s="389">
        <v>1014</v>
      </c>
      <c r="M131" s="389">
        <v>635</v>
      </c>
      <c r="N131" s="389" t="s">
        <v>157</v>
      </c>
      <c r="O131" s="389">
        <v>372</v>
      </c>
      <c r="P131" s="389">
        <v>7</v>
      </c>
      <c r="Q131" s="389">
        <v>8</v>
      </c>
      <c r="R131" s="390">
        <v>13</v>
      </c>
    </row>
    <row r="132" spans="1:18" s="63" customFormat="1" ht="17.25" customHeight="1">
      <c r="A132" s="387" t="s">
        <v>269</v>
      </c>
      <c r="B132" s="403"/>
      <c r="C132" s="389">
        <v>266</v>
      </c>
      <c r="D132" s="389">
        <v>266</v>
      </c>
      <c r="E132" s="389">
        <v>178</v>
      </c>
      <c r="F132" s="389" t="s">
        <v>157</v>
      </c>
      <c r="G132" s="389">
        <v>74</v>
      </c>
      <c r="H132" s="389">
        <v>14</v>
      </c>
      <c r="I132" s="390" t="s">
        <v>157</v>
      </c>
      <c r="J132" s="391">
        <v>4</v>
      </c>
      <c r="K132" s="389">
        <v>586</v>
      </c>
      <c r="L132" s="389">
        <v>586</v>
      </c>
      <c r="M132" s="389">
        <v>409</v>
      </c>
      <c r="N132" s="389" t="s">
        <v>157</v>
      </c>
      <c r="O132" s="389">
        <v>147</v>
      </c>
      <c r="P132" s="389">
        <v>30</v>
      </c>
      <c r="Q132" s="389" t="s">
        <v>157</v>
      </c>
      <c r="R132" s="390">
        <v>9</v>
      </c>
    </row>
    <row r="133" spans="1:18" s="63" customFormat="1" ht="17.25" customHeight="1">
      <c r="A133" s="387" t="s">
        <v>270</v>
      </c>
      <c r="B133" s="403"/>
      <c r="C133" s="389">
        <v>71</v>
      </c>
      <c r="D133" s="389">
        <v>71</v>
      </c>
      <c r="E133" s="389">
        <v>40</v>
      </c>
      <c r="F133" s="389" t="s">
        <v>157</v>
      </c>
      <c r="G133" s="389">
        <v>28</v>
      </c>
      <c r="H133" s="389">
        <v>3</v>
      </c>
      <c r="I133" s="390" t="s">
        <v>157</v>
      </c>
      <c r="J133" s="391" t="s">
        <v>157</v>
      </c>
      <c r="K133" s="389">
        <v>142</v>
      </c>
      <c r="L133" s="389">
        <v>142</v>
      </c>
      <c r="M133" s="389">
        <v>89</v>
      </c>
      <c r="N133" s="389" t="s">
        <v>157</v>
      </c>
      <c r="O133" s="389">
        <v>46</v>
      </c>
      <c r="P133" s="389">
        <v>7</v>
      </c>
      <c r="Q133" s="389" t="s">
        <v>157</v>
      </c>
      <c r="R133" s="390" t="s">
        <v>157</v>
      </c>
    </row>
    <row r="134" spans="1:18" s="63" customFormat="1" ht="17.25" customHeight="1">
      <c r="A134" s="387" t="s">
        <v>271</v>
      </c>
      <c r="B134" s="403"/>
      <c r="C134" s="389">
        <v>79</v>
      </c>
      <c r="D134" s="389">
        <v>78</v>
      </c>
      <c r="E134" s="389">
        <v>46</v>
      </c>
      <c r="F134" s="389" t="s">
        <v>157</v>
      </c>
      <c r="G134" s="389">
        <v>31</v>
      </c>
      <c r="H134" s="389">
        <v>1</v>
      </c>
      <c r="I134" s="390">
        <v>1</v>
      </c>
      <c r="J134" s="391">
        <v>1</v>
      </c>
      <c r="K134" s="389">
        <v>162</v>
      </c>
      <c r="L134" s="389">
        <v>159</v>
      </c>
      <c r="M134" s="389">
        <v>116</v>
      </c>
      <c r="N134" s="389" t="s">
        <v>157</v>
      </c>
      <c r="O134" s="389">
        <v>42</v>
      </c>
      <c r="P134" s="389">
        <v>1</v>
      </c>
      <c r="Q134" s="389">
        <v>3</v>
      </c>
      <c r="R134" s="390">
        <v>3</v>
      </c>
    </row>
    <row r="135" spans="1:18" s="63" customFormat="1" ht="17.25" customHeight="1">
      <c r="A135" s="387" t="s">
        <v>272</v>
      </c>
      <c r="B135" s="403"/>
      <c r="C135" s="389">
        <v>441</v>
      </c>
      <c r="D135" s="389">
        <v>438</v>
      </c>
      <c r="E135" s="389">
        <v>165</v>
      </c>
      <c r="F135" s="389" t="s">
        <v>157</v>
      </c>
      <c r="G135" s="389">
        <v>258</v>
      </c>
      <c r="H135" s="389">
        <v>15</v>
      </c>
      <c r="I135" s="390">
        <v>3</v>
      </c>
      <c r="J135" s="391">
        <v>10</v>
      </c>
      <c r="K135" s="389">
        <v>734</v>
      </c>
      <c r="L135" s="389">
        <v>731</v>
      </c>
      <c r="M135" s="389">
        <v>399</v>
      </c>
      <c r="N135" s="389" t="s">
        <v>157</v>
      </c>
      <c r="O135" s="389">
        <v>293</v>
      </c>
      <c r="P135" s="389">
        <v>39</v>
      </c>
      <c r="Q135" s="389">
        <v>3</v>
      </c>
      <c r="R135" s="390">
        <v>25</v>
      </c>
    </row>
    <row r="136" spans="1:18" s="63" customFormat="1" ht="17.25" customHeight="1">
      <c r="A136" s="387" t="s">
        <v>273</v>
      </c>
      <c r="B136" s="403"/>
      <c r="C136" s="389">
        <v>296</v>
      </c>
      <c r="D136" s="389">
        <v>296</v>
      </c>
      <c r="E136" s="389">
        <v>146</v>
      </c>
      <c r="F136" s="389" t="s">
        <v>157</v>
      </c>
      <c r="G136" s="389">
        <v>148</v>
      </c>
      <c r="H136" s="389">
        <v>2</v>
      </c>
      <c r="I136" s="390" t="s">
        <v>157</v>
      </c>
      <c r="J136" s="391">
        <v>4</v>
      </c>
      <c r="K136" s="389">
        <v>633</v>
      </c>
      <c r="L136" s="389">
        <v>633</v>
      </c>
      <c r="M136" s="389">
        <v>400</v>
      </c>
      <c r="N136" s="389" t="s">
        <v>157</v>
      </c>
      <c r="O136" s="389">
        <v>228</v>
      </c>
      <c r="P136" s="389">
        <v>5</v>
      </c>
      <c r="Q136" s="389" t="s">
        <v>157</v>
      </c>
      <c r="R136" s="390">
        <v>10</v>
      </c>
    </row>
    <row r="137" spans="1:18" s="63" customFormat="1" ht="17.25" customHeight="1">
      <c r="A137" s="387" t="s">
        <v>274</v>
      </c>
      <c r="B137" s="403"/>
      <c r="C137" s="389">
        <v>353</v>
      </c>
      <c r="D137" s="389">
        <v>349</v>
      </c>
      <c r="E137" s="389">
        <v>291</v>
      </c>
      <c r="F137" s="389">
        <v>13</v>
      </c>
      <c r="G137" s="389">
        <v>44</v>
      </c>
      <c r="H137" s="389">
        <v>1</v>
      </c>
      <c r="I137" s="390">
        <v>4</v>
      </c>
      <c r="J137" s="391">
        <v>1</v>
      </c>
      <c r="K137" s="389">
        <v>1014</v>
      </c>
      <c r="L137" s="389">
        <v>1007</v>
      </c>
      <c r="M137" s="389">
        <v>872</v>
      </c>
      <c r="N137" s="389">
        <v>35</v>
      </c>
      <c r="O137" s="389">
        <v>98</v>
      </c>
      <c r="P137" s="389">
        <v>2</v>
      </c>
      <c r="Q137" s="389">
        <v>7</v>
      </c>
      <c r="R137" s="390">
        <v>3</v>
      </c>
    </row>
    <row r="138" spans="1:18" s="63" customFormat="1" ht="17.25" customHeight="1">
      <c r="A138" s="387" t="s">
        <v>275</v>
      </c>
      <c r="B138" s="403"/>
      <c r="C138" s="389">
        <v>653</v>
      </c>
      <c r="D138" s="389">
        <v>643</v>
      </c>
      <c r="E138" s="389">
        <v>473</v>
      </c>
      <c r="F138" s="389" t="s">
        <v>157</v>
      </c>
      <c r="G138" s="389">
        <v>147</v>
      </c>
      <c r="H138" s="389">
        <v>23</v>
      </c>
      <c r="I138" s="390">
        <v>10</v>
      </c>
      <c r="J138" s="391">
        <v>57</v>
      </c>
      <c r="K138" s="389">
        <v>1694</v>
      </c>
      <c r="L138" s="389">
        <v>1679</v>
      </c>
      <c r="M138" s="389">
        <v>1317</v>
      </c>
      <c r="N138" s="389" t="s">
        <v>157</v>
      </c>
      <c r="O138" s="389">
        <v>335</v>
      </c>
      <c r="P138" s="389">
        <v>27</v>
      </c>
      <c r="Q138" s="389">
        <v>15</v>
      </c>
      <c r="R138" s="390">
        <v>73</v>
      </c>
    </row>
    <row r="139" spans="1:18" s="63" customFormat="1" ht="17.25" customHeight="1">
      <c r="A139" s="387" t="s">
        <v>276</v>
      </c>
      <c r="B139" s="403"/>
      <c r="C139" s="389">
        <v>338</v>
      </c>
      <c r="D139" s="389">
        <v>334</v>
      </c>
      <c r="E139" s="389">
        <v>277</v>
      </c>
      <c r="F139" s="389" t="s">
        <v>157</v>
      </c>
      <c r="G139" s="389">
        <v>54</v>
      </c>
      <c r="H139" s="389">
        <v>3</v>
      </c>
      <c r="I139" s="390">
        <v>4</v>
      </c>
      <c r="J139" s="391" t="s">
        <v>157</v>
      </c>
      <c r="K139" s="389">
        <v>863</v>
      </c>
      <c r="L139" s="389">
        <v>856</v>
      </c>
      <c r="M139" s="389">
        <v>722</v>
      </c>
      <c r="N139" s="389" t="s">
        <v>157</v>
      </c>
      <c r="O139" s="389">
        <v>129</v>
      </c>
      <c r="P139" s="389">
        <v>5</v>
      </c>
      <c r="Q139" s="389">
        <v>7</v>
      </c>
      <c r="R139" s="390" t="s">
        <v>157</v>
      </c>
    </row>
    <row r="140" spans="1:18" s="63" customFormat="1" ht="17.25" customHeight="1">
      <c r="A140" s="387" t="s">
        <v>277</v>
      </c>
      <c r="B140" s="403"/>
      <c r="C140" s="389">
        <v>328</v>
      </c>
      <c r="D140" s="389">
        <v>326</v>
      </c>
      <c r="E140" s="389">
        <v>296</v>
      </c>
      <c r="F140" s="389" t="s">
        <v>157</v>
      </c>
      <c r="G140" s="389">
        <v>29</v>
      </c>
      <c r="H140" s="389">
        <v>1</v>
      </c>
      <c r="I140" s="390">
        <v>2</v>
      </c>
      <c r="J140" s="391">
        <v>4</v>
      </c>
      <c r="K140" s="389">
        <v>1012</v>
      </c>
      <c r="L140" s="389">
        <v>1007</v>
      </c>
      <c r="M140" s="389">
        <v>927</v>
      </c>
      <c r="N140" s="389" t="s">
        <v>157</v>
      </c>
      <c r="O140" s="389">
        <v>76</v>
      </c>
      <c r="P140" s="389">
        <v>4</v>
      </c>
      <c r="Q140" s="389">
        <v>5</v>
      </c>
      <c r="R140" s="390">
        <v>9</v>
      </c>
    </row>
    <row r="141" spans="1:18" s="63" customFormat="1" ht="17.25" customHeight="1">
      <c r="A141" s="387" t="s">
        <v>278</v>
      </c>
      <c r="B141" s="403"/>
      <c r="C141" s="389">
        <v>251</v>
      </c>
      <c r="D141" s="389">
        <v>250</v>
      </c>
      <c r="E141" s="389">
        <v>238</v>
      </c>
      <c r="F141" s="389" t="s">
        <v>157</v>
      </c>
      <c r="G141" s="389">
        <v>12</v>
      </c>
      <c r="H141" s="389" t="s">
        <v>157</v>
      </c>
      <c r="I141" s="390">
        <v>1</v>
      </c>
      <c r="J141" s="391">
        <v>1</v>
      </c>
      <c r="K141" s="389">
        <v>804</v>
      </c>
      <c r="L141" s="389">
        <v>801</v>
      </c>
      <c r="M141" s="389">
        <v>768</v>
      </c>
      <c r="N141" s="389" t="s">
        <v>157</v>
      </c>
      <c r="O141" s="389">
        <v>33</v>
      </c>
      <c r="P141" s="389" t="s">
        <v>157</v>
      </c>
      <c r="Q141" s="389">
        <v>3</v>
      </c>
      <c r="R141" s="390">
        <v>2</v>
      </c>
    </row>
    <row r="142" spans="1:18" s="63" customFormat="1" ht="17.25" customHeight="1">
      <c r="A142" s="387" t="s">
        <v>279</v>
      </c>
      <c r="B142" s="403"/>
      <c r="C142" s="389">
        <v>707</v>
      </c>
      <c r="D142" s="389">
        <v>692</v>
      </c>
      <c r="E142" s="389">
        <v>430</v>
      </c>
      <c r="F142" s="389" t="s">
        <v>157</v>
      </c>
      <c r="G142" s="389">
        <v>253</v>
      </c>
      <c r="H142" s="389">
        <v>9</v>
      </c>
      <c r="I142" s="390">
        <v>15</v>
      </c>
      <c r="J142" s="391">
        <v>4</v>
      </c>
      <c r="K142" s="389">
        <v>1544</v>
      </c>
      <c r="L142" s="389">
        <v>1516</v>
      </c>
      <c r="M142" s="389">
        <v>1113</v>
      </c>
      <c r="N142" s="389" t="s">
        <v>157</v>
      </c>
      <c r="O142" s="389">
        <v>386</v>
      </c>
      <c r="P142" s="389">
        <v>17</v>
      </c>
      <c r="Q142" s="389">
        <v>28</v>
      </c>
      <c r="R142" s="390">
        <v>7</v>
      </c>
    </row>
    <row r="143" spans="1:18" s="63" customFormat="1" ht="17.25" customHeight="1">
      <c r="A143" s="387" t="s">
        <v>280</v>
      </c>
      <c r="B143" s="403"/>
      <c r="C143" s="389">
        <v>97</v>
      </c>
      <c r="D143" s="389">
        <v>93</v>
      </c>
      <c r="E143" s="389">
        <v>91</v>
      </c>
      <c r="F143" s="389" t="s">
        <v>157</v>
      </c>
      <c r="G143" s="389">
        <v>2</v>
      </c>
      <c r="H143" s="389" t="s">
        <v>157</v>
      </c>
      <c r="I143" s="390">
        <v>4</v>
      </c>
      <c r="J143" s="391" t="s">
        <v>157</v>
      </c>
      <c r="K143" s="389">
        <v>298</v>
      </c>
      <c r="L143" s="389">
        <v>287</v>
      </c>
      <c r="M143" s="389">
        <v>281</v>
      </c>
      <c r="N143" s="389" t="s">
        <v>157</v>
      </c>
      <c r="O143" s="389">
        <v>6</v>
      </c>
      <c r="P143" s="389" t="s">
        <v>157</v>
      </c>
      <c r="Q143" s="389">
        <v>11</v>
      </c>
      <c r="R143" s="390" t="s">
        <v>157</v>
      </c>
    </row>
    <row r="144" spans="1:18" s="63" customFormat="1" ht="17.25" customHeight="1">
      <c r="A144" s="387" t="s">
        <v>281</v>
      </c>
      <c r="B144" s="403"/>
      <c r="C144" s="389">
        <v>382</v>
      </c>
      <c r="D144" s="389">
        <v>378</v>
      </c>
      <c r="E144" s="389">
        <v>162</v>
      </c>
      <c r="F144" s="389" t="s">
        <v>157</v>
      </c>
      <c r="G144" s="389">
        <v>207</v>
      </c>
      <c r="H144" s="389">
        <v>9</v>
      </c>
      <c r="I144" s="390">
        <v>4</v>
      </c>
      <c r="J144" s="391">
        <v>1</v>
      </c>
      <c r="K144" s="389">
        <v>761</v>
      </c>
      <c r="L144" s="389">
        <v>751</v>
      </c>
      <c r="M144" s="389">
        <v>418</v>
      </c>
      <c r="N144" s="389" t="s">
        <v>157</v>
      </c>
      <c r="O144" s="389">
        <v>316</v>
      </c>
      <c r="P144" s="389">
        <v>17</v>
      </c>
      <c r="Q144" s="389">
        <v>10</v>
      </c>
      <c r="R144" s="390">
        <v>3</v>
      </c>
    </row>
    <row r="145" spans="1:18" s="63" customFormat="1" ht="17.25" customHeight="1">
      <c r="A145" s="387" t="s">
        <v>282</v>
      </c>
      <c r="B145" s="403"/>
      <c r="C145" s="389">
        <v>466</v>
      </c>
      <c r="D145" s="389">
        <v>462</v>
      </c>
      <c r="E145" s="389">
        <v>162</v>
      </c>
      <c r="F145" s="389" t="s">
        <v>157</v>
      </c>
      <c r="G145" s="389">
        <v>299</v>
      </c>
      <c r="H145" s="389">
        <v>1</v>
      </c>
      <c r="I145" s="390">
        <v>4</v>
      </c>
      <c r="J145" s="391">
        <v>1</v>
      </c>
      <c r="K145" s="389">
        <v>1076</v>
      </c>
      <c r="L145" s="389">
        <v>1064</v>
      </c>
      <c r="M145" s="389">
        <v>435</v>
      </c>
      <c r="N145" s="389" t="s">
        <v>157</v>
      </c>
      <c r="O145" s="389">
        <v>628</v>
      </c>
      <c r="P145" s="389">
        <v>1</v>
      </c>
      <c r="Q145" s="389">
        <v>12</v>
      </c>
      <c r="R145" s="390">
        <v>2</v>
      </c>
    </row>
    <row r="146" spans="1:18" s="63" customFormat="1" ht="17.25" customHeight="1">
      <c r="A146" s="394" t="s">
        <v>283</v>
      </c>
      <c r="B146" s="404"/>
      <c r="C146" s="395">
        <v>298</v>
      </c>
      <c r="D146" s="395">
        <v>298</v>
      </c>
      <c r="E146" s="395">
        <v>123</v>
      </c>
      <c r="F146" s="395" t="s">
        <v>157</v>
      </c>
      <c r="G146" s="395">
        <v>174</v>
      </c>
      <c r="H146" s="395">
        <v>1</v>
      </c>
      <c r="I146" s="396" t="s">
        <v>157</v>
      </c>
      <c r="J146" s="397" t="s">
        <v>157</v>
      </c>
      <c r="K146" s="395">
        <v>909</v>
      </c>
      <c r="L146" s="395">
        <v>909</v>
      </c>
      <c r="M146" s="395">
        <v>431</v>
      </c>
      <c r="N146" s="395" t="s">
        <v>157</v>
      </c>
      <c r="O146" s="395">
        <v>474</v>
      </c>
      <c r="P146" s="395">
        <v>4</v>
      </c>
      <c r="Q146" s="395" t="s">
        <v>157</v>
      </c>
      <c r="R146" s="396" t="s">
        <v>157</v>
      </c>
    </row>
    <row r="147" spans="1:18" s="63" customFormat="1" ht="17.25" customHeight="1" thickBot="1">
      <c r="A147" s="398" t="s">
        <v>284</v>
      </c>
      <c r="B147" s="405"/>
      <c r="C147" s="400">
        <v>4378</v>
      </c>
      <c r="D147" s="400">
        <v>4321</v>
      </c>
      <c r="E147" s="400">
        <v>1101</v>
      </c>
      <c r="F147" s="400" t="s">
        <v>157</v>
      </c>
      <c r="G147" s="400">
        <v>3107</v>
      </c>
      <c r="H147" s="400">
        <v>113</v>
      </c>
      <c r="I147" s="401">
        <v>57</v>
      </c>
      <c r="J147" s="402">
        <v>39</v>
      </c>
      <c r="K147" s="400">
        <v>7187</v>
      </c>
      <c r="L147" s="400">
        <v>7107</v>
      </c>
      <c r="M147" s="400">
        <v>2933</v>
      </c>
      <c r="N147" s="400" t="s">
        <v>157</v>
      </c>
      <c r="O147" s="400">
        <v>3922</v>
      </c>
      <c r="P147" s="400">
        <v>252</v>
      </c>
      <c r="Q147" s="400">
        <v>80</v>
      </c>
      <c r="R147" s="332">
        <v>74</v>
      </c>
    </row>
    <row r="148" spans="1:18">
      <c r="A148" s="66"/>
      <c r="R148" s="83"/>
    </row>
    <row r="149" spans="1:18" ht="22.5" customHeight="1">
      <c r="A149" s="765" t="s">
        <v>743</v>
      </c>
      <c r="B149" s="765"/>
      <c r="C149" s="765"/>
      <c r="D149" s="765"/>
      <c r="E149" s="765"/>
      <c r="F149" s="765"/>
      <c r="G149" s="765"/>
      <c r="H149" s="765"/>
      <c r="I149" s="765"/>
      <c r="J149" s="766" t="s">
        <v>744</v>
      </c>
      <c r="K149" s="766"/>
      <c r="L149" s="766"/>
      <c r="M149" s="766"/>
      <c r="N149" s="766"/>
      <c r="O149" s="766"/>
      <c r="P149" s="766"/>
      <c r="Q149" s="766"/>
      <c r="R149" s="766"/>
    </row>
    <row r="150" spans="1:18" s="84" customFormat="1" ht="13.5" customHeight="1" thickBot="1">
      <c r="A150" s="85"/>
      <c r="B150" s="85"/>
      <c r="O150" s="86"/>
      <c r="R150" s="86"/>
    </row>
    <row r="151" spans="1:18" s="63" customFormat="1" ht="18" customHeight="1">
      <c r="A151" s="778" t="s">
        <v>141</v>
      </c>
      <c r="B151" s="372"/>
      <c r="C151" s="769" t="s">
        <v>142</v>
      </c>
      <c r="D151" s="725"/>
      <c r="E151" s="725"/>
      <c r="F151" s="725"/>
      <c r="G151" s="725"/>
      <c r="H151" s="725"/>
      <c r="I151" s="725"/>
      <c r="J151" s="780" t="s">
        <v>143</v>
      </c>
      <c r="K151" s="768" t="s">
        <v>144</v>
      </c>
      <c r="L151" s="768"/>
      <c r="M151" s="768"/>
      <c r="N151" s="768"/>
      <c r="O151" s="768"/>
      <c r="P151" s="768"/>
      <c r="Q151" s="768"/>
      <c r="R151" s="783" t="s">
        <v>145</v>
      </c>
    </row>
    <row r="152" spans="1:18" s="63" customFormat="1" ht="18" customHeight="1">
      <c r="A152" s="779"/>
      <c r="B152" s="373"/>
      <c r="C152" s="776" t="s">
        <v>146</v>
      </c>
      <c r="D152" s="775" t="s">
        <v>147</v>
      </c>
      <c r="E152" s="767"/>
      <c r="F152" s="767"/>
      <c r="G152" s="767"/>
      <c r="H152" s="786"/>
      <c r="I152" s="787" t="s">
        <v>148</v>
      </c>
      <c r="J152" s="781"/>
      <c r="K152" s="776" t="s">
        <v>146</v>
      </c>
      <c r="L152" s="775" t="s">
        <v>147</v>
      </c>
      <c r="M152" s="767"/>
      <c r="N152" s="767"/>
      <c r="O152" s="767"/>
      <c r="P152" s="786"/>
      <c r="Q152" s="776" t="s">
        <v>148</v>
      </c>
      <c r="R152" s="784"/>
    </row>
    <row r="153" spans="1:18" s="63" customFormat="1" ht="18" customHeight="1">
      <c r="A153" s="651"/>
      <c r="B153" s="374"/>
      <c r="C153" s="777"/>
      <c r="D153" s="375" t="s">
        <v>149</v>
      </c>
      <c r="E153" s="375" t="s">
        <v>150</v>
      </c>
      <c r="F153" s="375" t="s">
        <v>516</v>
      </c>
      <c r="G153" s="375" t="s">
        <v>152</v>
      </c>
      <c r="H153" s="375" t="s">
        <v>153</v>
      </c>
      <c r="I153" s="788"/>
      <c r="J153" s="782"/>
      <c r="K153" s="777"/>
      <c r="L153" s="375" t="s">
        <v>149</v>
      </c>
      <c r="M153" s="375" t="s">
        <v>150</v>
      </c>
      <c r="N153" s="375" t="s">
        <v>516</v>
      </c>
      <c r="O153" s="375" t="s">
        <v>152</v>
      </c>
      <c r="P153" s="375" t="s">
        <v>153</v>
      </c>
      <c r="Q153" s="777"/>
      <c r="R153" s="785"/>
    </row>
    <row r="154" spans="1:18" s="63" customFormat="1" ht="17.25" customHeight="1">
      <c r="A154" s="387" t="s">
        <v>285</v>
      </c>
      <c r="B154" s="403"/>
      <c r="C154" s="389">
        <v>374</v>
      </c>
      <c r="D154" s="389">
        <v>370</v>
      </c>
      <c r="E154" s="389">
        <v>251</v>
      </c>
      <c r="F154" s="389" t="s">
        <v>157</v>
      </c>
      <c r="G154" s="389">
        <v>114</v>
      </c>
      <c r="H154" s="389">
        <v>5</v>
      </c>
      <c r="I154" s="390">
        <v>4</v>
      </c>
      <c r="J154" s="391">
        <v>2</v>
      </c>
      <c r="K154" s="389">
        <v>978</v>
      </c>
      <c r="L154" s="389">
        <v>970</v>
      </c>
      <c r="M154" s="389">
        <v>745</v>
      </c>
      <c r="N154" s="389" t="s">
        <v>157</v>
      </c>
      <c r="O154" s="389">
        <v>206</v>
      </c>
      <c r="P154" s="389">
        <v>19</v>
      </c>
      <c r="Q154" s="389">
        <v>8</v>
      </c>
      <c r="R154" s="390">
        <v>4</v>
      </c>
    </row>
    <row r="155" spans="1:18" s="63" customFormat="1" ht="17.25" customHeight="1">
      <c r="A155" s="387" t="s">
        <v>286</v>
      </c>
      <c r="B155" s="403"/>
      <c r="C155" s="389">
        <v>87</v>
      </c>
      <c r="D155" s="389">
        <v>86</v>
      </c>
      <c r="E155" s="389">
        <v>76</v>
      </c>
      <c r="F155" s="389" t="s">
        <v>157</v>
      </c>
      <c r="G155" s="389">
        <v>10</v>
      </c>
      <c r="H155" s="389" t="s">
        <v>157</v>
      </c>
      <c r="I155" s="390">
        <v>1</v>
      </c>
      <c r="J155" s="391" t="s">
        <v>157</v>
      </c>
      <c r="K155" s="389">
        <v>236</v>
      </c>
      <c r="L155" s="389">
        <v>235</v>
      </c>
      <c r="M155" s="389">
        <v>214</v>
      </c>
      <c r="N155" s="389" t="s">
        <v>157</v>
      </c>
      <c r="O155" s="389">
        <v>21</v>
      </c>
      <c r="P155" s="389" t="s">
        <v>157</v>
      </c>
      <c r="Q155" s="389">
        <v>1</v>
      </c>
      <c r="R155" s="390" t="s">
        <v>157</v>
      </c>
    </row>
    <row r="156" spans="1:18" s="63" customFormat="1" ht="17.25" customHeight="1">
      <c r="A156" s="387" t="s">
        <v>287</v>
      </c>
      <c r="B156" s="403"/>
      <c r="C156" s="389">
        <v>1092</v>
      </c>
      <c r="D156" s="389">
        <v>1074</v>
      </c>
      <c r="E156" s="389">
        <v>563</v>
      </c>
      <c r="F156" s="389" t="s">
        <v>157</v>
      </c>
      <c r="G156" s="389">
        <v>481</v>
      </c>
      <c r="H156" s="389">
        <v>30</v>
      </c>
      <c r="I156" s="390">
        <v>18</v>
      </c>
      <c r="J156" s="391">
        <v>4</v>
      </c>
      <c r="K156" s="389">
        <v>2597</v>
      </c>
      <c r="L156" s="389">
        <v>2570</v>
      </c>
      <c r="M156" s="389">
        <v>1586</v>
      </c>
      <c r="N156" s="389" t="s">
        <v>157</v>
      </c>
      <c r="O156" s="389">
        <v>910</v>
      </c>
      <c r="P156" s="389">
        <v>74</v>
      </c>
      <c r="Q156" s="389">
        <v>27</v>
      </c>
      <c r="R156" s="390">
        <v>10</v>
      </c>
    </row>
    <row r="157" spans="1:18" s="63" customFormat="1" ht="17.25" customHeight="1">
      <c r="A157" s="387" t="s">
        <v>288</v>
      </c>
      <c r="B157" s="403"/>
      <c r="C157" s="389">
        <v>813</v>
      </c>
      <c r="D157" s="389">
        <v>802</v>
      </c>
      <c r="E157" s="389">
        <v>546</v>
      </c>
      <c r="F157" s="389" t="s">
        <v>157</v>
      </c>
      <c r="G157" s="389">
        <v>208</v>
      </c>
      <c r="H157" s="389">
        <v>48</v>
      </c>
      <c r="I157" s="390">
        <v>11</v>
      </c>
      <c r="J157" s="391">
        <v>11</v>
      </c>
      <c r="K157" s="389">
        <v>1987</v>
      </c>
      <c r="L157" s="389">
        <v>1957</v>
      </c>
      <c r="M157" s="389">
        <v>1575</v>
      </c>
      <c r="N157" s="389" t="s">
        <v>157</v>
      </c>
      <c r="O157" s="389">
        <v>326</v>
      </c>
      <c r="P157" s="389">
        <v>56</v>
      </c>
      <c r="Q157" s="389">
        <v>30</v>
      </c>
      <c r="R157" s="390">
        <v>14</v>
      </c>
    </row>
    <row r="158" spans="1:18" s="63" customFormat="1" ht="17.25" customHeight="1">
      <c r="A158" s="387" t="s">
        <v>289</v>
      </c>
      <c r="B158" s="403"/>
      <c r="C158" s="389">
        <v>295</v>
      </c>
      <c r="D158" s="389">
        <v>291</v>
      </c>
      <c r="E158" s="389">
        <v>233</v>
      </c>
      <c r="F158" s="389" t="s">
        <v>157</v>
      </c>
      <c r="G158" s="389">
        <v>24</v>
      </c>
      <c r="H158" s="389">
        <v>34</v>
      </c>
      <c r="I158" s="390">
        <v>4</v>
      </c>
      <c r="J158" s="391">
        <v>1</v>
      </c>
      <c r="K158" s="389">
        <v>958</v>
      </c>
      <c r="L158" s="389">
        <v>944</v>
      </c>
      <c r="M158" s="389">
        <v>743</v>
      </c>
      <c r="N158" s="389" t="s">
        <v>157</v>
      </c>
      <c r="O158" s="389">
        <v>68</v>
      </c>
      <c r="P158" s="389">
        <v>133</v>
      </c>
      <c r="Q158" s="389">
        <v>14</v>
      </c>
      <c r="R158" s="390">
        <v>2</v>
      </c>
    </row>
    <row r="159" spans="1:18" s="63" customFormat="1" ht="17.25" customHeight="1">
      <c r="A159" s="387" t="s">
        <v>290</v>
      </c>
      <c r="B159" s="403"/>
      <c r="C159" s="389">
        <v>684</v>
      </c>
      <c r="D159" s="389">
        <v>676</v>
      </c>
      <c r="E159" s="389">
        <v>519</v>
      </c>
      <c r="F159" s="389" t="s">
        <v>157</v>
      </c>
      <c r="G159" s="389">
        <v>153</v>
      </c>
      <c r="H159" s="389">
        <v>4</v>
      </c>
      <c r="I159" s="390">
        <v>8</v>
      </c>
      <c r="J159" s="391">
        <v>4</v>
      </c>
      <c r="K159" s="389">
        <v>1894</v>
      </c>
      <c r="L159" s="389">
        <v>1875</v>
      </c>
      <c r="M159" s="389">
        <v>1524</v>
      </c>
      <c r="N159" s="389" t="s">
        <v>157</v>
      </c>
      <c r="O159" s="389">
        <v>340</v>
      </c>
      <c r="P159" s="389">
        <v>11</v>
      </c>
      <c r="Q159" s="389">
        <v>19</v>
      </c>
      <c r="R159" s="390">
        <v>12</v>
      </c>
    </row>
    <row r="160" spans="1:18" s="63" customFormat="1" ht="17.25" customHeight="1">
      <c r="A160" s="387" t="s">
        <v>291</v>
      </c>
      <c r="B160" s="403"/>
      <c r="C160" s="389">
        <v>193</v>
      </c>
      <c r="D160" s="389">
        <v>191</v>
      </c>
      <c r="E160" s="389">
        <v>135</v>
      </c>
      <c r="F160" s="389" t="s">
        <v>157</v>
      </c>
      <c r="G160" s="389">
        <v>56</v>
      </c>
      <c r="H160" s="389" t="s">
        <v>157</v>
      </c>
      <c r="I160" s="390">
        <v>2</v>
      </c>
      <c r="J160" s="391">
        <v>2</v>
      </c>
      <c r="K160" s="389">
        <v>547</v>
      </c>
      <c r="L160" s="389">
        <v>542</v>
      </c>
      <c r="M160" s="389">
        <v>405</v>
      </c>
      <c r="N160" s="389" t="s">
        <v>157</v>
      </c>
      <c r="O160" s="389">
        <v>137</v>
      </c>
      <c r="P160" s="389" t="s">
        <v>157</v>
      </c>
      <c r="Q160" s="389">
        <v>5</v>
      </c>
      <c r="R160" s="390">
        <v>6</v>
      </c>
    </row>
    <row r="161" spans="1:18" s="63" customFormat="1" ht="17.25" customHeight="1">
      <c r="A161" s="387" t="s">
        <v>292</v>
      </c>
      <c r="B161" s="403"/>
      <c r="C161" s="389">
        <v>489</v>
      </c>
      <c r="D161" s="389">
        <v>483</v>
      </c>
      <c r="E161" s="389">
        <v>291</v>
      </c>
      <c r="F161" s="389" t="s">
        <v>157</v>
      </c>
      <c r="G161" s="389">
        <v>163</v>
      </c>
      <c r="H161" s="389">
        <v>29</v>
      </c>
      <c r="I161" s="390">
        <v>6</v>
      </c>
      <c r="J161" s="391">
        <v>6</v>
      </c>
      <c r="K161" s="389">
        <v>1211</v>
      </c>
      <c r="L161" s="389">
        <v>1200</v>
      </c>
      <c r="M161" s="389">
        <v>715</v>
      </c>
      <c r="N161" s="389" t="s">
        <v>157</v>
      </c>
      <c r="O161" s="389">
        <v>407</v>
      </c>
      <c r="P161" s="389">
        <v>78</v>
      </c>
      <c r="Q161" s="389">
        <v>11</v>
      </c>
      <c r="R161" s="390">
        <v>21</v>
      </c>
    </row>
    <row r="162" spans="1:18" s="63" customFormat="1" ht="17.25" customHeight="1">
      <c r="A162" s="387" t="s">
        <v>293</v>
      </c>
      <c r="B162" s="403"/>
      <c r="C162" s="389">
        <v>516</v>
      </c>
      <c r="D162" s="389">
        <v>508</v>
      </c>
      <c r="E162" s="389">
        <v>276</v>
      </c>
      <c r="F162" s="389" t="s">
        <v>157</v>
      </c>
      <c r="G162" s="389">
        <v>188</v>
      </c>
      <c r="H162" s="389">
        <v>44</v>
      </c>
      <c r="I162" s="390">
        <v>8</v>
      </c>
      <c r="J162" s="391">
        <v>6</v>
      </c>
      <c r="K162" s="389">
        <v>1235</v>
      </c>
      <c r="L162" s="389">
        <v>1224</v>
      </c>
      <c r="M162" s="389">
        <v>724</v>
      </c>
      <c r="N162" s="389" t="s">
        <v>157</v>
      </c>
      <c r="O162" s="389">
        <v>414</v>
      </c>
      <c r="P162" s="389">
        <v>86</v>
      </c>
      <c r="Q162" s="389">
        <v>11</v>
      </c>
      <c r="R162" s="390">
        <v>11</v>
      </c>
    </row>
    <row r="163" spans="1:18" s="63" customFormat="1" ht="17.25" customHeight="1">
      <c r="A163" s="387" t="s">
        <v>294</v>
      </c>
      <c r="B163" s="403"/>
      <c r="C163" s="389">
        <v>313</v>
      </c>
      <c r="D163" s="389">
        <v>312</v>
      </c>
      <c r="E163" s="389">
        <v>217</v>
      </c>
      <c r="F163" s="389" t="s">
        <v>157</v>
      </c>
      <c r="G163" s="389">
        <v>92</v>
      </c>
      <c r="H163" s="389">
        <v>3</v>
      </c>
      <c r="I163" s="390">
        <v>1</v>
      </c>
      <c r="J163" s="391">
        <v>2</v>
      </c>
      <c r="K163" s="389">
        <v>855</v>
      </c>
      <c r="L163" s="389">
        <v>854</v>
      </c>
      <c r="M163" s="389">
        <v>634</v>
      </c>
      <c r="N163" s="389" t="s">
        <v>157</v>
      </c>
      <c r="O163" s="389">
        <v>216</v>
      </c>
      <c r="P163" s="389">
        <v>4</v>
      </c>
      <c r="Q163" s="389">
        <v>1</v>
      </c>
      <c r="R163" s="390">
        <v>6</v>
      </c>
    </row>
    <row r="164" spans="1:18" s="63" customFormat="1" ht="17.25" customHeight="1">
      <c r="A164" s="387" t="s">
        <v>295</v>
      </c>
      <c r="B164" s="403"/>
      <c r="C164" s="389">
        <v>357</v>
      </c>
      <c r="D164" s="389">
        <v>351</v>
      </c>
      <c r="E164" s="389">
        <v>287</v>
      </c>
      <c r="F164" s="389" t="s">
        <v>157</v>
      </c>
      <c r="G164" s="389">
        <v>59</v>
      </c>
      <c r="H164" s="389">
        <v>5</v>
      </c>
      <c r="I164" s="390">
        <v>6</v>
      </c>
      <c r="J164" s="391">
        <v>2</v>
      </c>
      <c r="K164" s="389">
        <v>928</v>
      </c>
      <c r="L164" s="389">
        <v>918</v>
      </c>
      <c r="M164" s="389">
        <v>787</v>
      </c>
      <c r="N164" s="389" t="s">
        <v>157</v>
      </c>
      <c r="O164" s="389">
        <v>126</v>
      </c>
      <c r="P164" s="389">
        <v>5</v>
      </c>
      <c r="Q164" s="389">
        <v>10</v>
      </c>
      <c r="R164" s="390">
        <v>8</v>
      </c>
    </row>
    <row r="165" spans="1:18" s="63" customFormat="1" ht="17.25" customHeight="1">
      <c r="A165" s="387" t="s">
        <v>296</v>
      </c>
      <c r="B165" s="403"/>
      <c r="C165" s="389">
        <v>370</v>
      </c>
      <c r="D165" s="389">
        <v>369</v>
      </c>
      <c r="E165" s="389">
        <v>266</v>
      </c>
      <c r="F165" s="389" t="s">
        <v>157</v>
      </c>
      <c r="G165" s="389">
        <v>100</v>
      </c>
      <c r="H165" s="389">
        <v>3</v>
      </c>
      <c r="I165" s="390">
        <v>1</v>
      </c>
      <c r="J165" s="391">
        <v>51</v>
      </c>
      <c r="K165" s="389">
        <v>1043</v>
      </c>
      <c r="L165" s="389">
        <v>1042</v>
      </c>
      <c r="M165" s="389">
        <v>804</v>
      </c>
      <c r="N165" s="389" t="s">
        <v>157</v>
      </c>
      <c r="O165" s="389">
        <v>231</v>
      </c>
      <c r="P165" s="389">
        <v>7</v>
      </c>
      <c r="Q165" s="389">
        <v>1</v>
      </c>
      <c r="R165" s="390">
        <v>64</v>
      </c>
    </row>
    <row r="166" spans="1:18" s="63" customFormat="1" ht="17.25" customHeight="1">
      <c r="A166" s="387" t="s">
        <v>297</v>
      </c>
      <c r="B166" s="403"/>
      <c r="C166" s="389">
        <v>66</v>
      </c>
      <c r="D166" s="389">
        <v>65</v>
      </c>
      <c r="E166" s="389">
        <v>65</v>
      </c>
      <c r="F166" s="389" t="s">
        <v>157</v>
      </c>
      <c r="G166" s="389" t="s">
        <v>157</v>
      </c>
      <c r="H166" s="389" t="s">
        <v>157</v>
      </c>
      <c r="I166" s="390">
        <v>1</v>
      </c>
      <c r="J166" s="391" t="s">
        <v>157</v>
      </c>
      <c r="K166" s="389">
        <v>194</v>
      </c>
      <c r="L166" s="389">
        <v>192</v>
      </c>
      <c r="M166" s="389">
        <v>192</v>
      </c>
      <c r="N166" s="389" t="s">
        <v>157</v>
      </c>
      <c r="O166" s="389" t="s">
        <v>157</v>
      </c>
      <c r="P166" s="389" t="s">
        <v>157</v>
      </c>
      <c r="Q166" s="389">
        <v>2</v>
      </c>
      <c r="R166" s="390" t="s">
        <v>157</v>
      </c>
    </row>
    <row r="167" spans="1:18" s="63" customFormat="1" ht="17.25" customHeight="1">
      <c r="A167" s="387" t="s">
        <v>298</v>
      </c>
      <c r="B167" s="403"/>
      <c r="C167" s="389">
        <v>1216</v>
      </c>
      <c r="D167" s="389">
        <v>1196</v>
      </c>
      <c r="E167" s="389">
        <v>544</v>
      </c>
      <c r="F167" s="389" t="s">
        <v>157</v>
      </c>
      <c r="G167" s="389">
        <v>623</v>
      </c>
      <c r="H167" s="389">
        <v>29</v>
      </c>
      <c r="I167" s="390">
        <v>20</v>
      </c>
      <c r="J167" s="391">
        <v>69</v>
      </c>
      <c r="K167" s="389">
        <v>2997</v>
      </c>
      <c r="L167" s="389">
        <v>2948</v>
      </c>
      <c r="M167" s="389">
        <v>1441</v>
      </c>
      <c r="N167" s="389" t="s">
        <v>157</v>
      </c>
      <c r="O167" s="389">
        <v>1427</v>
      </c>
      <c r="P167" s="389">
        <v>80</v>
      </c>
      <c r="Q167" s="389">
        <v>49</v>
      </c>
      <c r="R167" s="390">
        <v>69</v>
      </c>
    </row>
    <row r="168" spans="1:18" s="63" customFormat="1" ht="17.25" customHeight="1">
      <c r="A168" s="387" t="s">
        <v>299</v>
      </c>
      <c r="B168" s="403"/>
      <c r="C168" s="389">
        <v>369</v>
      </c>
      <c r="D168" s="389">
        <v>363</v>
      </c>
      <c r="E168" s="389">
        <v>258</v>
      </c>
      <c r="F168" s="389" t="s">
        <v>157</v>
      </c>
      <c r="G168" s="389">
        <v>101</v>
      </c>
      <c r="H168" s="389">
        <v>4</v>
      </c>
      <c r="I168" s="390">
        <v>6</v>
      </c>
      <c r="J168" s="391">
        <v>36</v>
      </c>
      <c r="K168" s="389">
        <v>1093</v>
      </c>
      <c r="L168" s="389">
        <v>1071</v>
      </c>
      <c r="M168" s="389">
        <v>849</v>
      </c>
      <c r="N168" s="389" t="s">
        <v>157</v>
      </c>
      <c r="O168" s="389">
        <v>211</v>
      </c>
      <c r="P168" s="389">
        <v>11</v>
      </c>
      <c r="Q168" s="389">
        <v>22</v>
      </c>
      <c r="R168" s="390">
        <v>44</v>
      </c>
    </row>
    <row r="169" spans="1:18" s="63" customFormat="1" ht="17.25" customHeight="1">
      <c r="A169" s="387" t="s">
        <v>300</v>
      </c>
      <c r="B169" s="403"/>
      <c r="C169" s="389">
        <v>52</v>
      </c>
      <c r="D169" s="389">
        <v>52</v>
      </c>
      <c r="E169" s="389">
        <v>29</v>
      </c>
      <c r="F169" s="389" t="s">
        <v>157</v>
      </c>
      <c r="G169" s="389">
        <v>22</v>
      </c>
      <c r="H169" s="389">
        <v>1</v>
      </c>
      <c r="I169" s="390" t="s">
        <v>157</v>
      </c>
      <c r="J169" s="391">
        <v>2</v>
      </c>
      <c r="K169" s="389">
        <v>147</v>
      </c>
      <c r="L169" s="389">
        <v>147</v>
      </c>
      <c r="M169" s="389">
        <v>117</v>
      </c>
      <c r="N169" s="389" t="s">
        <v>157</v>
      </c>
      <c r="O169" s="389">
        <v>27</v>
      </c>
      <c r="P169" s="389">
        <v>3</v>
      </c>
      <c r="Q169" s="389" t="s">
        <v>157</v>
      </c>
      <c r="R169" s="390">
        <v>2</v>
      </c>
    </row>
    <row r="170" spans="1:18" s="63" customFormat="1" ht="17.25" customHeight="1">
      <c r="A170" s="387" t="s">
        <v>301</v>
      </c>
      <c r="B170" s="403"/>
      <c r="C170" s="389">
        <v>311</v>
      </c>
      <c r="D170" s="389">
        <v>310</v>
      </c>
      <c r="E170" s="389">
        <v>280</v>
      </c>
      <c r="F170" s="389" t="s">
        <v>157</v>
      </c>
      <c r="G170" s="389">
        <v>29</v>
      </c>
      <c r="H170" s="389">
        <v>1</v>
      </c>
      <c r="I170" s="390">
        <v>1</v>
      </c>
      <c r="J170" s="391">
        <v>1</v>
      </c>
      <c r="K170" s="389">
        <v>884</v>
      </c>
      <c r="L170" s="389">
        <v>882</v>
      </c>
      <c r="M170" s="389">
        <v>808</v>
      </c>
      <c r="N170" s="389" t="s">
        <v>157</v>
      </c>
      <c r="O170" s="389">
        <v>72</v>
      </c>
      <c r="P170" s="389">
        <v>2</v>
      </c>
      <c r="Q170" s="389">
        <v>2</v>
      </c>
      <c r="R170" s="390">
        <v>3</v>
      </c>
    </row>
    <row r="171" spans="1:18" s="63" customFormat="1" ht="17.25" customHeight="1">
      <c r="A171" s="387" t="s">
        <v>302</v>
      </c>
      <c r="B171" s="403"/>
      <c r="C171" s="389">
        <v>263</v>
      </c>
      <c r="D171" s="389">
        <v>260</v>
      </c>
      <c r="E171" s="389">
        <v>224</v>
      </c>
      <c r="F171" s="389" t="s">
        <v>157</v>
      </c>
      <c r="G171" s="389">
        <v>35</v>
      </c>
      <c r="H171" s="389">
        <v>1</v>
      </c>
      <c r="I171" s="390">
        <v>3</v>
      </c>
      <c r="J171" s="391">
        <v>39</v>
      </c>
      <c r="K171" s="389">
        <v>741</v>
      </c>
      <c r="L171" s="389">
        <v>731</v>
      </c>
      <c r="M171" s="389">
        <v>659</v>
      </c>
      <c r="N171" s="389" t="s">
        <v>157</v>
      </c>
      <c r="O171" s="389">
        <v>70</v>
      </c>
      <c r="P171" s="389">
        <v>2</v>
      </c>
      <c r="Q171" s="389">
        <v>10</v>
      </c>
      <c r="R171" s="390">
        <v>45</v>
      </c>
    </row>
    <row r="172" spans="1:18" s="63" customFormat="1" ht="17.25" customHeight="1">
      <c r="A172" s="387" t="s">
        <v>303</v>
      </c>
      <c r="B172" s="403"/>
      <c r="C172" s="389">
        <v>330</v>
      </c>
      <c r="D172" s="389">
        <v>327</v>
      </c>
      <c r="E172" s="389">
        <v>290</v>
      </c>
      <c r="F172" s="389" t="s">
        <v>157</v>
      </c>
      <c r="G172" s="389">
        <v>35</v>
      </c>
      <c r="H172" s="389">
        <v>2</v>
      </c>
      <c r="I172" s="390">
        <v>3</v>
      </c>
      <c r="J172" s="391">
        <v>3</v>
      </c>
      <c r="K172" s="389">
        <v>989</v>
      </c>
      <c r="L172" s="389">
        <v>986</v>
      </c>
      <c r="M172" s="389">
        <v>892</v>
      </c>
      <c r="N172" s="389" t="s">
        <v>157</v>
      </c>
      <c r="O172" s="389">
        <v>84</v>
      </c>
      <c r="P172" s="389">
        <v>10</v>
      </c>
      <c r="Q172" s="389">
        <v>3</v>
      </c>
      <c r="R172" s="390">
        <v>3</v>
      </c>
    </row>
    <row r="173" spans="1:18" s="63" customFormat="1" ht="17.25" customHeight="1">
      <c r="A173" s="387" t="s">
        <v>304</v>
      </c>
      <c r="B173" s="403"/>
      <c r="C173" s="389">
        <v>266</v>
      </c>
      <c r="D173" s="389">
        <v>263</v>
      </c>
      <c r="E173" s="389">
        <v>198</v>
      </c>
      <c r="F173" s="389" t="s">
        <v>157</v>
      </c>
      <c r="G173" s="389">
        <v>59</v>
      </c>
      <c r="H173" s="389">
        <v>6</v>
      </c>
      <c r="I173" s="390">
        <v>3</v>
      </c>
      <c r="J173" s="391">
        <v>2</v>
      </c>
      <c r="K173" s="389">
        <v>763</v>
      </c>
      <c r="L173" s="389">
        <v>757</v>
      </c>
      <c r="M173" s="389">
        <v>610</v>
      </c>
      <c r="N173" s="389" t="s">
        <v>157</v>
      </c>
      <c r="O173" s="389">
        <v>135</v>
      </c>
      <c r="P173" s="389">
        <v>12</v>
      </c>
      <c r="Q173" s="389">
        <v>6</v>
      </c>
      <c r="R173" s="390">
        <v>5</v>
      </c>
    </row>
    <row r="174" spans="1:18" s="63" customFormat="1" ht="17.25" customHeight="1">
      <c r="A174" s="387" t="s">
        <v>305</v>
      </c>
      <c r="B174" s="403"/>
      <c r="C174" s="389">
        <v>706</v>
      </c>
      <c r="D174" s="389">
        <v>700</v>
      </c>
      <c r="E174" s="389">
        <v>512</v>
      </c>
      <c r="F174" s="389" t="s">
        <v>157</v>
      </c>
      <c r="G174" s="389">
        <v>165</v>
      </c>
      <c r="H174" s="389">
        <v>23</v>
      </c>
      <c r="I174" s="390">
        <v>6</v>
      </c>
      <c r="J174" s="391">
        <v>15</v>
      </c>
      <c r="K174" s="389">
        <v>1912</v>
      </c>
      <c r="L174" s="389">
        <v>1901</v>
      </c>
      <c r="M174" s="389">
        <v>1551</v>
      </c>
      <c r="N174" s="389" t="s">
        <v>157</v>
      </c>
      <c r="O174" s="389">
        <v>303</v>
      </c>
      <c r="P174" s="389">
        <v>47</v>
      </c>
      <c r="Q174" s="389">
        <v>11</v>
      </c>
      <c r="R174" s="390">
        <v>21</v>
      </c>
    </row>
    <row r="175" spans="1:18" s="63" customFormat="1" ht="17.25" customHeight="1">
      <c r="A175" s="387" t="s">
        <v>306</v>
      </c>
      <c r="B175" s="403"/>
      <c r="C175" s="389">
        <v>518</v>
      </c>
      <c r="D175" s="389">
        <v>518</v>
      </c>
      <c r="E175" s="389">
        <v>38</v>
      </c>
      <c r="F175" s="389" t="s">
        <v>157</v>
      </c>
      <c r="G175" s="389">
        <v>479</v>
      </c>
      <c r="H175" s="389">
        <v>1</v>
      </c>
      <c r="I175" s="390" t="s">
        <v>157</v>
      </c>
      <c r="J175" s="391" t="s">
        <v>157</v>
      </c>
      <c r="K175" s="389">
        <v>1255</v>
      </c>
      <c r="L175" s="389">
        <v>1255</v>
      </c>
      <c r="M175" s="389">
        <v>96</v>
      </c>
      <c r="N175" s="389" t="s">
        <v>157</v>
      </c>
      <c r="O175" s="389">
        <v>1156</v>
      </c>
      <c r="P175" s="389">
        <v>3</v>
      </c>
      <c r="Q175" s="389" t="s">
        <v>157</v>
      </c>
      <c r="R175" s="390" t="s">
        <v>157</v>
      </c>
    </row>
    <row r="176" spans="1:18" s="63" customFormat="1" ht="17.25" customHeight="1">
      <c r="A176" s="387" t="s">
        <v>307</v>
      </c>
      <c r="B176" s="403"/>
      <c r="C176" s="389">
        <v>348</v>
      </c>
      <c r="D176" s="389">
        <v>344</v>
      </c>
      <c r="E176" s="389">
        <v>262</v>
      </c>
      <c r="F176" s="389" t="s">
        <v>157</v>
      </c>
      <c r="G176" s="389">
        <v>78</v>
      </c>
      <c r="H176" s="389">
        <v>4</v>
      </c>
      <c r="I176" s="390">
        <v>4</v>
      </c>
      <c r="J176" s="391">
        <v>3</v>
      </c>
      <c r="K176" s="389">
        <v>928</v>
      </c>
      <c r="L176" s="389">
        <v>921</v>
      </c>
      <c r="M176" s="389">
        <v>718</v>
      </c>
      <c r="N176" s="389" t="s">
        <v>157</v>
      </c>
      <c r="O176" s="389">
        <v>193</v>
      </c>
      <c r="P176" s="389">
        <v>10</v>
      </c>
      <c r="Q176" s="389">
        <v>7</v>
      </c>
      <c r="R176" s="390">
        <v>3</v>
      </c>
    </row>
    <row r="177" spans="1:18" s="63" customFormat="1" ht="17.25" customHeight="1">
      <c r="A177" s="387" t="s">
        <v>308</v>
      </c>
      <c r="B177" s="403"/>
      <c r="C177" s="389">
        <v>207</v>
      </c>
      <c r="D177" s="389">
        <v>205</v>
      </c>
      <c r="E177" s="389">
        <v>135</v>
      </c>
      <c r="F177" s="389" t="s">
        <v>157</v>
      </c>
      <c r="G177" s="389">
        <v>64</v>
      </c>
      <c r="H177" s="389">
        <v>6</v>
      </c>
      <c r="I177" s="390">
        <v>2</v>
      </c>
      <c r="J177" s="391">
        <v>2</v>
      </c>
      <c r="K177" s="389">
        <v>545</v>
      </c>
      <c r="L177" s="389">
        <v>537</v>
      </c>
      <c r="M177" s="389">
        <v>377</v>
      </c>
      <c r="N177" s="389" t="s">
        <v>157</v>
      </c>
      <c r="O177" s="389">
        <v>142</v>
      </c>
      <c r="P177" s="389">
        <v>18</v>
      </c>
      <c r="Q177" s="389">
        <v>8</v>
      </c>
      <c r="R177" s="390">
        <v>8</v>
      </c>
    </row>
    <row r="178" spans="1:18" s="63" customFormat="1" ht="17.25" customHeight="1">
      <c r="A178" s="387" t="s">
        <v>309</v>
      </c>
      <c r="B178" s="403"/>
      <c r="C178" s="389">
        <v>124</v>
      </c>
      <c r="D178" s="389">
        <v>123</v>
      </c>
      <c r="E178" s="389">
        <v>120</v>
      </c>
      <c r="F178" s="389" t="s">
        <v>157</v>
      </c>
      <c r="G178" s="389">
        <v>3</v>
      </c>
      <c r="H178" s="389" t="s">
        <v>157</v>
      </c>
      <c r="I178" s="390">
        <v>1</v>
      </c>
      <c r="J178" s="391">
        <v>1</v>
      </c>
      <c r="K178" s="389">
        <v>320</v>
      </c>
      <c r="L178" s="389">
        <v>317</v>
      </c>
      <c r="M178" s="389">
        <v>312</v>
      </c>
      <c r="N178" s="389" t="s">
        <v>157</v>
      </c>
      <c r="O178" s="389">
        <v>5</v>
      </c>
      <c r="P178" s="389" t="s">
        <v>157</v>
      </c>
      <c r="Q178" s="389">
        <v>3</v>
      </c>
      <c r="R178" s="390">
        <v>4</v>
      </c>
    </row>
    <row r="179" spans="1:18" s="63" customFormat="1" ht="17.25" customHeight="1">
      <c r="A179" s="387" t="s">
        <v>310</v>
      </c>
      <c r="B179" s="403"/>
      <c r="C179" s="389">
        <v>299</v>
      </c>
      <c r="D179" s="389">
        <v>297</v>
      </c>
      <c r="E179" s="389">
        <v>222</v>
      </c>
      <c r="F179" s="389" t="s">
        <v>157</v>
      </c>
      <c r="G179" s="389">
        <v>70</v>
      </c>
      <c r="H179" s="389">
        <v>5</v>
      </c>
      <c r="I179" s="390">
        <v>2</v>
      </c>
      <c r="J179" s="391">
        <v>1</v>
      </c>
      <c r="K179" s="389">
        <v>807</v>
      </c>
      <c r="L179" s="389">
        <v>800</v>
      </c>
      <c r="M179" s="389">
        <v>606</v>
      </c>
      <c r="N179" s="389" t="s">
        <v>157</v>
      </c>
      <c r="O179" s="389">
        <v>182</v>
      </c>
      <c r="P179" s="389">
        <v>12</v>
      </c>
      <c r="Q179" s="389">
        <v>7</v>
      </c>
      <c r="R179" s="390">
        <v>3</v>
      </c>
    </row>
    <row r="180" spans="1:18" s="63" customFormat="1" ht="17.25" customHeight="1">
      <c r="A180" s="387" t="s">
        <v>311</v>
      </c>
      <c r="B180" s="403"/>
      <c r="C180" s="389">
        <v>381</v>
      </c>
      <c r="D180" s="389">
        <v>375</v>
      </c>
      <c r="E180" s="389">
        <v>215</v>
      </c>
      <c r="F180" s="389" t="s">
        <v>157</v>
      </c>
      <c r="G180" s="389">
        <v>155</v>
      </c>
      <c r="H180" s="389">
        <v>5</v>
      </c>
      <c r="I180" s="390">
        <v>6</v>
      </c>
      <c r="J180" s="391">
        <v>4</v>
      </c>
      <c r="K180" s="389">
        <v>966</v>
      </c>
      <c r="L180" s="389">
        <v>955</v>
      </c>
      <c r="M180" s="389">
        <v>645</v>
      </c>
      <c r="N180" s="389" t="s">
        <v>157</v>
      </c>
      <c r="O180" s="389">
        <v>297</v>
      </c>
      <c r="P180" s="389">
        <v>13</v>
      </c>
      <c r="Q180" s="389">
        <v>11</v>
      </c>
      <c r="R180" s="390">
        <v>9</v>
      </c>
    </row>
    <row r="181" spans="1:18" s="63" customFormat="1" ht="17.25" customHeight="1">
      <c r="A181" s="387" t="s">
        <v>312</v>
      </c>
      <c r="B181" s="403"/>
      <c r="C181" s="389">
        <v>1366</v>
      </c>
      <c r="D181" s="389">
        <v>1358</v>
      </c>
      <c r="E181" s="389">
        <v>581</v>
      </c>
      <c r="F181" s="389" t="s">
        <v>157</v>
      </c>
      <c r="G181" s="389">
        <v>739</v>
      </c>
      <c r="H181" s="389">
        <v>38</v>
      </c>
      <c r="I181" s="390">
        <v>8</v>
      </c>
      <c r="J181" s="391">
        <v>5</v>
      </c>
      <c r="K181" s="389">
        <v>3565</v>
      </c>
      <c r="L181" s="389">
        <v>3549</v>
      </c>
      <c r="M181" s="389">
        <v>1833</v>
      </c>
      <c r="N181" s="389" t="s">
        <v>157</v>
      </c>
      <c r="O181" s="389">
        <v>1631</v>
      </c>
      <c r="P181" s="389">
        <v>85</v>
      </c>
      <c r="Q181" s="389">
        <v>16</v>
      </c>
      <c r="R181" s="390">
        <v>10</v>
      </c>
    </row>
    <row r="182" spans="1:18" s="63" customFormat="1" ht="17.25" customHeight="1">
      <c r="A182" s="387" t="s">
        <v>313</v>
      </c>
      <c r="B182" s="403"/>
      <c r="C182" s="389">
        <v>821</v>
      </c>
      <c r="D182" s="389">
        <v>814</v>
      </c>
      <c r="E182" s="389">
        <v>496</v>
      </c>
      <c r="F182" s="389" t="s">
        <v>157</v>
      </c>
      <c r="G182" s="389">
        <v>312</v>
      </c>
      <c r="H182" s="389">
        <v>6</v>
      </c>
      <c r="I182" s="390">
        <v>7</v>
      </c>
      <c r="J182" s="391">
        <v>3</v>
      </c>
      <c r="K182" s="389">
        <v>2283</v>
      </c>
      <c r="L182" s="389">
        <v>2271</v>
      </c>
      <c r="M182" s="389">
        <v>1682</v>
      </c>
      <c r="N182" s="389" t="s">
        <v>157</v>
      </c>
      <c r="O182" s="389">
        <v>575</v>
      </c>
      <c r="P182" s="389">
        <v>14</v>
      </c>
      <c r="Q182" s="389">
        <v>12</v>
      </c>
      <c r="R182" s="390">
        <v>8</v>
      </c>
    </row>
    <row r="183" spans="1:18" s="63" customFormat="1" ht="17.25" customHeight="1">
      <c r="A183" s="387" t="s">
        <v>314</v>
      </c>
      <c r="B183" s="403"/>
      <c r="C183" s="389">
        <v>207</v>
      </c>
      <c r="D183" s="389">
        <v>206</v>
      </c>
      <c r="E183" s="389">
        <v>113</v>
      </c>
      <c r="F183" s="389" t="s">
        <v>157</v>
      </c>
      <c r="G183" s="389">
        <v>92</v>
      </c>
      <c r="H183" s="389">
        <v>1</v>
      </c>
      <c r="I183" s="390">
        <v>1</v>
      </c>
      <c r="J183" s="391">
        <v>1</v>
      </c>
      <c r="K183" s="389">
        <v>469</v>
      </c>
      <c r="L183" s="389">
        <v>468</v>
      </c>
      <c r="M183" s="389">
        <v>343</v>
      </c>
      <c r="N183" s="389" t="s">
        <v>157</v>
      </c>
      <c r="O183" s="389">
        <v>121</v>
      </c>
      <c r="P183" s="389">
        <v>4</v>
      </c>
      <c r="Q183" s="389">
        <v>1</v>
      </c>
      <c r="R183" s="390">
        <v>2</v>
      </c>
    </row>
    <row r="184" spans="1:18" s="63" customFormat="1" ht="17.25" customHeight="1">
      <c r="A184" s="387" t="s">
        <v>315</v>
      </c>
      <c r="B184" s="403"/>
      <c r="C184" s="389">
        <v>613</v>
      </c>
      <c r="D184" s="389">
        <v>604</v>
      </c>
      <c r="E184" s="389">
        <v>331</v>
      </c>
      <c r="F184" s="389" t="s">
        <v>157</v>
      </c>
      <c r="G184" s="389">
        <v>273</v>
      </c>
      <c r="H184" s="389" t="s">
        <v>157</v>
      </c>
      <c r="I184" s="390">
        <v>9</v>
      </c>
      <c r="J184" s="391">
        <v>5</v>
      </c>
      <c r="K184" s="389">
        <v>1625</v>
      </c>
      <c r="L184" s="389">
        <v>1610</v>
      </c>
      <c r="M184" s="389">
        <v>998</v>
      </c>
      <c r="N184" s="389" t="s">
        <v>157</v>
      </c>
      <c r="O184" s="389">
        <v>612</v>
      </c>
      <c r="P184" s="389" t="s">
        <v>157</v>
      </c>
      <c r="Q184" s="389">
        <v>15</v>
      </c>
      <c r="R184" s="390">
        <v>15</v>
      </c>
    </row>
    <row r="185" spans="1:18" s="63" customFormat="1" ht="17.25" customHeight="1">
      <c r="A185" s="387" t="s">
        <v>316</v>
      </c>
      <c r="B185" s="403"/>
      <c r="C185" s="389">
        <v>700</v>
      </c>
      <c r="D185" s="389">
        <v>688</v>
      </c>
      <c r="E185" s="389">
        <v>382</v>
      </c>
      <c r="F185" s="389" t="s">
        <v>157</v>
      </c>
      <c r="G185" s="389">
        <v>286</v>
      </c>
      <c r="H185" s="389">
        <v>20</v>
      </c>
      <c r="I185" s="390">
        <v>12</v>
      </c>
      <c r="J185" s="391">
        <v>4</v>
      </c>
      <c r="K185" s="389">
        <v>1781</v>
      </c>
      <c r="L185" s="389">
        <v>1753</v>
      </c>
      <c r="M185" s="389">
        <v>1066</v>
      </c>
      <c r="N185" s="389" t="s">
        <v>157</v>
      </c>
      <c r="O185" s="389">
        <v>639</v>
      </c>
      <c r="P185" s="389">
        <v>48</v>
      </c>
      <c r="Q185" s="389">
        <v>28</v>
      </c>
      <c r="R185" s="390">
        <v>9</v>
      </c>
    </row>
    <row r="186" spans="1:18" s="63" customFormat="1" ht="17.25" customHeight="1">
      <c r="A186" s="387" t="s">
        <v>317</v>
      </c>
      <c r="B186" s="403"/>
      <c r="C186" s="389">
        <v>79</v>
      </c>
      <c r="D186" s="389">
        <v>78</v>
      </c>
      <c r="E186" s="389">
        <v>41</v>
      </c>
      <c r="F186" s="389" t="s">
        <v>157</v>
      </c>
      <c r="G186" s="389">
        <v>32</v>
      </c>
      <c r="H186" s="389">
        <v>5</v>
      </c>
      <c r="I186" s="390">
        <v>1</v>
      </c>
      <c r="J186" s="391">
        <v>1</v>
      </c>
      <c r="K186" s="389">
        <v>210</v>
      </c>
      <c r="L186" s="389">
        <v>208</v>
      </c>
      <c r="M186" s="389">
        <v>124</v>
      </c>
      <c r="N186" s="389" t="s">
        <v>157</v>
      </c>
      <c r="O186" s="389">
        <v>71</v>
      </c>
      <c r="P186" s="389">
        <v>13</v>
      </c>
      <c r="Q186" s="389">
        <v>2</v>
      </c>
      <c r="R186" s="390">
        <v>3</v>
      </c>
    </row>
    <row r="187" spans="1:18" s="63" customFormat="1" ht="17.25" customHeight="1">
      <c r="A187" s="387" t="s">
        <v>318</v>
      </c>
      <c r="B187" s="403"/>
      <c r="C187" s="389">
        <v>159</v>
      </c>
      <c r="D187" s="389">
        <v>158</v>
      </c>
      <c r="E187" s="389">
        <v>125</v>
      </c>
      <c r="F187" s="389" t="s">
        <v>157</v>
      </c>
      <c r="G187" s="389">
        <v>33</v>
      </c>
      <c r="H187" s="389" t="s">
        <v>157</v>
      </c>
      <c r="I187" s="390">
        <v>1</v>
      </c>
      <c r="J187" s="391">
        <v>1</v>
      </c>
      <c r="K187" s="389">
        <v>435</v>
      </c>
      <c r="L187" s="389">
        <v>434</v>
      </c>
      <c r="M187" s="389">
        <v>351</v>
      </c>
      <c r="N187" s="389" t="s">
        <v>157</v>
      </c>
      <c r="O187" s="389">
        <v>83</v>
      </c>
      <c r="P187" s="389" t="s">
        <v>157</v>
      </c>
      <c r="Q187" s="389">
        <v>1</v>
      </c>
      <c r="R187" s="390">
        <v>2</v>
      </c>
    </row>
    <row r="188" spans="1:18" s="63" customFormat="1" ht="17.25" customHeight="1">
      <c r="A188" s="387" t="s">
        <v>319</v>
      </c>
      <c r="B188" s="403"/>
      <c r="C188" s="389">
        <v>174</v>
      </c>
      <c r="D188" s="389">
        <v>173</v>
      </c>
      <c r="E188" s="389">
        <v>93</v>
      </c>
      <c r="F188" s="389" t="s">
        <v>157</v>
      </c>
      <c r="G188" s="389">
        <v>71</v>
      </c>
      <c r="H188" s="389">
        <v>9</v>
      </c>
      <c r="I188" s="390">
        <v>1</v>
      </c>
      <c r="J188" s="391">
        <v>13</v>
      </c>
      <c r="K188" s="389">
        <v>429</v>
      </c>
      <c r="L188" s="389">
        <v>427</v>
      </c>
      <c r="M188" s="389">
        <v>259</v>
      </c>
      <c r="N188" s="389" t="s">
        <v>157</v>
      </c>
      <c r="O188" s="389">
        <v>146</v>
      </c>
      <c r="P188" s="389">
        <v>22</v>
      </c>
      <c r="Q188" s="389">
        <v>2</v>
      </c>
      <c r="R188" s="390">
        <v>13</v>
      </c>
    </row>
    <row r="189" spans="1:18" s="63" customFormat="1" ht="17.25" customHeight="1">
      <c r="A189" s="387" t="s">
        <v>320</v>
      </c>
      <c r="B189" s="403"/>
      <c r="C189" s="389">
        <v>281</v>
      </c>
      <c r="D189" s="389">
        <v>280</v>
      </c>
      <c r="E189" s="389">
        <v>112</v>
      </c>
      <c r="F189" s="389" t="s">
        <v>157</v>
      </c>
      <c r="G189" s="389">
        <v>165</v>
      </c>
      <c r="H189" s="389">
        <v>3</v>
      </c>
      <c r="I189" s="390">
        <v>1</v>
      </c>
      <c r="J189" s="391" t="s">
        <v>157</v>
      </c>
      <c r="K189" s="389">
        <v>707</v>
      </c>
      <c r="L189" s="389">
        <v>706</v>
      </c>
      <c r="M189" s="389">
        <v>287</v>
      </c>
      <c r="N189" s="389" t="s">
        <v>157</v>
      </c>
      <c r="O189" s="389">
        <v>405</v>
      </c>
      <c r="P189" s="389">
        <v>14</v>
      </c>
      <c r="Q189" s="389">
        <v>1</v>
      </c>
      <c r="R189" s="390" t="s">
        <v>157</v>
      </c>
    </row>
    <row r="190" spans="1:18" s="63" customFormat="1" ht="17.25" customHeight="1">
      <c r="A190" s="387" t="s">
        <v>321</v>
      </c>
      <c r="B190" s="403"/>
      <c r="C190" s="389">
        <v>218</v>
      </c>
      <c r="D190" s="389">
        <v>217</v>
      </c>
      <c r="E190" s="389">
        <v>97</v>
      </c>
      <c r="F190" s="389" t="s">
        <v>157</v>
      </c>
      <c r="G190" s="389">
        <v>111</v>
      </c>
      <c r="H190" s="389">
        <v>9</v>
      </c>
      <c r="I190" s="390">
        <v>1</v>
      </c>
      <c r="J190" s="391">
        <v>2</v>
      </c>
      <c r="K190" s="389">
        <v>507</v>
      </c>
      <c r="L190" s="389">
        <v>506</v>
      </c>
      <c r="M190" s="389">
        <v>256</v>
      </c>
      <c r="N190" s="389" t="s">
        <v>157</v>
      </c>
      <c r="O190" s="389">
        <v>232</v>
      </c>
      <c r="P190" s="389">
        <v>18</v>
      </c>
      <c r="Q190" s="389">
        <v>1</v>
      </c>
      <c r="R190" s="390">
        <v>4</v>
      </c>
    </row>
    <row r="191" spans="1:18" s="63" customFormat="1" ht="17.25" customHeight="1">
      <c r="A191" s="387" t="s">
        <v>322</v>
      </c>
      <c r="B191" s="403"/>
      <c r="C191" s="389">
        <v>167</v>
      </c>
      <c r="D191" s="389">
        <v>167</v>
      </c>
      <c r="E191" s="389">
        <v>101</v>
      </c>
      <c r="F191" s="389" t="s">
        <v>157</v>
      </c>
      <c r="G191" s="389">
        <v>65</v>
      </c>
      <c r="H191" s="389">
        <v>1</v>
      </c>
      <c r="I191" s="390" t="s">
        <v>157</v>
      </c>
      <c r="J191" s="391">
        <v>2</v>
      </c>
      <c r="K191" s="389">
        <v>451</v>
      </c>
      <c r="L191" s="389">
        <v>451</v>
      </c>
      <c r="M191" s="389">
        <v>306</v>
      </c>
      <c r="N191" s="389" t="s">
        <v>157</v>
      </c>
      <c r="O191" s="389">
        <v>144</v>
      </c>
      <c r="P191" s="389">
        <v>1</v>
      </c>
      <c r="Q191" s="389" t="s">
        <v>157</v>
      </c>
      <c r="R191" s="390">
        <v>4</v>
      </c>
    </row>
    <row r="192" spans="1:18" s="63" customFormat="1" ht="17.25" customHeight="1">
      <c r="A192" s="406" t="s">
        <v>518</v>
      </c>
      <c r="B192" s="407"/>
      <c r="C192" s="408">
        <v>611</v>
      </c>
      <c r="D192" s="408">
        <v>607</v>
      </c>
      <c r="E192" s="408">
        <v>367</v>
      </c>
      <c r="F192" s="389" t="s">
        <v>157</v>
      </c>
      <c r="G192" s="408">
        <v>211</v>
      </c>
      <c r="H192" s="408">
        <v>29</v>
      </c>
      <c r="I192" s="390">
        <v>4</v>
      </c>
      <c r="J192" s="391">
        <v>4</v>
      </c>
      <c r="K192" s="408">
        <v>1555</v>
      </c>
      <c r="L192" s="408">
        <v>1545</v>
      </c>
      <c r="M192" s="408">
        <v>1157</v>
      </c>
      <c r="N192" s="389" t="s">
        <v>157</v>
      </c>
      <c r="O192" s="408">
        <v>337</v>
      </c>
      <c r="P192" s="408">
        <v>51</v>
      </c>
      <c r="Q192" s="389">
        <v>10</v>
      </c>
      <c r="R192" s="390">
        <v>11</v>
      </c>
    </row>
    <row r="193" spans="1:18" s="63" customFormat="1" ht="17.25" customHeight="1">
      <c r="A193" s="406" t="s">
        <v>519</v>
      </c>
      <c r="B193" s="407"/>
      <c r="C193" s="408">
        <v>753</v>
      </c>
      <c r="D193" s="408">
        <v>753</v>
      </c>
      <c r="E193" s="408">
        <v>171</v>
      </c>
      <c r="F193" s="389" t="s">
        <v>157</v>
      </c>
      <c r="G193" s="408">
        <v>521</v>
      </c>
      <c r="H193" s="408">
        <v>61</v>
      </c>
      <c r="I193" s="390" t="s">
        <v>157</v>
      </c>
      <c r="J193" s="391">
        <v>10</v>
      </c>
      <c r="K193" s="408">
        <v>1475</v>
      </c>
      <c r="L193" s="408">
        <v>1475</v>
      </c>
      <c r="M193" s="408">
        <v>493</v>
      </c>
      <c r="N193" s="389" t="s">
        <v>157</v>
      </c>
      <c r="O193" s="408">
        <v>861</v>
      </c>
      <c r="P193" s="408">
        <v>121</v>
      </c>
      <c r="Q193" s="389" t="s">
        <v>157</v>
      </c>
      <c r="R193" s="390">
        <v>15</v>
      </c>
    </row>
    <row r="194" spans="1:18" s="63" customFormat="1" ht="17.25" customHeight="1">
      <c r="A194" s="406" t="s">
        <v>520</v>
      </c>
      <c r="B194" s="407"/>
      <c r="C194" s="408">
        <v>205</v>
      </c>
      <c r="D194" s="408">
        <v>205</v>
      </c>
      <c r="E194" s="408">
        <v>104</v>
      </c>
      <c r="F194" s="389" t="s">
        <v>157</v>
      </c>
      <c r="G194" s="408">
        <v>85</v>
      </c>
      <c r="H194" s="408">
        <v>16</v>
      </c>
      <c r="I194" s="390" t="s">
        <v>157</v>
      </c>
      <c r="J194" s="391" t="s">
        <v>157</v>
      </c>
      <c r="K194" s="408">
        <v>508</v>
      </c>
      <c r="L194" s="408">
        <v>508</v>
      </c>
      <c r="M194" s="408">
        <v>274</v>
      </c>
      <c r="N194" s="389" t="s">
        <v>157</v>
      </c>
      <c r="O194" s="408">
        <v>192</v>
      </c>
      <c r="P194" s="408">
        <v>42</v>
      </c>
      <c r="Q194" s="389" t="s">
        <v>157</v>
      </c>
      <c r="R194" s="390" t="s">
        <v>157</v>
      </c>
    </row>
    <row r="195" spans="1:18" s="63" customFormat="1" ht="17.25" customHeight="1">
      <c r="A195" s="406" t="s">
        <v>521</v>
      </c>
      <c r="B195" s="407"/>
      <c r="C195" s="408">
        <v>76</v>
      </c>
      <c r="D195" s="408">
        <v>75</v>
      </c>
      <c r="E195" s="408">
        <v>48</v>
      </c>
      <c r="F195" s="389" t="s">
        <v>157</v>
      </c>
      <c r="G195" s="408">
        <v>25</v>
      </c>
      <c r="H195" s="408">
        <v>2</v>
      </c>
      <c r="I195" s="390">
        <v>1</v>
      </c>
      <c r="J195" s="391" t="s">
        <v>157</v>
      </c>
      <c r="K195" s="408">
        <v>202</v>
      </c>
      <c r="L195" s="408">
        <v>201</v>
      </c>
      <c r="M195" s="408">
        <v>160</v>
      </c>
      <c r="N195" s="389" t="s">
        <v>157</v>
      </c>
      <c r="O195" s="408">
        <v>38</v>
      </c>
      <c r="P195" s="408">
        <v>3</v>
      </c>
      <c r="Q195" s="389">
        <v>1</v>
      </c>
      <c r="R195" s="390" t="s">
        <v>157</v>
      </c>
    </row>
    <row r="196" spans="1:18" s="63" customFormat="1" ht="17.25" customHeight="1" thickBot="1">
      <c r="A196" s="398" t="s">
        <v>522</v>
      </c>
      <c r="B196" s="405"/>
      <c r="C196" s="400">
        <v>271</v>
      </c>
      <c r="D196" s="400">
        <v>265</v>
      </c>
      <c r="E196" s="400">
        <v>199</v>
      </c>
      <c r="F196" s="400" t="s">
        <v>157</v>
      </c>
      <c r="G196" s="400">
        <v>38</v>
      </c>
      <c r="H196" s="400">
        <v>28</v>
      </c>
      <c r="I196" s="401">
        <v>6</v>
      </c>
      <c r="J196" s="402">
        <v>4</v>
      </c>
      <c r="K196" s="400">
        <v>722</v>
      </c>
      <c r="L196" s="400">
        <v>714</v>
      </c>
      <c r="M196" s="400">
        <v>582</v>
      </c>
      <c r="N196" s="400" t="s">
        <v>157</v>
      </c>
      <c r="O196" s="400">
        <v>61</v>
      </c>
      <c r="P196" s="400">
        <v>71</v>
      </c>
      <c r="Q196" s="400">
        <v>8</v>
      </c>
      <c r="R196" s="401">
        <v>4</v>
      </c>
    </row>
    <row r="197" spans="1:18">
      <c r="A197" s="66"/>
      <c r="R197" s="83"/>
    </row>
    <row r="198" spans="1:18" ht="21.75" customHeight="1">
      <c r="A198" s="765" t="s">
        <v>743</v>
      </c>
      <c r="B198" s="765"/>
      <c r="C198" s="765"/>
      <c r="D198" s="765"/>
      <c r="E198" s="765"/>
      <c r="F198" s="765"/>
      <c r="G198" s="765"/>
      <c r="H198" s="765"/>
      <c r="I198" s="765"/>
      <c r="J198" s="766" t="s">
        <v>744</v>
      </c>
      <c r="K198" s="766"/>
      <c r="L198" s="766"/>
      <c r="M198" s="766"/>
      <c r="N198" s="766"/>
      <c r="O198" s="766"/>
      <c r="P198" s="766"/>
      <c r="Q198" s="766"/>
      <c r="R198" s="766"/>
    </row>
    <row r="199" spans="1:18" s="84" customFormat="1" ht="13.5" customHeight="1" thickBot="1">
      <c r="A199" s="85"/>
      <c r="B199" s="85"/>
      <c r="O199" s="86"/>
      <c r="R199" s="86"/>
    </row>
    <row r="200" spans="1:18" s="63" customFormat="1" ht="18" customHeight="1">
      <c r="A200" s="778" t="s">
        <v>141</v>
      </c>
      <c r="B200" s="372"/>
      <c r="C200" s="769" t="s">
        <v>142</v>
      </c>
      <c r="D200" s="725"/>
      <c r="E200" s="725"/>
      <c r="F200" s="725"/>
      <c r="G200" s="725"/>
      <c r="H200" s="725"/>
      <c r="I200" s="725"/>
      <c r="J200" s="780" t="s">
        <v>143</v>
      </c>
      <c r="K200" s="768" t="s">
        <v>144</v>
      </c>
      <c r="L200" s="768"/>
      <c r="M200" s="768"/>
      <c r="N200" s="768"/>
      <c r="O200" s="768"/>
      <c r="P200" s="768"/>
      <c r="Q200" s="768"/>
      <c r="R200" s="783" t="s">
        <v>145</v>
      </c>
    </row>
    <row r="201" spans="1:18" s="63" customFormat="1" ht="18" customHeight="1">
      <c r="A201" s="779"/>
      <c r="B201" s="373"/>
      <c r="C201" s="776" t="s">
        <v>146</v>
      </c>
      <c r="D201" s="775" t="s">
        <v>147</v>
      </c>
      <c r="E201" s="767"/>
      <c r="F201" s="767"/>
      <c r="G201" s="767"/>
      <c r="H201" s="786"/>
      <c r="I201" s="787" t="s">
        <v>148</v>
      </c>
      <c r="J201" s="781"/>
      <c r="K201" s="776" t="s">
        <v>146</v>
      </c>
      <c r="L201" s="775" t="s">
        <v>147</v>
      </c>
      <c r="M201" s="767"/>
      <c r="N201" s="767"/>
      <c r="O201" s="767"/>
      <c r="P201" s="786"/>
      <c r="Q201" s="776" t="s">
        <v>148</v>
      </c>
      <c r="R201" s="784"/>
    </row>
    <row r="202" spans="1:18" s="63" customFormat="1" ht="18" customHeight="1">
      <c r="A202" s="651"/>
      <c r="B202" s="374"/>
      <c r="C202" s="777"/>
      <c r="D202" s="375" t="s">
        <v>149</v>
      </c>
      <c r="E202" s="375" t="s">
        <v>150</v>
      </c>
      <c r="F202" s="375" t="s">
        <v>516</v>
      </c>
      <c r="G202" s="375" t="s">
        <v>152</v>
      </c>
      <c r="H202" s="375" t="s">
        <v>153</v>
      </c>
      <c r="I202" s="788"/>
      <c r="J202" s="782"/>
      <c r="K202" s="777"/>
      <c r="L202" s="375" t="s">
        <v>149</v>
      </c>
      <c r="M202" s="375" t="s">
        <v>150</v>
      </c>
      <c r="N202" s="375" t="s">
        <v>516</v>
      </c>
      <c r="O202" s="375" t="s">
        <v>152</v>
      </c>
      <c r="P202" s="375" t="s">
        <v>153</v>
      </c>
      <c r="Q202" s="777"/>
      <c r="R202" s="785"/>
    </row>
    <row r="203" spans="1:18" s="63" customFormat="1" ht="17.25" customHeight="1">
      <c r="A203" s="406" t="s">
        <v>523</v>
      </c>
      <c r="B203" s="407"/>
      <c r="C203" s="408">
        <v>259</v>
      </c>
      <c r="D203" s="408">
        <v>256</v>
      </c>
      <c r="E203" s="408">
        <v>19</v>
      </c>
      <c r="F203" s="389" t="s">
        <v>157</v>
      </c>
      <c r="G203" s="408">
        <v>213</v>
      </c>
      <c r="H203" s="408">
        <v>24</v>
      </c>
      <c r="I203" s="390">
        <v>3</v>
      </c>
      <c r="J203" s="391">
        <v>11</v>
      </c>
      <c r="K203" s="408">
        <v>496</v>
      </c>
      <c r="L203" s="408">
        <v>493</v>
      </c>
      <c r="M203" s="408">
        <v>63</v>
      </c>
      <c r="N203" s="389" t="s">
        <v>157</v>
      </c>
      <c r="O203" s="408">
        <v>380</v>
      </c>
      <c r="P203" s="408">
        <v>50</v>
      </c>
      <c r="Q203" s="389">
        <v>3</v>
      </c>
      <c r="R203" s="390">
        <v>16</v>
      </c>
    </row>
    <row r="204" spans="1:18" s="63" customFormat="1" ht="17.25" customHeight="1">
      <c r="A204" s="409" t="s">
        <v>524</v>
      </c>
      <c r="B204" s="410"/>
      <c r="C204" s="411">
        <v>335</v>
      </c>
      <c r="D204" s="408">
        <v>332</v>
      </c>
      <c r="E204" s="408">
        <v>94</v>
      </c>
      <c r="F204" s="389" t="s">
        <v>157</v>
      </c>
      <c r="G204" s="408">
        <v>215</v>
      </c>
      <c r="H204" s="389">
        <v>23</v>
      </c>
      <c r="I204" s="390">
        <v>3</v>
      </c>
      <c r="J204" s="391">
        <v>3</v>
      </c>
      <c r="K204" s="408">
        <v>763</v>
      </c>
      <c r="L204" s="408">
        <v>755</v>
      </c>
      <c r="M204" s="408">
        <v>347</v>
      </c>
      <c r="N204" s="389" t="s">
        <v>157</v>
      </c>
      <c r="O204" s="408">
        <v>353</v>
      </c>
      <c r="P204" s="389">
        <v>55</v>
      </c>
      <c r="Q204" s="389">
        <v>8</v>
      </c>
      <c r="R204" s="390">
        <v>6</v>
      </c>
    </row>
    <row r="205" spans="1:18" s="63" customFormat="1" ht="17.25" customHeight="1">
      <c r="A205" s="387" t="s">
        <v>323</v>
      </c>
      <c r="B205" s="403"/>
      <c r="C205" s="389">
        <v>706</v>
      </c>
      <c r="D205" s="384">
        <v>694</v>
      </c>
      <c r="E205" s="384">
        <v>616</v>
      </c>
      <c r="F205" s="384" t="s">
        <v>157</v>
      </c>
      <c r="G205" s="384">
        <v>57</v>
      </c>
      <c r="H205" s="384">
        <v>21</v>
      </c>
      <c r="I205" s="385">
        <v>12</v>
      </c>
      <c r="J205" s="386">
        <v>28</v>
      </c>
      <c r="K205" s="384">
        <v>2019</v>
      </c>
      <c r="L205" s="384">
        <v>1987</v>
      </c>
      <c r="M205" s="384">
        <v>1822</v>
      </c>
      <c r="N205" s="384" t="s">
        <v>157</v>
      </c>
      <c r="O205" s="384">
        <v>136</v>
      </c>
      <c r="P205" s="384">
        <v>29</v>
      </c>
      <c r="Q205" s="384">
        <v>32</v>
      </c>
      <c r="R205" s="385">
        <v>52</v>
      </c>
    </row>
    <row r="206" spans="1:18" s="63" customFormat="1" ht="17.25" customHeight="1">
      <c r="A206" s="387" t="s">
        <v>324</v>
      </c>
      <c r="B206" s="403"/>
      <c r="C206" s="389">
        <v>128</v>
      </c>
      <c r="D206" s="389">
        <v>128</v>
      </c>
      <c r="E206" s="389">
        <v>123</v>
      </c>
      <c r="F206" s="389" t="s">
        <v>157</v>
      </c>
      <c r="G206" s="389">
        <v>5</v>
      </c>
      <c r="H206" s="389" t="s">
        <v>157</v>
      </c>
      <c r="I206" s="390" t="s">
        <v>157</v>
      </c>
      <c r="J206" s="391">
        <v>2</v>
      </c>
      <c r="K206" s="389">
        <v>395</v>
      </c>
      <c r="L206" s="389">
        <v>395</v>
      </c>
      <c r="M206" s="389">
        <v>375</v>
      </c>
      <c r="N206" s="389" t="s">
        <v>157</v>
      </c>
      <c r="O206" s="389">
        <v>20</v>
      </c>
      <c r="P206" s="389" t="s">
        <v>157</v>
      </c>
      <c r="Q206" s="389" t="s">
        <v>157</v>
      </c>
      <c r="R206" s="390">
        <v>5</v>
      </c>
    </row>
    <row r="207" spans="1:18" s="63" customFormat="1" ht="17.25" customHeight="1">
      <c r="A207" s="387" t="s">
        <v>325</v>
      </c>
      <c r="B207" s="403"/>
      <c r="C207" s="389">
        <v>578</v>
      </c>
      <c r="D207" s="389">
        <v>565</v>
      </c>
      <c r="E207" s="389">
        <v>507</v>
      </c>
      <c r="F207" s="389" t="s">
        <v>157</v>
      </c>
      <c r="G207" s="389">
        <v>52</v>
      </c>
      <c r="H207" s="389">
        <v>6</v>
      </c>
      <c r="I207" s="390">
        <v>13</v>
      </c>
      <c r="J207" s="391">
        <v>3</v>
      </c>
      <c r="K207" s="389">
        <v>1660</v>
      </c>
      <c r="L207" s="389">
        <v>1622</v>
      </c>
      <c r="M207" s="389">
        <v>1509</v>
      </c>
      <c r="N207" s="389" t="s">
        <v>157</v>
      </c>
      <c r="O207" s="389">
        <v>107</v>
      </c>
      <c r="P207" s="389">
        <v>6</v>
      </c>
      <c r="Q207" s="389">
        <v>38</v>
      </c>
      <c r="R207" s="390">
        <v>7</v>
      </c>
    </row>
    <row r="208" spans="1:18" s="63" customFormat="1" ht="17.25" customHeight="1">
      <c r="A208" s="394" t="s">
        <v>326</v>
      </c>
      <c r="B208" s="404"/>
      <c r="C208" s="395">
        <v>278</v>
      </c>
      <c r="D208" s="395">
        <v>275</v>
      </c>
      <c r="E208" s="395">
        <v>230</v>
      </c>
      <c r="F208" s="395" t="s">
        <v>157</v>
      </c>
      <c r="G208" s="395">
        <v>45</v>
      </c>
      <c r="H208" s="395" t="s">
        <v>157</v>
      </c>
      <c r="I208" s="396">
        <v>3</v>
      </c>
      <c r="J208" s="397" t="s">
        <v>157</v>
      </c>
      <c r="K208" s="395">
        <v>798</v>
      </c>
      <c r="L208" s="395">
        <v>791</v>
      </c>
      <c r="M208" s="395">
        <v>718</v>
      </c>
      <c r="N208" s="395" t="s">
        <v>157</v>
      </c>
      <c r="O208" s="395">
        <v>73</v>
      </c>
      <c r="P208" s="395" t="s">
        <v>157</v>
      </c>
      <c r="Q208" s="395">
        <v>7</v>
      </c>
      <c r="R208" s="396" t="s">
        <v>157</v>
      </c>
    </row>
    <row r="209" spans="1:18" s="63" customFormat="1" ht="17.25" customHeight="1">
      <c r="A209" s="387" t="s">
        <v>327</v>
      </c>
      <c r="B209" s="403"/>
      <c r="C209" s="389">
        <v>384</v>
      </c>
      <c r="D209" s="389">
        <v>380</v>
      </c>
      <c r="E209" s="389">
        <v>342</v>
      </c>
      <c r="F209" s="389" t="s">
        <v>157</v>
      </c>
      <c r="G209" s="389">
        <v>28</v>
      </c>
      <c r="H209" s="389">
        <v>10</v>
      </c>
      <c r="I209" s="390">
        <v>4</v>
      </c>
      <c r="J209" s="391">
        <v>10</v>
      </c>
      <c r="K209" s="389">
        <v>972</v>
      </c>
      <c r="L209" s="389">
        <v>959</v>
      </c>
      <c r="M209" s="389">
        <v>917</v>
      </c>
      <c r="N209" s="389" t="s">
        <v>157</v>
      </c>
      <c r="O209" s="389">
        <v>32</v>
      </c>
      <c r="P209" s="389">
        <v>10</v>
      </c>
      <c r="Q209" s="389">
        <v>13</v>
      </c>
      <c r="R209" s="390">
        <v>11</v>
      </c>
    </row>
    <row r="210" spans="1:18" s="63" customFormat="1" ht="17.25" customHeight="1">
      <c r="A210" s="382" t="s">
        <v>328</v>
      </c>
      <c r="B210" s="412"/>
      <c r="C210" s="384">
        <v>579</v>
      </c>
      <c r="D210" s="384">
        <v>572</v>
      </c>
      <c r="E210" s="384">
        <v>479</v>
      </c>
      <c r="F210" s="384" t="s">
        <v>157</v>
      </c>
      <c r="G210" s="384">
        <v>88</v>
      </c>
      <c r="H210" s="384">
        <v>5</v>
      </c>
      <c r="I210" s="385">
        <v>7</v>
      </c>
      <c r="J210" s="386">
        <v>1</v>
      </c>
      <c r="K210" s="384">
        <v>1661</v>
      </c>
      <c r="L210" s="384">
        <v>1648</v>
      </c>
      <c r="M210" s="384">
        <v>1452</v>
      </c>
      <c r="N210" s="384" t="s">
        <v>157</v>
      </c>
      <c r="O210" s="384">
        <v>188</v>
      </c>
      <c r="P210" s="384">
        <v>8</v>
      </c>
      <c r="Q210" s="384">
        <v>13</v>
      </c>
      <c r="R210" s="385">
        <v>3</v>
      </c>
    </row>
    <row r="211" spans="1:18" s="63" customFormat="1" ht="17.25" customHeight="1">
      <c r="A211" s="387" t="s">
        <v>329</v>
      </c>
      <c r="B211" s="403"/>
      <c r="C211" s="389">
        <v>217</v>
      </c>
      <c r="D211" s="389">
        <v>213</v>
      </c>
      <c r="E211" s="389">
        <v>197</v>
      </c>
      <c r="F211" s="389" t="s">
        <v>157</v>
      </c>
      <c r="G211" s="389">
        <v>16</v>
      </c>
      <c r="H211" s="389" t="s">
        <v>157</v>
      </c>
      <c r="I211" s="390">
        <v>4</v>
      </c>
      <c r="J211" s="391">
        <v>5</v>
      </c>
      <c r="K211" s="389">
        <v>614</v>
      </c>
      <c r="L211" s="389">
        <v>604</v>
      </c>
      <c r="M211" s="389">
        <v>556</v>
      </c>
      <c r="N211" s="389" t="s">
        <v>157</v>
      </c>
      <c r="O211" s="389">
        <v>48</v>
      </c>
      <c r="P211" s="389" t="s">
        <v>157</v>
      </c>
      <c r="Q211" s="389">
        <v>10</v>
      </c>
      <c r="R211" s="390">
        <v>15</v>
      </c>
    </row>
    <row r="212" spans="1:18" s="63" customFormat="1" ht="17.25" customHeight="1">
      <c r="A212" s="387" t="s">
        <v>330</v>
      </c>
      <c r="B212" s="403"/>
      <c r="C212" s="389">
        <v>123</v>
      </c>
      <c r="D212" s="389">
        <v>123</v>
      </c>
      <c r="E212" s="389">
        <v>105</v>
      </c>
      <c r="F212" s="389" t="s">
        <v>157</v>
      </c>
      <c r="G212" s="389">
        <v>18</v>
      </c>
      <c r="H212" s="389" t="s">
        <v>157</v>
      </c>
      <c r="I212" s="390" t="s">
        <v>157</v>
      </c>
      <c r="J212" s="391">
        <v>1</v>
      </c>
      <c r="K212" s="389">
        <v>359</v>
      </c>
      <c r="L212" s="389">
        <v>359</v>
      </c>
      <c r="M212" s="389">
        <v>312</v>
      </c>
      <c r="N212" s="389" t="s">
        <v>157</v>
      </c>
      <c r="O212" s="389">
        <v>47</v>
      </c>
      <c r="P212" s="389" t="s">
        <v>157</v>
      </c>
      <c r="Q212" s="389" t="s">
        <v>157</v>
      </c>
      <c r="R212" s="390">
        <v>3</v>
      </c>
    </row>
    <row r="213" spans="1:18" s="63" customFormat="1" ht="17.25" customHeight="1">
      <c r="A213" s="387" t="s">
        <v>331</v>
      </c>
      <c r="B213" s="403"/>
      <c r="C213" s="389">
        <v>163</v>
      </c>
      <c r="D213" s="389">
        <v>161</v>
      </c>
      <c r="E213" s="389">
        <v>151</v>
      </c>
      <c r="F213" s="389" t="s">
        <v>157</v>
      </c>
      <c r="G213" s="389">
        <v>10</v>
      </c>
      <c r="H213" s="389" t="s">
        <v>157</v>
      </c>
      <c r="I213" s="390">
        <v>2</v>
      </c>
      <c r="J213" s="391">
        <v>4</v>
      </c>
      <c r="K213" s="389">
        <v>434</v>
      </c>
      <c r="L213" s="389">
        <v>431</v>
      </c>
      <c r="M213" s="389">
        <v>408</v>
      </c>
      <c r="N213" s="389" t="s">
        <v>157</v>
      </c>
      <c r="O213" s="389">
        <v>23</v>
      </c>
      <c r="P213" s="389" t="s">
        <v>157</v>
      </c>
      <c r="Q213" s="389">
        <v>3</v>
      </c>
      <c r="R213" s="390">
        <v>5</v>
      </c>
    </row>
    <row r="214" spans="1:18" s="63" customFormat="1" ht="17.25" customHeight="1">
      <c r="A214" s="387" t="s">
        <v>332</v>
      </c>
      <c r="B214" s="403"/>
      <c r="C214" s="389">
        <v>56</v>
      </c>
      <c r="D214" s="389">
        <v>54</v>
      </c>
      <c r="E214" s="389">
        <v>29</v>
      </c>
      <c r="F214" s="389">
        <v>23</v>
      </c>
      <c r="G214" s="389">
        <v>2</v>
      </c>
      <c r="H214" s="389" t="s">
        <v>157</v>
      </c>
      <c r="I214" s="390">
        <v>2</v>
      </c>
      <c r="J214" s="391" t="s">
        <v>157</v>
      </c>
      <c r="K214" s="389">
        <v>164</v>
      </c>
      <c r="L214" s="389">
        <v>159</v>
      </c>
      <c r="M214" s="389">
        <v>86</v>
      </c>
      <c r="N214" s="389">
        <v>66</v>
      </c>
      <c r="O214" s="389">
        <v>7</v>
      </c>
      <c r="P214" s="389" t="s">
        <v>157</v>
      </c>
      <c r="Q214" s="389">
        <v>5</v>
      </c>
      <c r="R214" s="390" t="s">
        <v>157</v>
      </c>
    </row>
    <row r="215" spans="1:18" s="63" customFormat="1" ht="17.25" customHeight="1">
      <c r="A215" s="387" t="s">
        <v>333</v>
      </c>
      <c r="B215" s="403"/>
      <c r="C215" s="389">
        <v>760</v>
      </c>
      <c r="D215" s="389">
        <v>757</v>
      </c>
      <c r="E215" s="389">
        <v>261</v>
      </c>
      <c r="F215" s="389" t="s">
        <v>157</v>
      </c>
      <c r="G215" s="389">
        <v>476</v>
      </c>
      <c r="H215" s="389">
        <v>20</v>
      </c>
      <c r="I215" s="390">
        <v>3</v>
      </c>
      <c r="J215" s="391">
        <v>8</v>
      </c>
      <c r="K215" s="389">
        <v>1832</v>
      </c>
      <c r="L215" s="389">
        <v>1822</v>
      </c>
      <c r="M215" s="389">
        <v>705</v>
      </c>
      <c r="N215" s="389" t="s">
        <v>157</v>
      </c>
      <c r="O215" s="389">
        <v>1057</v>
      </c>
      <c r="P215" s="389">
        <v>60</v>
      </c>
      <c r="Q215" s="389">
        <v>10</v>
      </c>
      <c r="R215" s="390">
        <v>16</v>
      </c>
    </row>
    <row r="216" spans="1:18" s="63" customFormat="1" ht="17.25" customHeight="1">
      <c r="A216" s="387" t="s">
        <v>334</v>
      </c>
      <c r="B216" s="403"/>
      <c r="C216" s="389">
        <v>697</v>
      </c>
      <c r="D216" s="389">
        <v>690</v>
      </c>
      <c r="E216" s="389">
        <v>231</v>
      </c>
      <c r="F216" s="389" t="s">
        <v>157</v>
      </c>
      <c r="G216" s="389">
        <v>449</v>
      </c>
      <c r="H216" s="389">
        <v>10</v>
      </c>
      <c r="I216" s="390">
        <v>7</v>
      </c>
      <c r="J216" s="391">
        <v>6</v>
      </c>
      <c r="K216" s="389">
        <v>1629</v>
      </c>
      <c r="L216" s="389">
        <v>1618</v>
      </c>
      <c r="M216" s="389">
        <v>640</v>
      </c>
      <c r="N216" s="389" t="s">
        <v>157</v>
      </c>
      <c r="O216" s="389">
        <v>958</v>
      </c>
      <c r="P216" s="389">
        <v>20</v>
      </c>
      <c r="Q216" s="389">
        <v>11</v>
      </c>
      <c r="R216" s="390">
        <v>9</v>
      </c>
    </row>
    <row r="217" spans="1:18" s="63" customFormat="1" ht="17.25" customHeight="1">
      <c r="A217" s="387" t="s">
        <v>335</v>
      </c>
      <c r="B217" s="403"/>
      <c r="C217" s="389">
        <v>719</v>
      </c>
      <c r="D217" s="389">
        <v>712</v>
      </c>
      <c r="E217" s="389">
        <v>207</v>
      </c>
      <c r="F217" s="389" t="s">
        <v>157</v>
      </c>
      <c r="G217" s="389">
        <v>475</v>
      </c>
      <c r="H217" s="389">
        <v>30</v>
      </c>
      <c r="I217" s="390">
        <v>7</v>
      </c>
      <c r="J217" s="391">
        <v>2</v>
      </c>
      <c r="K217" s="389">
        <v>1387</v>
      </c>
      <c r="L217" s="389">
        <v>1376</v>
      </c>
      <c r="M217" s="389">
        <v>572</v>
      </c>
      <c r="N217" s="389" t="s">
        <v>157</v>
      </c>
      <c r="O217" s="389">
        <v>725</v>
      </c>
      <c r="P217" s="389">
        <v>79</v>
      </c>
      <c r="Q217" s="389">
        <v>11</v>
      </c>
      <c r="R217" s="390">
        <v>2</v>
      </c>
    </row>
    <row r="218" spans="1:18" s="63" customFormat="1" ht="17.25" customHeight="1">
      <c r="A218" s="387" t="s">
        <v>336</v>
      </c>
      <c r="B218" s="403"/>
      <c r="C218" s="389">
        <v>444</v>
      </c>
      <c r="D218" s="389">
        <v>440</v>
      </c>
      <c r="E218" s="389">
        <v>100</v>
      </c>
      <c r="F218" s="389" t="s">
        <v>157</v>
      </c>
      <c r="G218" s="389">
        <v>334</v>
      </c>
      <c r="H218" s="389">
        <v>6</v>
      </c>
      <c r="I218" s="390">
        <v>4</v>
      </c>
      <c r="J218" s="391">
        <v>2</v>
      </c>
      <c r="K218" s="389">
        <v>789</v>
      </c>
      <c r="L218" s="389">
        <v>782</v>
      </c>
      <c r="M218" s="389">
        <v>268</v>
      </c>
      <c r="N218" s="389" t="s">
        <v>157</v>
      </c>
      <c r="O218" s="389">
        <v>507</v>
      </c>
      <c r="P218" s="389">
        <v>7</v>
      </c>
      <c r="Q218" s="389">
        <v>7</v>
      </c>
      <c r="R218" s="390">
        <v>6</v>
      </c>
    </row>
    <row r="219" spans="1:18" s="63" customFormat="1" ht="17.25" customHeight="1">
      <c r="A219" s="387" t="s">
        <v>337</v>
      </c>
      <c r="B219" s="403"/>
      <c r="C219" s="389">
        <v>424</v>
      </c>
      <c r="D219" s="389">
        <v>422</v>
      </c>
      <c r="E219" s="389">
        <v>80</v>
      </c>
      <c r="F219" s="389" t="s">
        <v>157</v>
      </c>
      <c r="G219" s="389">
        <v>338</v>
      </c>
      <c r="H219" s="389">
        <v>4</v>
      </c>
      <c r="I219" s="390">
        <v>2</v>
      </c>
      <c r="J219" s="391">
        <v>96</v>
      </c>
      <c r="K219" s="389">
        <v>900</v>
      </c>
      <c r="L219" s="389">
        <v>896</v>
      </c>
      <c r="M219" s="389">
        <v>235</v>
      </c>
      <c r="N219" s="389" t="s">
        <v>157</v>
      </c>
      <c r="O219" s="389">
        <v>657</v>
      </c>
      <c r="P219" s="389">
        <v>4</v>
      </c>
      <c r="Q219" s="389">
        <v>4</v>
      </c>
      <c r="R219" s="390">
        <v>96</v>
      </c>
    </row>
    <row r="220" spans="1:18" s="63" customFormat="1" ht="17.25" customHeight="1">
      <c r="A220" s="387" t="s">
        <v>338</v>
      </c>
      <c r="B220" s="403"/>
      <c r="C220" s="389">
        <v>555</v>
      </c>
      <c r="D220" s="389">
        <v>550</v>
      </c>
      <c r="E220" s="389">
        <v>95</v>
      </c>
      <c r="F220" s="389" t="s">
        <v>157</v>
      </c>
      <c r="G220" s="389">
        <v>421</v>
      </c>
      <c r="H220" s="389">
        <v>34</v>
      </c>
      <c r="I220" s="390">
        <v>5</v>
      </c>
      <c r="J220" s="391">
        <v>1</v>
      </c>
      <c r="K220" s="389">
        <v>1200</v>
      </c>
      <c r="L220" s="389">
        <v>1191</v>
      </c>
      <c r="M220" s="389">
        <v>273</v>
      </c>
      <c r="N220" s="389" t="s">
        <v>157</v>
      </c>
      <c r="O220" s="389">
        <v>803</v>
      </c>
      <c r="P220" s="389">
        <v>115</v>
      </c>
      <c r="Q220" s="389">
        <v>9</v>
      </c>
      <c r="R220" s="390">
        <v>1</v>
      </c>
    </row>
    <row r="221" spans="1:18" s="63" customFormat="1" ht="17.25" customHeight="1">
      <c r="A221" s="387" t="s">
        <v>339</v>
      </c>
      <c r="B221" s="403"/>
      <c r="C221" s="389">
        <v>599</v>
      </c>
      <c r="D221" s="389">
        <v>597</v>
      </c>
      <c r="E221" s="389">
        <v>303</v>
      </c>
      <c r="F221" s="389" t="s">
        <v>157</v>
      </c>
      <c r="G221" s="389">
        <v>277</v>
      </c>
      <c r="H221" s="389">
        <v>17</v>
      </c>
      <c r="I221" s="390">
        <v>2</v>
      </c>
      <c r="J221" s="391">
        <v>4</v>
      </c>
      <c r="K221" s="389">
        <v>1564</v>
      </c>
      <c r="L221" s="389">
        <v>1562</v>
      </c>
      <c r="M221" s="389">
        <v>803</v>
      </c>
      <c r="N221" s="389" t="s">
        <v>157</v>
      </c>
      <c r="O221" s="389">
        <v>698</v>
      </c>
      <c r="P221" s="389">
        <v>61</v>
      </c>
      <c r="Q221" s="389">
        <v>2</v>
      </c>
      <c r="R221" s="390">
        <v>13</v>
      </c>
    </row>
    <row r="222" spans="1:18" s="63" customFormat="1" ht="17.25" customHeight="1">
      <c r="A222" s="387" t="s">
        <v>340</v>
      </c>
      <c r="B222" s="403"/>
      <c r="C222" s="389">
        <v>505</v>
      </c>
      <c r="D222" s="389">
        <v>502</v>
      </c>
      <c r="E222" s="389">
        <v>211</v>
      </c>
      <c r="F222" s="389" t="s">
        <v>157</v>
      </c>
      <c r="G222" s="389">
        <v>276</v>
      </c>
      <c r="H222" s="389">
        <v>15</v>
      </c>
      <c r="I222" s="390">
        <v>3</v>
      </c>
      <c r="J222" s="391">
        <v>5</v>
      </c>
      <c r="K222" s="389">
        <v>1202</v>
      </c>
      <c r="L222" s="389">
        <v>1194</v>
      </c>
      <c r="M222" s="389">
        <v>564</v>
      </c>
      <c r="N222" s="389" t="s">
        <v>157</v>
      </c>
      <c r="O222" s="389">
        <v>596</v>
      </c>
      <c r="P222" s="389">
        <v>34</v>
      </c>
      <c r="Q222" s="389">
        <v>8</v>
      </c>
      <c r="R222" s="390">
        <v>13</v>
      </c>
    </row>
    <row r="223" spans="1:18" s="63" customFormat="1" ht="17.25" customHeight="1">
      <c r="A223" s="387" t="s">
        <v>341</v>
      </c>
      <c r="B223" s="403"/>
      <c r="C223" s="389">
        <v>466</v>
      </c>
      <c r="D223" s="389">
        <v>464</v>
      </c>
      <c r="E223" s="389">
        <v>166</v>
      </c>
      <c r="F223" s="389" t="s">
        <v>157</v>
      </c>
      <c r="G223" s="389">
        <v>296</v>
      </c>
      <c r="H223" s="389">
        <v>2</v>
      </c>
      <c r="I223" s="390">
        <v>2</v>
      </c>
      <c r="J223" s="391" t="s">
        <v>157</v>
      </c>
      <c r="K223" s="389">
        <v>1142</v>
      </c>
      <c r="L223" s="389">
        <v>1137</v>
      </c>
      <c r="M223" s="389">
        <v>454</v>
      </c>
      <c r="N223" s="389" t="s">
        <v>157</v>
      </c>
      <c r="O223" s="389">
        <v>678</v>
      </c>
      <c r="P223" s="389">
        <v>5</v>
      </c>
      <c r="Q223" s="389">
        <v>5</v>
      </c>
      <c r="R223" s="390" t="s">
        <v>157</v>
      </c>
    </row>
    <row r="224" spans="1:18" s="63" customFormat="1" ht="17.25" customHeight="1">
      <c r="A224" s="387" t="s">
        <v>342</v>
      </c>
      <c r="B224" s="403"/>
      <c r="C224" s="408">
        <v>282</v>
      </c>
      <c r="D224" s="408">
        <v>281</v>
      </c>
      <c r="E224" s="408">
        <v>136</v>
      </c>
      <c r="F224" s="389" t="s">
        <v>157</v>
      </c>
      <c r="G224" s="408">
        <v>116</v>
      </c>
      <c r="H224" s="408">
        <v>29</v>
      </c>
      <c r="I224" s="413">
        <v>1</v>
      </c>
      <c r="J224" s="391">
        <v>4</v>
      </c>
      <c r="K224" s="408">
        <v>710</v>
      </c>
      <c r="L224" s="408">
        <v>707</v>
      </c>
      <c r="M224" s="408">
        <v>367</v>
      </c>
      <c r="N224" s="389" t="s">
        <v>157</v>
      </c>
      <c r="O224" s="408">
        <v>243</v>
      </c>
      <c r="P224" s="408">
        <v>97</v>
      </c>
      <c r="Q224" s="408">
        <v>3</v>
      </c>
      <c r="R224" s="390">
        <v>9</v>
      </c>
    </row>
    <row r="225" spans="1:18" s="63" customFormat="1" ht="17.25" customHeight="1">
      <c r="A225" s="387" t="s">
        <v>343</v>
      </c>
      <c r="B225" s="403"/>
      <c r="C225" s="408">
        <v>297</v>
      </c>
      <c r="D225" s="408">
        <v>291</v>
      </c>
      <c r="E225" s="408">
        <v>182</v>
      </c>
      <c r="F225" s="389" t="s">
        <v>157</v>
      </c>
      <c r="G225" s="408">
        <v>107</v>
      </c>
      <c r="H225" s="408">
        <v>2</v>
      </c>
      <c r="I225" s="413">
        <v>6</v>
      </c>
      <c r="J225" s="391">
        <v>7</v>
      </c>
      <c r="K225" s="408">
        <v>675</v>
      </c>
      <c r="L225" s="408">
        <v>665</v>
      </c>
      <c r="M225" s="408">
        <v>468</v>
      </c>
      <c r="N225" s="389" t="s">
        <v>157</v>
      </c>
      <c r="O225" s="408">
        <v>191</v>
      </c>
      <c r="P225" s="408">
        <v>6</v>
      </c>
      <c r="Q225" s="408">
        <v>10</v>
      </c>
      <c r="R225" s="390">
        <v>7</v>
      </c>
    </row>
    <row r="226" spans="1:18" s="63" customFormat="1" ht="17.25" customHeight="1">
      <c r="A226" s="387" t="s">
        <v>344</v>
      </c>
      <c r="B226" s="403"/>
      <c r="C226" s="408">
        <v>287</v>
      </c>
      <c r="D226" s="408">
        <v>281</v>
      </c>
      <c r="E226" s="408">
        <v>129</v>
      </c>
      <c r="F226" s="389" t="s">
        <v>157</v>
      </c>
      <c r="G226" s="408">
        <v>145</v>
      </c>
      <c r="H226" s="408">
        <v>7</v>
      </c>
      <c r="I226" s="413">
        <v>6</v>
      </c>
      <c r="J226" s="391">
        <v>1</v>
      </c>
      <c r="K226" s="408">
        <v>711</v>
      </c>
      <c r="L226" s="408">
        <v>695</v>
      </c>
      <c r="M226" s="408">
        <v>338</v>
      </c>
      <c r="N226" s="389" t="s">
        <v>157</v>
      </c>
      <c r="O226" s="408">
        <v>336</v>
      </c>
      <c r="P226" s="408">
        <v>21</v>
      </c>
      <c r="Q226" s="408">
        <v>16</v>
      </c>
      <c r="R226" s="390">
        <v>2</v>
      </c>
    </row>
    <row r="227" spans="1:18" s="63" customFormat="1" ht="17.25" customHeight="1">
      <c r="A227" s="387" t="s">
        <v>345</v>
      </c>
      <c r="B227" s="403"/>
      <c r="C227" s="408">
        <v>299</v>
      </c>
      <c r="D227" s="408">
        <v>294</v>
      </c>
      <c r="E227" s="408">
        <v>133</v>
      </c>
      <c r="F227" s="389" t="s">
        <v>157</v>
      </c>
      <c r="G227" s="408">
        <v>156</v>
      </c>
      <c r="H227" s="408">
        <v>5</v>
      </c>
      <c r="I227" s="413">
        <v>5</v>
      </c>
      <c r="J227" s="414">
        <v>1</v>
      </c>
      <c r="K227" s="408">
        <v>686</v>
      </c>
      <c r="L227" s="408">
        <v>678</v>
      </c>
      <c r="M227" s="408">
        <v>344</v>
      </c>
      <c r="N227" s="389" t="s">
        <v>157</v>
      </c>
      <c r="O227" s="408">
        <v>328</v>
      </c>
      <c r="P227" s="408">
        <v>6</v>
      </c>
      <c r="Q227" s="408">
        <v>8</v>
      </c>
      <c r="R227" s="413">
        <v>3</v>
      </c>
    </row>
    <row r="228" spans="1:18" s="63" customFormat="1" ht="17.25" customHeight="1">
      <c r="A228" s="387" t="s">
        <v>346</v>
      </c>
      <c r="B228" s="403"/>
      <c r="C228" s="408">
        <v>532</v>
      </c>
      <c r="D228" s="408">
        <v>529</v>
      </c>
      <c r="E228" s="408">
        <v>329</v>
      </c>
      <c r="F228" s="389" t="s">
        <v>157</v>
      </c>
      <c r="G228" s="408">
        <v>197</v>
      </c>
      <c r="H228" s="408">
        <v>3</v>
      </c>
      <c r="I228" s="413">
        <v>3</v>
      </c>
      <c r="J228" s="414">
        <v>8</v>
      </c>
      <c r="K228" s="408">
        <v>1389</v>
      </c>
      <c r="L228" s="408">
        <v>1380</v>
      </c>
      <c r="M228" s="408">
        <v>903</v>
      </c>
      <c r="N228" s="389" t="s">
        <v>157</v>
      </c>
      <c r="O228" s="408">
        <v>469</v>
      </c>
      <c r="P228" s="408">
        <v>8</v>
      </c>
      <c r="Q228" s="408">
        <v>9</v>
      </c>
      <c r="R228" s="413">
        <v>21</v>
      </c>
    </row>
    <row r="229" spans="1:18" s="63" customFormat="1" ht="17.25" customHeight="1">
      <c r="A229" s="387" t="s">
        <v>347</v>
      </c>
      <c r="B229" s="403"/>
      <c r="C229" s="389" t="s">
        <v>348</v>
      </c>
      <c r="D229" s="389" t="s">
        <v>348</v>
      </c>
      <c r="E229" s="389" t="s">
        <v>348</v>
      </c>
      <c r="F229" s="389" t="s">
        <v>348</v>
      </c>
      <c r="G229" s="389" t="s">
        <v>348</v>
      </c>
      <c r="H229" s="389" t="s">
        <v>348</v>
      </c>
      <c r="I229" s="390" t="s">
        <v>348</v>
      </c>
      <c r="J229" s="391" t="s">
        <v>348</v>
      </c>
      <c r="K229" s="389" t="s">
        <v>348</v>
      </c>
      <c r="L229" s="389" t="s">
        <v>348</v>
      </c>
      <c r="M229" s="389" t="s">
        <v>348</v>
      </c>
      <c r="N229" s="389" t="s">
        <v>348</v>
      </c>
      <c r="O229" s="389" t="s">
        <v>348</v>
      </c>
      <c r="P229" s="389" t="s">
        <v>348</v>
      </c>
      <c r="Q229" s="389" t="s">
        <v>348</v>
      </c>
      <c r="R229" s="390" t="s">
        <v>348</v>
      </c>
    </row>
    <row r="230" spans="1:18" s="63" customFormat="1" ht="17.25" customHeight="1">
      <c r="A230" s="387" t="s">
        <v>634</v>
      </c>
      <c r="B230" s="403"/>
      <c r="C230" s="408">
        <v>413</v>
      </c>
      <c r="D230" s="408">
        <v>411</v>
      </c>
      <c r="E230" s="408">
        <v>386</v>
      </c>
      <c r="F230" s="389" t="s">
        <v>157</v>
      </c>
      <c r="G230" s="408">
        <v>24</v>
      </c>
      <c r="H230" s="408">
        <v>1</v>
      </c>
      <c r="I230" s="413">
        <v>2</v>
      </c>
      <c r="J230" s="414">
        <v>2</v>
      </c>
      <c r="K230" s="408">
        <v>1151</v>
      </c>
      <c r="L230" s="408">
        <v>1147</v>
      </c>
      <c r="M230" s="408">
        <v>1086</v>
      </c>
      <c r="N230" s="389" t="s">
        <v>157</v>
      </c>
      <c r="O230" s="408">
        <v>59</v>
      </c>
      <c r="P230" s="408">
        <v>2</v>
      </c>
      <c r="Q230" s="408">
        <v>4</v>
      </c>
      <c r="R230" s="413">
        <v>6</v>
      </c>
    </row>
    <row r="231" spans="1:18" s="63" customFormat="1" ht="17.25" customHeight="1">
      <c r="A231" s="387" t="s">
        <v>635</v>
      </c>
      <c r="B231" s="403"/>
      <c r="C231" s="408">
        <v>1215</v>
      </c>
      <c r="D231" s="408">
        <v>1208</v>
      </c>
      <c r="E231" s="408">
        <v>889</v>
      </c>
      <c r="F231" s="389" t="s">
        <v>157</v>
      </c>
      <c r="G231" s="408">
        <v>305</v>
      </c>
      <c r="H231" s="408">
        <v>14</v>
      </c>
      <c r="I231" s="413">
        <v>7</v>
      </c>
      <c r="J231" s="414">
        <v>3</v>
      </c>
      <c r="K231" s="408">
        <v>3417</v>
      </c>
      <c r="L231" s="408">
        <v>3403</v>
      </c>
      <c r="M231" s="408">
        <v>2614</v>
      </c>
      <c r="N231" s="389" t="s">
        <v>157</v>
      </c>
      <c r="O231" s="408">
        <v>759</v>
      </c>
      <c r="P231" s="408">
        <v>30</v>
      </c>
      <c r="Q231" s="408">
        <v>14</v>
      </c>
      <c r="R231" s="413">
        <v>5</v>
      </c>
    </row>
    <row r="232" spans="1:18" s="63" customFormat="1" ht="17.25" customHeight="1">
      <c r="A232" s="387" t="s">
        <v>636</v>
      </c>
      <c r="B232" s="403"/>
      <c r="C232" s="408">
        <v>384</v>
      </c>
      <c r="D232" s="408">
        <v>380</v>
      </c>
      <c r="E232" s="408">
        <v>225</v>
      </c>
      <c r="F232" s="389" t="s">
        <v>157</v>
      </c>
      <c r="G232" s="408">
        <v>107</v>
      </c>
      <c r="H232" s="389">
        <v>48</v>
      </c>
      <c r="I232" s="390">
        <v>4</v>
      </c>
      <c r="J232" s="391">
        <v>2</v>
      </c>
      <c r="K232" s="408">
        <v>937</v>
      </c>
      <c r="L232" s="408">
        <v>931</v>
      </c>
      <c r="M232" s="408">
        <v>621</v>
      </c>
      <c r="N232" s="389" t="s">
        <v>157</v>
      </c>
      <c r="O232" s="408">
        <v>242</v>
      </c>
      <c r="P232" s="389">
        <v>68</v>
      </c>
      <c r="Q232" s="389">
        <v>6</v>
      </c>
      <c r="R232" s="390">
        <v>4</v>
      </c>
    </row>
    <row r="233" spans="1:18" s="63" customFormat="1" ht="17.25" customHeight="1">
      <c r="A233" s="387" t="s">
        <v>637</v>
      </c>
      <c r="B233" s="403"/>
      <c r="C233" s="408">
        <v>357</v>
      </c>
      <c r="D233" s="408">
        <v>0</v>
      </c>
      <c r="E233" s="408">
        <v>253</v>
      </c>
      <c r="F233" s="389" t="s">
        <v>157</v>
      </c>
      <c r="G233" s="408">
        <v>99</v>
      </c>
      <c r="H233" s="389" t="s">
        <v>157</v>
      </c>
      <c r="I233" s="413">
        <v>5</v>
      </c>
      <c r="J233" s="391">
        <v>4</v>
      </c>
      <c r="K233" s="408">
        <v>1030</v>
      </c>
      <c r="L233" s="408">
        <v>1012</v>
      </c>
      <c r="M233" s="408">
        <v>752</v>
      </c>
      <c r="N233" s="389" t="s">
        <v>157</v>
      </c>
      <c r="O233" s="408">
        <v>260</v>
      </c>
      <c r="P233" s="389" t="s">
        <v>157</v>
      </c>
      <c r="Q233" s="408">
        <v>18</v>
      </c>
      <c r="R233" s="390">
        <v>11</v>
      </c>
    </row>
    <row r="234" spans="1:18" s="63" customFormat="1" ht="17.25" customHeight="1">
      <c r="A234" s="387" t="s">
        <v>638</v>
      </c>
      <c r="B234" s="403"/>
      <c r="C234" s="408">
        <v>725</v>
      </c>
      <c r="D234" s="408">
        <v>720</v>
      </c>
      <c r="E234" s="408">
        <v>558</v>
      </c>
      <c r="F234" s="389" t="s">
        <v>157</v>
      </c>
      <c r="G234" s="408">
        <v>160</v>
      </c>
      <c r="H234" s="389">
        <v>2</v>
      </c>
      <c r="I234" s="413">
        <v>5</v>
      </c>
      <c r="J234" s="391">
        <v>2</v>
      </c>
      <c r="K234" s="408">
        <v>2232</v>
      </c>
      <c r="L234" s="408">
        <v>2218</v>
      </c>
      <c r="M234" s="408">
        <v>1799</v>
      </c>
      <c r="N234" s="389" t="s">
        <v>157</v>
      </c>
      <c r="O234" s="408">
        <v>416</v>
      </c>
      <c r="P234" s="389">
        <v>3</v>
      </c>
      <c r="Q234" s="408">
        <v>14</v>
      </c>
      <c r="R234" s="390">
        <v>5</v>
      </c>
    </row>
    <row r="235" spans="1:18" s="63" customFormat="1" ht="17.25" customHeight="1">
      <c r="A235" s="387" t="s">
        <v>639</v>
      </c>
      <c r="B235" s="403"/>
      <c r="C235" s="408">
        <v>579</v>
      </c>
      <c r="D235" s="408">
        <v>572</v>
      </c>
      <c r="E235" s="408">
        <v>415</v>
      </c>
      <c r="F235" s="389" t="s">
        <v>157</v>
      </c>
      <c r="G235" s="408">
        <v>156</v>
      </c>
      <c r="H235" s="408">
        <v>1</v>
      </c>
      <c r="I235" s="390">
        <v>7</v>
      </c>
      <c r="J235" s="391">
        <v>2</v>
      </c>
      <c r="K235" s="408">
        <v>1573</v>
      </c>
      <c r="L235" s="408">
        <v>1557</v>
      </c>
      <c r="M235" s="408">
        <v>1197</v>
      </c>
      <c r="N235" s="389" t="s">
        <v>157</v>
      </c>
      <c r="O235" s="408">
        <v>358</v>
      </c>
      <c r="P235" s="408">
        <v>2</v>
      </c>
      <c r="Q235" s="389">
        <v>16</v>
      </c>
      <c r="R235" s="390">
        <v>5</v>
      </c>
    </row>
    <row r="236" spans="1:18" s="63" customFormat="1" ht="17.25" customHeight="1">
      <c r="A236" s="387" t="s">
        <v>349</v>
      </c>
      <c r="B236" s="403"/>
      <c r="C236" s="408">
        <v>2558</v>
      </c>
      <c r="D236" s="408">
        <v>2533</v>
      </c>
      <c r="E236" s="408">
        <v>1635</v>
      </c>
      <c r="F236" s="389" t="s">
        <v>157</v>
      </c>
      <c r="G236" s="408">
        <v>799</v>
      </c>
      <c r="H236" s="408">
        <v>99</v>
      </c>
      <c r="I236" s="390">
        <v>25</v>
      </c>
      <c r="J236" s="414">
        <v>33</v>
      </c>
      <c r="K236" s="408">
        <v>6651</v>
      </c>
      <c r="L236" s="408">
        <v>6597</v>
      </c>
      <c r="M236" s="408">
        <v>4530</v>
      </c>
      <c r="N236" s="389" t="s">
        <v>157</v>
      </c>
      <c r="O236" s="408">
        <v>1865</v>
      </c>
      <c r="P236" s="408">
        <v>202</v>
      </c>
      <c r="Q236" s="389">
        <v>54</v>
      </c>
      <c r="R236" s="413">
        <v>71</v>
      </c>
    </row>
    <row r="237" spans="1:18" s="63" customFormat="1" ht="17.25" customHeight="1">
      <c r="A237" s="387" t="s">
        <v>350</v>
      </c>
      <c r="B237" s="403"/>
      <c r="C237" s="408">
        <v>2886</v>
      </c>
      <c r="D237" s="408">
        <v>2869</v>
      </c>
      <c r="E237" s="408">
        <v>2051</v>
      </c>
      <c r="F237" s="389" t="s">
        <v>157</v>
      </c>
      <c r="G237" s="408">
        <v>752</v>
      </c>
      <c r="H237" s="408">
        <v>66</v>
      </c>
      <c r="I237" s="390">
        <v>17</v>
      </c>
      <c r="J237" s="414">
        <v>42</v>
      </c>
      <c r="K237" s="408">
        <v>7905</v>
      </c>
      <c r="L237" s="408">
        <v>7867</v>
      </c>
      <c r="M237" s="408">
        <v>6037</v>
      </c>
      <c r="N237" s="389" t="s">
        <v>157</v>
      </c>
      <c r="O237" s="408">
        <v>1678</v>
      </c>
      <c r="P237" s="408">
        <v>152</v>
      </c>
      <c r="Q237" s="389">
        <v>38</v>
      </c>
      <c r="R237" s="413">
        <v>56</v>
      </c>
    </row>
    <row r="238" spans="1:18" s="63" customFormat="1" ht="17.25" customHeight="1">
      <c r="A238" s="387" t="s">
        <v>351</v>
      </c>
      <c r="B238" s="403"/>
      <c r="C238" s="408">
        <v>27</v>
      </c>
      <c r="D238" s="408">
        <v>27</v>
      </c>
      <c r="E238" s="408">
        <v>24</v>
      </c>
      <c r="F238" s="389" t="s">
        <v>157</v>
      </c>
      <c r="G238" s="389">
        <v>3</v>
      </c>
      <c r="H238" s="389" t="s">
        <v>157</v>
      </c>
      <c r="I238" s="390" t="s">
        <v>157</v>
      </c>
      <c r="J238" s="391" t="s">
        <v>157</v>
      </c>
      <c r="K238" s="408">
        <v>77</v>
      </c>
      <c r="L238" s="408">
        <v>77</v>
      </c>
      <c r="M238" s="408">
        <v>67</v>
      </c>
      <c r="N238" s="389" t="s">
        <v>157</v>
      </c>
      <c r="O238" s="389">
        <v>10</v>
      </c>
      <c r="P238" s="389" t="s">
        <v>157</v>
      </c>
      <c r="Q238" s="389" t="s">
        <v>157</v>
      </c>
      <c r="R238" s="390" t="s">
        <v>157</v>
      </c>
    </row>
    <row r="239" spans="1:18" s="63" customFormat="1" ht="17.25" customHeight="1">
      <c r="A239" s="387" t="s">
        <v>352</v>
      </c>
      <c r="B239" s="403"/>
      <c r="C239" s="408">
        <v>499</v>
      </c>
      <c r="D239" s="408">
        <v>498</v>
      </c>
      <c r="E239" s="408">
        <v>473</v>
      </c>
      <c r="F239" s="389" t="s">
        <v>157</v>
      </c>
      <c r="G239" s="389">
        <v>22</v>
      </c>
      <c r="H239" s="389">
        <v>3</v>
      </c>
      <c r="I239" s="390">
        <v>1</v>
      </c>
      <c r="J239" s="391">
        <v>7</v>
      </c>
      <c r="K239" s="408">
        <v>1596</v>
      </c>
      <c r="L239" s="408">
        <v>1595</v>
      </c>
      <c r="M239" s="408">
        <v>1533</v>
      </c>
      <c r="N239" s="389" t="s">
        <v>157</v>
      </c>
      <c r="O239" s="389">
        <v>55</v>
      </c>
      <c r="P239" s="389">
        <v>7</v>
      </c>
      <c r="Q239" s="389">
        <v>1</v>
      </c>
      <c r="R239" s="390">
        <v>16</v>
      </c>
    </row>
    <row r="240" spans="1:18" s="63" customFormat="1" ht="17.25" customHeight="1">
      <c r="A240" s="387" t="s">
        <v>353</v>
      </c>
      <c r="B240" s="403"/>
      <c r="C240" s="389">
        <v>553</v>
      </c>
      <c r="D240" s="389">
        <v>551</v>
      </c>
      <c r="E240" s="389">
        <v>509</v>
      </c>
      <c r="F240" s="389" t="s">
        <v>157</v>
      </c>
      <c r="G240" s="389">
        <v>41</v>
      </c>
      <c r="H240" s="389">
        <v>1</v>
      </c>
      <c r="I240" s="390">
        <v>2</v>
      </c>
      <c r="J240" s="391">
        <v>1</v>
      </c>
      <c r="K240" s="389">
        <v>1710</v>
      </c>
      <c r="L240" s="389">
        <v>1703</v>
      </c>
      <c r="M240" s="389">
        <v>1606</v>
      </c>
      <c r="N240" s="389" t="s">
        <v>157</v>
      </c>
      <c r="O240" s="389">
        <v>94</v>
      </c>
      <c r="P240" s="389">
        <v>3</v>
      </c>
      <c r="Q240" s="389">
        <v>7</v>
      </c>
      <c r="R240" s="390">
        <v>4</v>
      </c>
    </row>
    <row r="241" spans="1:18" s="63" customFormat="1" ht="17.25" customHeight="1">
      <c r="A241" s="387" t="s">
        <v>354</v>
      </c>
      <c r="B241" s="403"/>
      <c r="C241" s="389">
        <v>266</v>
      </c>
      <c r="D241" s="389">
        <v>265</v>
      </c>
      <c r="E241" s="389">
        <v>247</v>
      </c>
      <c r="F241" s="389" t="s">
        <v>157</v>
      </c>
      <c r="G241" s="389">
        <v>17</v>
      </c>
      <c r="H241" s="389">
        <v>1</v>
      </c>
      <c r="I241" s="390">
        <v>1</v>
      </c>
      <c r="J241" s="391" t="s">
        <v>157</v>
      </c>
      <c r="K241" s="389">
        <v>860</v>
      </c>
      <c r="L241" s="389">
        <v>859</v>
      </c>
      <c r="M241" s="389">
        <v>819</v>
      </c>
      <c r="N241" s="389" t="s">
        <v>157</v>
      </c>
      <c r="O241" s="389">
        <v>39</v>
      </c>
      <c r="P241" s="389">
        <v>1</v>
      </c>
      <c r="Q241" s="389">
        <v>1</v>
      </c>
      <c r="R241" s="390" t="s">
        <v>157</v>
      </c>
    </row>
    <row r="242" spans="1:18" s="63" customFormat="1" ht="17.25" customHeight="1">
      <c r="A242" s="387" t="s">
        <v>355</v>
      </c>
      <c r="B242" s="403"/>
      <c r="C242" s="389">
        <v>360</v>
      </c>
      <c r="D242" s="389">
        <v>359</v>
      </c>
      <c r="E242" s="389">
        <v>346</v>
      </c>
      <c r="F242" s="389" t="s">
        <v>157</v>
      </c>
      <c r="G242" s="389">
        <v>10</v>
      </c>
      <c r="H242" s="389">
        <v>3</v>
      </c>
      <c r="I242" s="390">
        <v>1</v>
      </c>
      <c r="J242" s="391">
        <v>1</v>
      </c>
      <c r="K242" s="389">
        <v>1170</v>
      </c>
      <c r="L242" s="389">
        <v>1166</v>
      </c>
      <c r="M242" s="389">
        <v>1127</v>
      </c>
      <c r="N242" s="389" t="s">
        <v>157</v>
      </c>
      <c r="O242" s="389">
        <v>31</v>
      </c>
      <c r="P242" s="389">
        <v>8</v>
      </c>
      <c r="Q242" s="389">
        <v>4</v>
      </c>
      <c r="R242" s="390">
        <v>3</v>
      </c>
    </row>
    <row r="243" spans="1:18" s="63" customFormat="1" ht="17.25" customHeight="1">
      <c r="A243" s="387" t="s">
        <v>356</v>
      </c>
      <c r="B243" s="403"/>
      <c r="C243" s="389">
        <v>218</v>
      </c>
      <c r="D243" s="389">
        <v>216</v>
      </c>
      <c r="E243" s="389">
        <v>203</v>
      </c>
      <c r="F243" s="389" t="s">
        <v>157</v>
      </c>
      <c r="G243" s="389">
        <v>10</v>
      </c>
      <c r="H243" s="389">
        <v>3</v>
      </c>
      <c r="I243" s="390">
        <v>2</v>
      </c>
      <c r="J243" s="391">
        <v>6</v>
      </c>
      <c r="K243" s="389">
        <v>609</v>
      </c>
      <c r="L243" s="389">
        <v>606</v>
      </c>
      <c r="M243" s="389">
        <v>584</v>
      </c>
      <c r="N243" s="389" t="s">
        <v>157</v>
      </c>
      <c r="O243" s="389">
        <v>16</v>
      </c>
      <c r="P243" s="389">
        <v>6</v>
      </c>
      <c r="Q243" s="389">
        <v>3</v>
      </c>
      <c r="R243" s="390">
        <v>12</v>
      </c>
    </row>
    <row r="244" spans="1:18" s="63" customFormat="1" ht="17.25" customHeight="1">
      <c r="A244" s="387" t="s">
        <v>357</v>
      </c>
      <c r="B244" s="403"/>
      <c r="C244" s="389">
        <v>140</v>
      </c>
      <c r="D244" s="389">
        <v>140</v>
      </c>
      <c r="E244" s="389">
        <v>138</v>
      </c>
      <c r="F244" s="389" t="s">
        <v>157</v>
      </c>
      <c r="G244" s="389">
        <v>2</v>
      </c>
      <c r="H244" s="389" t="s">
        <v>157</v>
      </c>
      <c r="I244" s="390" t="s">
        <v>157</v>
      </c>
      <c r="J244" s="391">
        <v>1</v>
      </c>
      <c r="K244" s="389">
        <v>417</v>
      </c>
      <c r="L244" s="389">
        <v>417</v>
      </c>
      <c r="M244" s="389">
        <v>411</v>
      </c>
      <c r="N244" s="389" t="s">
        <v>157</v>
      </c>
      <c r="O244" s="389">
        <v>6</v>
      </c>
      <c r="P244" s="389" t="s">
        <v>157</v>
      </c>
      <c r="Q244" s="389" t="s">
        <v>157</v>
      </c>
      <c r="R244" s="390">
        <v>5</v>
      </c>
    </row>
    <row r="245" spans="1:18" s="63" customFormat="1" ht="17.25" customHeight="1" thickBot="1">
      <c r="A245" s="398" t="s">
        <v>358</v>
      </c>
      <c r="B245" s="415"/>
      <c r="C245" s="400">
        <v>33</v>
      </c>
      <c r="D245" s="416">
        <v>33</v>
      </c>
      <c r="E245" s="416">
        <v>33</v>
      </c>
      <c r="F245" s="400" t="s">
        <v>157</v>
      </c>
      <c r="G245" s="400" t="s">
        <v>157</v>
      </c>
      <c r="H245" s="400" t="s">
        <v>157</v>
      </c>
      <c r="I245" s="401" t="s">
        <v>157</v>
      </c>
      <c r="J245" s="402" t="s">
        <v>157</v>
      </c>
      <c r="K245" s="417">
        <v>88</v>
      </c>
      <c r="L245" s="416">
        <v>88</v>
      </c>
      <c r="M245" s="416">
        <v>88</v>
      </c>
      <c r="N245" s="400" t="s">
        <v>157</v>
      </c>
      <c r="O245" s="400" t="s">
        <v>157</v>
      </c>
      <c r="P245" s="400" t="s">
        <v>157</v>
      </c>
      <c r="Q245" s="400" t="s">
        <v>157</v>
      </c>
      <c r="R245" s="401" t="s">
        <v>157</v>
      </c>
    </row>
    <row r="246" spans="1:18" ht="13.5" customHeight="1">
      <c r="A246" s="66"/>
      <c r="R246" s="83"/>
    </row>
    <row r="247" spans="1:18" ht="22.5" customHeight="1">
      <c r="A247" s="765" t="s">
        <v>743</v>
      </c>
      <c r="B247" s="765"/>
      <c r="C247" s="765"/>
      <c r="D247" s="765"/>
      <c r="E247" s="765"/>
      <c r="F247" s="765"/>
      <c r="G247" s="765"/>
      <c r="H247" s="765"/>
      <c r="I247" s="765"/>
      <c r="J247" s="766" t="s">
        <v>744</v>
      </c>
      <c r="K247" s="766"/>
      <c r="L247" s="766"/>
      <c r="M247" s="766"/>
      <c r="N247" s="766"/>
      <c r="O247" s="766"/>
      <c r="P247" s="766"/>
      <c r="Q247" s="766"/>
      <c r="R247" s="766"/>
    </row>
    <row r="248" spans="1:18" s="84" customFormat="1" ht="12" customHeight="1" thickBot="1">
      <c r="A248" s="85"/>
      <c r="B248" s="85"/>
      <c r="O248" s="86"/>
      <c r="R248" s="86"/>
    </row>
    <row r="249" spans="1:18" s="63" customFormat="1" ht="18" customHeight="1">
      <c r="A249" s="778" t="s">
        <v>141</v>
      </c>
      <c r="B249" s="372"/>
      <c r="C249" s="769" t="s">
        <v>142</v>
      </c>
      <c r="D249" s="725"/>
      <c r="E249" s="725"/>
      <c r="F249" s="725"/>
      <c r="G249" s="725"/>
      <c r="H249" s="725"/>
      <c r="I249" s="725"/>
      <c r="J249" s="780" t="s">
        <v>143</v>
      </c>
      <c r="K249" s="768" t="s">
        <v>144</v>
      </c>
      <c r="L249" s="768"/>
      <c r="M249" s="768"/>
      <c r="N249" s="768"/>
      <c r="O249" s="768"/>
      <c r="P249" s="768"/>
      <c r="Q249" s="768"/>
      <c r="R249" s="783" t="s">
        <v>145</v>
      </c>
    </row>
    <row r="250" spans="1:18" s="63" customFormat="1" ht="18" customHeight="1">
      <c r="A250" s="779"/>
      <c r="B250" s="373"/>
      <c r="C250" s="776" t="s">
        <v>146</v>
      </c>
      <c r="D250" s="775" t="s">
        <v>147</v>
      </c>
      <c r="E250" s="767"/>
      <c r="F250" s="767"/>
      <c r="G250" s="767"/>
      <c r="H250" s="786"/>
      <c r="I250" s="787" t="s">
        <v>148</v>
      </c>
      <c r="J250" s="781"/>
      <c r="K250" s="776" t="s">
        <v>146</v>
      </c>
      <c r="L250" s="775" t="s">
        <v>147</v>
      </c>
      <c r="M250" s="767"/>
      <c r="N250" s="767"/>
      <c r="O250" s="767"/>
      <c r="P250" s="786"/>
      <c r="Q250" s="776" t="s">
        <v>148</v>
      </c>
      <c r="R250" s="784"/>
    </row>
    <row r="251" spans="1:18" s="63" customFormat="1" ht="18" customHeight="1">
      <c r="A251" s="651"/>
      <c r="B251" s="374"/>
      <c r="C251" s="777"/>
      <c r="D251" s="375" t="s">
        <v>149</v>
      </c>
      <c r="E251" s="375" t="s">
        <v>150</v>
      </c>
      <c r="F251" s="375" t="s">
        <v>516</v>
      </c>
      <c r="G251" s="375" t="s">
        <v>152</v>
      </c>
      <c r="H251" s="375" t="s">
        <v>153</v>
      </c>
      <c r="I251" s="788"/>
      <c r="J251" s="782"/>
      <c r="K251" s="777"/>
      <c r="L251" s="375" t="s">
        <v>149</v>
      </c>
      <c r="M251" s="375" t="s">
        <v>150</v>
      </c>
      <c r="N251" s="375" t="s">
        <v>516</v>
      </c>
      <c r="O251" s="375" t="s">
        <v>152</v>
      </c>
      <c r="P251" s="375" t="s">
        <v>153</v>
      </c>
      <c r="Q251" s="777"/>
      <c r="R251" s="785"/>
    </row>
    <row r="252" spans="1:18" s="63" customFormat="1" ht="17.25" customHeight="1">
      <c r="A252" s="387" t="s">
        <v>359</v>
      </c>
      <c r="B252" s="403"/>
      <c r="C252" s="389">
        <v>173</v>
      </c>
      <c r="D252" s="389">
        <v>171</v>
      </c>
      <c r="E252" s="389">
        <v>123</v>
      </c>
      <c r="F252" s="389" t="s">
        <v>157</v>
      </c>
      <c r="G252" s="389">
        <v>45</v>
      </c>
      <c r="H252" s="389">
        <v>3</v>
      </c>
      <c r="I252" s="390">
        <v>2</v>
      </c>
      <c r="J252" s="391">
        <v>17</v>
      </c>
      <c r="K252" s="389">
        <v>468</v>
      </c>
      <c r="L252" s="389">
        <v>466</v>
      </c>
      <c r="M252" s="389">
        <v>350</v>
      </c>
      <c r="N252" s="389" t="s">
        <v>157</v>
      </c>
      <c r="O252" s="389">
        <v>106</v>
      </c>
      <c r="P252" s="389">
        <v>10</v>
      </c>
      <c r="Q252" s="389">
        <v>2</v>
      </c>
      <c r="R252" s="390">
        <v>20</v>
      </c>
    </row>
    <row r="253" spans="1:18" s="63" customFormat="1" ht="17.25" customHeight="1">
      <c r="A253" s="387" t="s">
        <v>360</v>
      </c>
      <c r="B253" s="403"/>
      <c r="C253" s="389">
        <v>5</v>
      </c>
      <c r="D253" s="389">
        <v>5</v>
      </c>
      <c r="E253" s="389">
        <v>5</v>
      </c>
      <c r="F253" s="389" t="s">
        <v>157</v>
      </c>
      <c r="G253" s="389" t="s">
        <v>157</v>
      </c>
      <c r="H253" s="389" t="s">
        <v>157</v>
      </c>
      <c r="I253" s="390" t="s">
        <v>157</v>
      </c>
      <c r="J253" s="391" t="s">
        <v>157</v>
      </c>
      <c r="K253" s="389">
        <v>17</v>
      </c>
      <c r="L253" s="389">
        <v>17</v>
      </c>
      <c r="M253" s="389">
        <v>17</v>
      </c>
      <c r="N253" s="389" t="s">
        <v>157</v>
      </c>
      <c r="O253" s="389" t="s">
        <v>157</v>
      </c>
      <c r="P253" s="389" t="s">
        <v>157</v>
      </c>
      <c r="Q253" s="389" t="s">
        <v>157</v>
      </c>
      <c r="R253" s="390" t="s">
        <v>157</v>
      </c>
    </row>
    <row r="254" spans="1:18" s="63" customFormat="1" ht="17.25" customHeight="1">
      <c r="A254" s="387" t="s">
        <v>361</v>
      </c>
      <c r="B254" s="403"/>
      <c r="C254" s="389">
        <v>32</v>
      </c>
      <c r="D254" s="389">
        <v>32</v>
      </c>
      <c r="E254" s="389">
        <v>32</v>
      </c>
      <c r="F254" s="389" t="s">
        <v>157</v>
      </c>
      <c r="G254" s="389" t="s">
        <v>157</v>
      </c>
      <c r="H254" s="389" t="s">
        <v>157</v>
      </c>
      <c r="I254" s="390" t="s">
        <v>157</v>
      </c>
      <c r="J254" s="391" t="s">
        <v>157</v>
      </c>
      <c r="K254" s="389">
        <v>102</v>
      </c>
      <c r="L254" s="389">
        <v>102</v>
      </c>
      <c r="M254" s="389">
        <v>102</v>
      </c>
      <c r="N254" s="389" t="s">
        <v>157</v>
      </c>
      <c r="O254" s="389" t="s">
        <v>157</v>
      </c>
      <c r="P254" s="389" t="s">
        <v>157</v>
      </c>
      <c r="Q254" s="389" t="s">
        <v>157</v>
      </c>
      <c r="R254" s="390" t="s">
        <v>157</v>
      </c>
    </row>
    <row r="255" spans="1:18" s="63" customFormat="1" ht="17.25" customHeight="1">
      <c r="A255" s="387" t="s">
        <v>362</v>
      </c>
      <c r="B255" s="403"/>
      <c r="C255" s="389">
        <v>63</v>
      </c>
      <c r="D255" s="389">
        <v>62</v>
      </c>
      <c r="E255" s="389">
        <v>61</v>
      </c>
      <c r="F255" s="389" t="s">
        <v>157</v>
      </c>
      <c r="G255" s="389">
        <v>1</v>
      </c>
      <c r="H255" s="389" t="s">
        <v>157</v>
      </c>
      <c r="I255" s="390">
        <v>1</v>
      </c>
      <c r="J255" s="391">
        <v>1</v>
      </c>
      <c r="K255" s="389">
        <v>216</v>
      </c>
      <c r="L255" s="389">
        <v>213</v>
      </c>
      <c r="M255" s="389">
        <v>210</v>
      </c>
      <c r="N255" s="389" t="s">
        <v>157</v>
      </c>
      <c r="O255" s="389">
        <v>3</v>
      </c>
      <c r="P255" s="389" t="s">
        <v>157</v>
      </c>
      <c r="Q255" s="389">
        <v>3</v>
      </c>
      <c r="R255" s="390">
        <v>1</v>
      </c>
    </row>
    <row r="256" spans="1:18" s="63" customFormat="1" ht="17.25" customHeight="1">
      <c r="A256" s="387" t="s">
        <v>363</v>
      </c>
      <c r="B256" s="403"/>
      <c r="C256" s="389">
        <v>16</v>
      </c>
      <c r="D256" s="389">
        <v>16</v>
      </c>
      <c r="E256" s="389">
        <v>16</v>
      </c>
      <c r="F256" s="389" t="s">
        <v>157</v>
      </c>
      <c r="G256" s="389" t="s">
        <v>157</v>
      </c>
      <c r="H256" s="389" t="s">
        <v>157</v>
      </c>
      <c r="I256" s="390" t="s">
        <v>157</v>
      </c>
      <c r="J256" s="391" t="s">
        <v>157</v>
      </c>
      <c r="K256" s="389">
        <v>35</v>
      </c>
      <c r="L256" s="389">
        <v>35</v>
      </c>
      <c r="M256" s="389">
        <v>35</v>
      </c>
      <c r="N256" s="389" t="s">
        <v>157</v>
      </c>
      <c r="O256" s="389" t="s">
        <v>157</v>
      </c>
      <c r="P256" s="389" t="s">
        <v>157</v>
      </c>
      <c r="Q256" s="389" t="s">
        <v>157</v>
      </c>
      <c r="R256" s="390" t="s">
        <v>157</v>
      </c>
    </row>
    <row r="257" spans="1:18" s="63" customFormat="1" ht="17.25" customHeight="1">
      <c r="A257" s="394" t="s">
        <v>364</v>
      </c>
      <c r="B257" s="404"/>
      <c r="C257" s="395">
        <v>11</v>
      </c>
      <c r="D257" s="395">
        <v>11</v>
      </c>
      <c r="E257" s="395">
        <v>10</v>
      </c>
      <c r="F257" s="395" t="s">
        <v>157</v>
      </c>
      <c r="G257" s="395">
        <v>1</v>
      </c>
      <c r="H257" s="395" t="s">
        <v>157</v>
      </c>
      <c r="I257" s="396" t="s">
        <v>157</v>
      </c>
      <c r="J257" s="397" t="s">
        <v>157</v>
      </c>
      <c r="K257" s="395">
        <v>31</v>
      </c>
      <c r="L257" s="395">
        <v>31</v>
      </c>
      <c r="M257" s="395">
        <v>30</v>
      </c>
      <c r="N257" s="395" t="s">
        <v>157</v>
      </c>
      <c r="O257" s="395">
        <v>1</v>
      </c>
      <c r="P257" s="395" t="s">
        <v>157</v>
      </c>
      <c r="Q257" s="395" t="s">
        <v>157</v>
      </c>
      <c r="R257" s="396" t="s">
        <v>157</v>
      </c>
    </row>
    <row r="258" spans="1:18" s="63" customFormat="1" ht="17.25" customHeight="1">
      <c r="A258" s="387" t="s">
        <v>525</v>
      </c>
      <c r="B258" s="290"/>
      <c r="C258" s="389">
        <v>79</v>
      </c>
      <c r="D258" s="418">
        <v>78</v>
      </c>
      <c r="E258" s="418">
        <v>74</v>
      </c>
      <c r="F258" s="389" t="s">
        <v>157</v>
      </c>
      <c r="G258" s="418">
        <v>4</v>
      </c>
      <c r="H258" s="418" t="s">
        <v>157</v>
      </c>
      <c r="I258" s="390">
        <v>1</v>
      </c>
      <c r="J258" s="419">
        <v>2</v>
      </c>
      <c r="K258" s="420">
        <v>218</v>
      </c>
      <c r="L258" s="418">
        <v>215</v>
      </c>
      <c r="M258" s="418">
        <v>210</v>
      </c>
      <c r="N258" s="389" t="s">
        <v>157</v>
      </c>
      <c r="O258" s="418">
        <v>5</v>
      </c>
      <c r="P258" s="418" t="s">
        <v>157</v>
      </c>
      <c r="Q258" s="389">
        <v>3</v>
      </c>
      <c r="R258" s="421">
        <v>3</v>
      </c>
    </row>
    <row r="259" spans="1:18" s="63" customFormat="1" ht="17.25" customHeight="1">
      <c r="A259" s="382" t="s">
        <v>526</v>
      </c>
      <c r="B259" s="422"/>
      <c r="C259" s="384">
        <v>50</v>
      </c>
      <c r="D259" s="423">
        <v>50</v>
      </c>
      <c r="E259" s="423">
        <v>50</v>
      </c>
      <c r="F259" s="384" t="s">
        <v>157</v>
      </c>
      <c r="G259" s="384" t="s">
        <v>157</v>
      </c>
      <c r="H259" s="384" t="s">
        <v>157</v>
      </c>
      <c r="I259" s="385" t="s">
        <v>157</v>
      </c>
      <c r="J259" s="386">
        <v>6</v>
      </c>
      <c r="K259" s="424">
        <v>150</v>
      </c>
      <c r="L259" s="424">
        <v>150</v>
      </c>
      <c r="M259" s="424">
        <v>150</v>
      </c>
      <c r="N259" s="384" t="s">
        <v>157</v>
      </c>
      <c r="O259" s="384" t="s">
        <v>157</v>
      </c>
      <c r="P259" s="384" t="s">
        <v>157</v>
      </c>
      <c r="Q259" s="384" t="s">
        <v>157</v>
      </c>
      <c r="R259" s="385">
        <v>11</v>
      </c>
    </row>
    <row r="260" spans="1:18" s="63" customFormat="1" ht="17.25" customHeight="1">
      <c r="A260" s="387" t="s">
        <v>527</v>
      </c>
      <c r="B260" s="290"/>
      <c r="C260" s="389">
        <v>54</v>
      </c>
      <c r="D260" s="418">
        <v>54</v>
      </c>
      <c r="E260" s="418">
        <v>51</v>
      </c>
      <c r="F260" s="389" t="s">
        <v>157</v>
      </c>
      <c r="G260" s="389">
        <v>2</v>
      </c>
      <c r="H260" s="389">
        <v>1</v>
      </c>
      <c r="I260" s="390" t="s">
        <v>157</v>
      </c>
      <c r="J260" s="391" t="s">
        <v>157</v>
      </c>
      <c r="K260" s="420">
        <v>147</v>
      </c>
      <c r="L260" s="420">
        <v>147</v>
      </c>
      <c r="M260" s="420">
        <v>142</v>
      </c>
      <c r="N260" s="389" t="s">
        <v>157</v>
      </c>
      <c r="O260" s="389">
        <v>2</v>
      </c>
      <c r="P260" s="389">
        <v>3</v>
      </c>
      <c r="Q260" s="389" t="s">
        <v>157</v>
      </c>
      <c r="R260" s="390" t="s">
        <v>157</v>
      </c>
    </row>
    <row r="261" spans="1:18" s="63" customFormat="1" ht="17.25" customHeight="1">
      <c r="A261" s="387" t="s">
        <v>528</v>
      </c>
      <c r="B261" s="290"/>
      <c r="C261" s="389">
        <v>39</v>
      </c>
      <c r="D261" s="418">
        <v>39</v>
      </c>
      <c r="E261" s="418">
        <v>27</v>
      </c>
      <c r="F261" s="389" t="s">
        <v>157</v>
      </c>
      <c r="G261" s="389">
        <v>11</v>
      </c>
      <c r="H261" s="389">
        <v>1</v>
      </c>
      <c r="I261" s="390" t="s">
        <v>157</v>
      </c>
      <c r="J261" s="391" t="s">
        <v>157</v>
      </c>
      <c r="K261" s="420">
        <v>105</v>
      </c>
      <c r="L261" s="420">
        <v>105</v>
      </c>
      <c r="M261" s="420">
        <v>79</v>
      </c>
      <c r="N261" s="389" t="s">
        <v>157</v>
      </c>
      <c r="O261" s="389">
        <v>23</v>
      </c>
      <c r="P261" s="389">
        <v>3</v>
      </c>
      <c r="Q261" s="389" t="s">
        <v>157</v>
      </c>
      <c r="R261" s="390" t="s">
        <v>157</v>
      </c>
    </row>
    <row r="262" spans="1:18" s="63" customFormat="1" ht="17.25" customHeight="1">
      <c r="A262" s="387" t="s">
        <v>529</v>
      </c>
      <c r="B262" s="290"/>
      <c r="C262" s="389">
        <v>6</v>
      </c>
      <c r="D262" s="418">
        <v>6</v>
      </c>
      <c r="E262" s="418">
        <v>6</v>
      </c>
      <c r="F262" s="389" t="s">
        <v>157</v>
      </c>
      <c r="G262" s="389" t="s">
        <v>157</v>
      </c>
      <c r="H262" s="389" t="s">
        <v>157</v>
      </c>
      <c r="I262" s="390" t="s">
        <v>157</v>
      </c>
      <c r="J262" s="391" t="s">
        <v>157</v>
      </c>
      <c r="K262" s="420">
        <v>18</v>
      </c>
      <c r="L262" s="420">
        <v>18</v>
      </c>
      <c r="M262" s="420">
        <v>18</v>
      </c>
      <c r="N262" s="389" t="s">
        <v>157</v>
      </c>
      <c r="O262" s="389" t="s">
        <v>157</v>
      </c>
      <c r="P262" s="389" t="s">
        <v>157</v>
      </c>
      <c r="Q262" s="389" t="s">
        <v>157</v>
      </c>
      <c r="R262" s="390" t="s">
        <v>157</v>
      </c>
    </row>
    <row r="263" spans="1:18" s="63" customFormat="1" ht="17.25" customHeight="1">
      <c r="A263" s="387" t="s">
        <v>530</v>
      </c>
      <c r="B263" s="425"/>
      <c r="C263" s="395">
        <v>42</v>
      </c>
      <c r="D263" s="426">
        <v>42</v>
      </c>
      <c r="E263" s="426">
        <v>42</v>
      </c>
      <c r="F263" s="389" t="s">
        <v>157</v>
      </c>
      <c r="G263" s="389" t="s">
        <v>157</v>
      </c>
      <c r="H263" s="389" t="s">
        <v>157</v>
      </c>
      <c r="I263" s="390" t="s">
        <v>157</v>
      </c>
      <c r="J263" s="391">
        <v>1</v>
      </c>
      <c r="K263" s="427">
        <v>141</v>
      </c>
      <c r="L263" s="420">
        <v>141</v>
      </c>
      <c r="M263" s="420">
        <v>141</v>
      </c>
      <c r="N263" s="389" t="s">
        <v>157</v>
      </c>
      <c r="O263" s="389" t="s">
        <v>157</v>
      </c>
      <c r="P263" s="389" t="s">
        <v>157</v>
      </c>
      <c r="Q263" s="389" t="s">
        <v>157</v>
      </c>
      <c r="R263" s="390">
        <v>1</v>
      </c>
    </row>
    <row r="264" spans="1:18" s="63" customFormat="1" ht="17.25" customHeight="1">
      <c r="A264" s="382" t="s">
        <v>531</v>
      </c>
      <c r="B264" s="403"/>
      <c r="C264" s="389">
        <v>49</v>
      </c>
      <c r="D264" s="389">
        <v>49</v>
      </c>
      <c r="E264" s="389">
        <v>49</v>
      </c>
      <c r="F264" s="389" t="s">
        <v>157</v>
      </c>
      <c r="G264" s="389" t="s">
        <v>157</v>
      </c>
      <c r="H264" s="389" t="s">
        <v>157</v>
      </c>
      <c r="I264" s="390" t="s">
        <v>157</v>
      </c>
      <c r="J264" s="391" t="s">
        <v>157</v>
      </c>
      <c r="K264" s="389">
        <v>175</v>
      </c>
      <c r="L264" s="389">
        <v>175</v>
      </c>
      <c r="M264" s="389">
        <v>175</v>
      </c>
      <c r="N264" s="389" t="s">
        <v>157</v>
      </c>
      <c r="O264" s="389" t="s">
        <v>157</v>
      </c>
      <c r="P264" s="389" t="s">
        <v>157</v>
      </c>
      <c r="Q264" s="389" t="s">
        <v>157</v>
      </c>
      <c r="R264" s="390" t="s">
        <v>157</v>
      </c>
    </row>
    <row r="265" spans="1:18" s="63" customFormat="1" ht="17.25" customHeight="1">
      <c r="A265" s="387" t="s">
        <v>532</v>
      </c>
      <c r="B265" s="403"/>
      <c r="C265" s="389">
        <v>55</v>
      </c>
      <c r="D265" s="389">
        <v>55</v>
      </c>
      <c r="E265" s="389">
        <v>53</v>
      </c>
      <c r="F265" s="389" t="s">
        <v>157</v>
      </c>
      <c r="G265" s="389">
        <v>2</v>
      </c>
      <c r="H265" s="389" t="s">
        <v>157</v>
      </c>
      <c r="I265" s="390" t="s">
        <v>157</v>
      </c>
      <c r="J265" s="391" t="s">
        <v>157</v>
      </c>
      <c r="K265" s="389">
        <v>144</v>
      </c>
      <c r="L265" s="389">
        <v>144</v>
      </c>
      <c r="M265" s="389">
        <v>138</v>
      </c>
      <c r="N265" s="389" t="s">
        <v>157</v>
      </c>
      <c r="O265" s="389">
        <v>6</v>
      </c>
      <c r="P265" s="389" t="s">
        <v>157</v>
      </c>
      <c r="Q265" s="389" t="s">
        <v>157</v>
      </c>
      <c r="R265" s="390" t="s">
        <v>157</v>
      </c>
    </row>
    <row r="266" spans="1:18" s="63" customFormat="1" ht="17.25" customHeight="1">
      <c r="A266" s="387" t="s">
        <v>533</v>
      </c>
      <c r="B266" s="403"/>
      <c r="C266" s="389">
        <v>67</v>
      </c>
      <c r="D266" s="389">
        <v>67</v>
      </c>
      <c r="E266" s="389">
        <v>66</v>
      </c>
      <c r="F266" s="389" t="s">
        <v>157</v>
      </c>
      <c r="G266" s="389">
        <v>1</v>
      </c>
      <c r="H266" s="389" t="s">
        <v>157</v>
      </c>
      <c r="I266" s="390" t="s">
        <v>157</v>
      </c>
      <c r="J266" s="391" t="s">
        <v>157</v>
      </c>
      <c r="K266" s="389">
        <v>179</v>
      </c>
      <c r="L266" s="389">
        <v>179</v>
      </c>
      <c r="M266" s="389">
        <v>174</v>
      </c>
      <c r="N266" s="389" t="s">
        <v>157</v>
      </c>
      <c r="O266" s="389">
        <v>5</v>
      </c>
      <c r="P266" s="389" t="s">
        <v>157</v>
      </c>
      <c r="Q266" s="389" t="s">
        <v>157</v>
      </c>
      <c r="R266" s="390" t="s">
        <v>157</v>
      </c>
    </row>
    <row r="267" spans="1:18" s="63" customFormat="1" ht="17.25" customHeight="1">
      <c r="A267" s="387" t="s">
        <v>534</v>
      </c>
      <c r="B267" s="403"/>
      <c r="C267" s="389">
        <v>50</v>
      </c>
      <c r="D267" s="389">
        <v>49</v>
      </c>
      <c r="E267" s="389">
        <v>48</v>
      </c>
      <c r="F267" s="389" t="s">
        <v>157</v>
      </c>
      <c r="G267" s="389">
        <v>1</v>
      </c>
      <c r="H267" s="389" t="s">
        <v>157</v>
      </c>
      <c r="I267" s="390">
        <v>1</v>
      </c>
      <c r="J267" s="391">
        <v>20</v>
      </c>
      <c r="K267" s="389">
        <v>133</v>
      </c>
      <c r="L267" s="389">
        <v>130</v>
      </c>
      <c r="M267" s="389">
        <v>129</v>
      </c>
      <c r="N267" s="389" t="s">
        <v>157</v>
      </c>
      <c r="O267" s="389">
        <v>1</v>
      </c>
      <c r="P267" s="389" t="s">
        <v>157</v>
      </c>
      <c r="Q267" s="389">
        <v>3</v>
      </c>
      <c r="R267" s="390">
        <v>20</v>
      </c>
    </row>
    <row r="268" spans="1:18" s="63" customFormat="1" ht="17.25" customHeight="1">
      <c r="A268" s="387" t="s">
        <v>535</v>
      </c>
      <c r="B268" s="403"/>
      <c r="C268" s="389">
        <v>22</v>
      </c>
      <c r="D268" s="389">
        <v>22</v>
      </c>
      <c r="E268" s="389">
        <v>22</v>
      </c>
      <c r="F268" s="389" t="s">
        <v>157</v>
      </c>
      <c r="G268" s="389" t="s">
        <v>157</v>
      </c>
      <c r="H268" s="389" t="s">
        <v>157</v>
      </c>
      <c r="I268" s="390" t="s">
        <v>157</v>
      </c>
      <c r="J268" s="391" t="s">
        <v>157</v>
      </c>
      <c r="K268" s="389">
        <v>52</v>
      </c>
      <c r="L268" s="389">
        <v>52</v>
      </c>
      <c r="M268" s="389">
        <v>52</v>
      </c>
      <c r="N268" s="389" t="s">
        <v>157</v>
      </c>
      <c r="O268" s="389" t="s">
        <v>157</v>
      </c>
      <c r="P268" s="389" t="s">
        <v>157</v>
      </c>
      <c r="Q268" s="389" t="s">
        <v>157</v>
      </c>
      <c r="R268" s="390" t="s">
        <v>157</v>
      </c>
    </row>
    <row r="269" spans="1:18" s="63" customFormat="1" ht="17.25" customHeight="1">
      <c r="A269" s="387" t="s">
        <v>536</v>
      </c>
      <c r="B269" s="403"/>
      <c r="C269" s="389">
        <v>47</v>
      </c>
      <c r="D269" s="389">
        <v>47</v>
      </c>
      <c r="E269" s="389">
        <v>44</v>
      </c>
      <c r="F269" s="389" t="s">
        <v>157</v>
      </c>
      <c r="G269" s="389">
        <v>3</v>
      </c>
      <c r="H269" s="389" t="s">
        <v>157</v>
      </c>
      <c r="I269" s="390" t="s">
        <v>157</v>
      </c>
      <c r="J269" s="391" t="s">
        <v>157</v>
      </c>
      <c r="K269" s="389">
        <v>119</v>
      </c>
      <c r="L269" s="389">
        <v>119</v>
      </c>
      <c r="M269" s="389">
        <v>111</v>
      </c>
      <c r="N269" s="389" t="s">
        <v>157</v>
      </c>
      <c r="O269" s="389">
        <v>8</v>
      </c>
      <c r="P269" s="389" t="s">
        <v>157</v>
      </c>
      <c r="Q269" s="389" t="s">
        <v>157</v>
      </c>
      <c r="R269" s="390" t="s">
        <v>157</v>
      </c>
    </row>
    <row r="270" spans="1:18" s="63" customFormat="1" ht="17.25" customHeight="1">
      <c r="A270" s="387" t="s">
        <v>537</v>
      </c>
      <c r="B270" s="403"/>
      <c r="C270" s="389">
        <v>25</v>
      </c>
      <c r="D270" s="389">
        <v>25</v>
      </c>
      <c r="E270" s="389">
        <v>25</v>
      </c>
      <c r="F270" s="389" t="s">
        <v>157</v>
      </c>
      <c r="G270" s="389" t="s">
        <v>157</v>
      </c>
      <c r="H270" s="389" t="s">
        <v>157</v>
      </c>
      <c r="I270" s="390" t="s">
        <v>157</v>
      </c>
      <c r="J270" s="391">
        <v>2</v>
      </c>
      <c r="K270" s="389">
        <v>73</v>
      </c>
      <c r="L270" s="389">
        <v>73</v>
      </c>
      <c r="M270" s="389">
        <v>73</v>
      </c>
      <c r="N270" s="389" t="s">
        <v>157</v>
      </c>
      <c r="O270" s="389" t="s">
        <v>157</v>
      </c>
      <c r="P270" s="389" t="s">
        <v>157</v>
      </c>
      <c r="Q270" s="389" t="s">
        <v>157</v>
      </c>
      <c r="R270" s="390">
        <v>8</v>
      </c>
    </row>
    <row r="271" spans="1:18" s="63" customFormat="1" ht="17.25" customHeight="1">
      <c r="A271" s="387" t="s">
        <v>538</v>
      </c>
      <c r="B271" s="403"/>
      <c r="C271" s="389">
        <v>27</v>
      </c>
      <c r="D271" s="389">
        <v>27</v>
      </c>
      <c r="E271" s="389">
        <v>27</v>
      </c>
      <c r="F271" s="389" t="s">
        <v>157</v>
      </c>
      <c r="G271" s="389" t="s">
        <v>157</v>
      </c>
      <c r="H271" s="389" t="s">
        <v>157</v>
      </c>
      <c r="I271" s="390" t="s">
        <v>157</v>
      </c>
      <c r="J271" s="391" t="s">
        <v>157</v>
      </c>
      <c r="K271" s="389">
        <v>90</v>
      </c>
      <c r="L271" s="389">
        <v>90</v>
      </c>
      <c r="M271" s="389">
        <v>90</v>
      </c>
      <c r="N271" s="389" t="s">
        <v>157</v>
      </c>
      <c r="O271" s="389" t="s">
        <v>157</v>
      </c>
      <c r="P271" s="389" t="s">
        <v>157</v>
      </c>
      <c r="Q271" s="389" t="s">
        <v>157</v>
      </c>
      <c r="R271" s="390" t="s">
        <v>157</v>
      </c>
    </row>
    <row r="272" spans="1:18" s="63" customFormat="1" ht="17.25" customHeight="1">
      <c r="A272" s="387" t="s">
        <v>539</v>
      </c>
      <c r="B272" s="403"/>
      <c r="C272" s="389">
        <v>184</v>
      </c>
      <c r="D272" s="389">
        <v>182</v>
      </c>
      <c r="E272" s="389">
        <v>153</v>
      </c>
      <c r="F272" s="389" t="s">
        <v>157</v>
      </c>
      <c r="G272" s="389">
        <v>27</v>
      </c>
      <c r="H272" s="389">
        <v>2</v>
      </c>
      <c r="I272" s="390">
        <v>2</v>
      </c>
      <c r="J272" s="391">
        <v>1</v>
      </c>
      <c r="K272" s="389">
        <v>541</v>
      </c>
      <c r="L272" s="389">
        <v>535</v>
      </c>
      <c r="M272" s="389">
        <v>464</v>
      </c>
      <c r="N272" s="389" t="s">
        <v>157</v>
      </c>
      <c r="O272" s="389">
        <v>69</v>
      </c>
      <c r="P272" s="389">
        <v>2</v>
      </c>
      <c r="Q272" s="389">
        <v>6</v>
      </c>
      <c r="R272" s="390">
        <v>2</v>
      </c>
    </row>
    <row r="273" spans="1:18" s="63" customFormat="1" ht="17.25" customHeight="1">
      <c r="A273" s="387" t="s">
        <v>540</v>
      </c>
      <c r="B273" s="403"/>
      <c r="C273" s="389">
        <v>61</v>
      </c>
      <c r="D273" s="389">
        <v>61</v>
      </c>
      <c r="E273" s="389">
        <v>61</v>
      </c>
      <c r="F273" s="389" t="s">
        <v>157</v>
      </c>
      <c r="G273" s="389" t="s">
        <v>157</v>
      </c>
      <c r="H273" s="389" t="s">
        <v>157</v>
      </c>
      <c r="I273" s="390" t="s">
        <v>157</v>
      </c>
      <c r="J273" s="391" t="s">
        <v>157</v>
      </c>
      <c r="K273" s="389">
        <v>209</v>
      </c>
      <c r="L273" s="389">
        <v>209</v>
      </c>
      <c r="M273" s="389">
        <v>209</v>
      </c>
      <c r="N273" s="389" t="s">
        <v>157</v>
      </c>
      <c r="O273" s="389" t="s">
        <v>157</v>
      </c>
      <c r="P273" s="389" t="s">
        <v>157</v>
      </c>
      <c r="Q273" s="389" t="s">
        <v>157</v>
      </c>
      <c r="R273" s="390" t="s">
        <v>157</v>
      </c>
    </row>
    <row r="274" spans="1:18" s="63" customFormat="1" ht="17.25" customHeight="1">
      <c r="A274" s="387" t="s">
        <v>541</v>
      </c>
      <c r="B274" s="403"/>
      <c r="C274" s="389">
        <v>39</v>
      </c>
      <c r="D274" s="389">
        <v>39</v>
      </c>
      <c r="E274" s="389">
        <v>37</v>
      </c>
      <c r="F274" s="389" t="s">
        <v>157</v>
      </c>
      <c r="G274" s="389">
        <v>2</v>
      </c>
      <c r="H274" s="389" t="s">
        <v>157</v>
      </c>
      <c r="I274" s="390" t="s">
        <v>157</v>
      </c>
      <c r="J274" s="391" t="s">
        <v>157</v>
      </c>
      <c r="K274" s="389">
        <v>120</v>
      </c>
      <c r="L274" s="389">
        <v>120</v>
      </c>
      <c r="M274" s="389">
        <v>114</v>
      </c>
      <c r="N274" s="389" t="s">
        <v>157</v>
      </c>
      <c r="O274" s="389">
        <v>6</v>
      </c>
      <c r="P274" s="389" t="s">
        <v>157</v>
      </c>
      <c r="Q274" s="389" t="s">
        <v>157</v>
      </c>
      <c r="R274" s="390" t="s">
        <v>157</v>
      </c>
    </row>
    <row r="275" spans="1:18" s="65" customFormat="1" ht="17.25" customHeight="1">
      <c r="A275" s="387" t="s">
        <v>542</v>
      </c>
      <c r="B275" s="403"/>
      <c r="C275" s="428" t="s">
        <v>348</v>
      </c>
      <c r="D275" s="428" t="s">
        <v>348</v>
      </c>
      <c r="E275" s="428" t="s">
        <v>348</v>
      </c>
      <c r="F275" s="428" t="s">
        <v>348</v>
      </c>
      <c r="G275" s="428" t="s">
        <v>348</v>
      </c>
      <c r="H275" s="428" t="s">
        <v>348</v>
      </c>
      <c r="I275" s="429" t="s">
        <v>348</v>
      </c>
      <c r="J275" s="430" t="s">
        <v>348</v>
      </c>
      <c r="K275" s="428" t="s">
        <v>348</v>
      </c>
      <c r="L275" s="428" t="s">
        <v>348</v>
      </c>
      <c r="M275" s="428" t="s">
        <v>348</v>
      </c>
      <c r="N275" s="428" t="s">
        <v>348</v>
      </c>
      <c r="O275" s="428" t="s">
        <v>348</v>
      </c>
      <c r="P275" s="428" t="s">
        <v>348</v>
      </c>
      <c r="Q275" s="428" t="s">
        <v>348</v>
      </c>
      <c r="R275" s="429" t="s">
        <v>348</v>
      </c>
    </row>
    <row r="276" spans="1:18" s="63" customFormat="1" ht="17.25" customHeight="1">
      <c r="A276" s="387" t="s">
        <v>640</v>
      </c>
      <c r="B276" s="403"/>
      <c r="C276" s="408">
        <v>208</v>
      </c>
      <c r="D276" s="408">
        <v>207</v>
      </c>
      <c r="E276" s="408">
        <v>154</v>
      </c>
      <c r="F276" s="389" t="s">
        <v>157</v>
      </c>
      <c r="G276" s="408">
        <v>50</v>
      </c>
      <c r="H276" s="408">
        <v>3</v>
      </c>
      <c r="I276" s="390">
        <v>1</v>
      </c>
      <c r="J276" s="391">
        <v>10</v>
      </c>
      <c r="K276" s="408">
        <v>572</v>
      </c>
      <c r="L276" s="408">
        <v>570</v>
      </c>
      <c r="M276" s="408">
        <v>438</v>
      </c>
      <c r="N276" s="389" t="s">
        <v>157</v>
      </c>
      <c r="O276" s="408">
        <v>124</v>
      </c>
      <c r="P276" s="408">
        <v>8</v>
      </c>
      <c r="Q276" s="389">
        <v>2</v>
      </c>
      <c r="R276" s="390">
        <v>10</v>
      </c>
    </row>
    <row r="277" spans="1:18" s="63" customFormat="1" ht="17.25" customHeight="1">
      <c r="A277" s="387" t="s">
        <v>641</v>
      </c>
      <c r="B277" s="403"/>
      <c r="C277" s="408">
        <v>133</v>
      </c>
      <c r="D277" s="408">
        <v>131</v>
      </c>
      <c r="E277" s="408">
        <v>130</v>
      </c>
      <c r="F277" s="389" t="s">
        <v>157</v>
      </c>
      <c r="G277" s="408">
        <v>1</v>
      </c>
      <c r="H277" s="389" t="s">
        <v>157</v>
      </c>
      <c r="I277" s="390">
        <v>2</v>
      </c>
      <c r="J277" s="391" t="s">
        <v>157</v>
      </c>
      <c r="K277" s="408">
        <v>419</v>
      </c>
      <c r="L277" s="408">
        <v>413</v>
      </c>
      <c r="M277" s="408">
        <v>409</v>
      </c>
      <c r="N277" s="389" t="s">
        <v>157</v>
      </c>
      <c r="O277" s="408">
        <v>4</v>
      </c>
      <c r="P277" s="389" t="s">
        <v>157</v>
      </c>
      <c r="Q277" s="389">
        <v>6</v>
      </c>
      <c r="R277" s="390" t="s">
        <v>157</v>
      </c>
    </row>
    <row r="278" spans="1:18" s="63" customFormat="1" ht="17.25" customHeight="1">
      <c r="A278" s="394" t="s">
        <v>642</v>
      </c>
      <c r="B278" s="404"/>
      <c r="C278" s="411">
        <v>78</v>
      </c>
      <c r="D278" s="411">
        <v>77</v>
      </c>
      <c r="E278" s="411">
        <v>75</v>
      </c>
      <c r="F278" s="395" t="s">
        <v>157</v>
      </c>
      <c r="G278" s="411">
        <v>1</v>
      </c>
      <c r="H278" s="411">
        <v>1</v>
      </c>
      <c r="I278" s="396">
        <v>1</v>
      </c>
      <c r="J278" s="397">
        <v>1</v>
      </c>
      <c r="K278" s="411">
        <v>238</v>
      </c>
      <c r="L278" s="411">
        <v>233</v>
      </c>
      <c r="M278" s="411">
        <v>231</v>
      </c>
      <c r="N278" s="395" t="s">
        <v>157</v>
      </c>
      <c r="O278" s="411">
        <v>1</v>
      </c>
      <c r="P278" s="411">
        <v>1</v>
      </c>
      <c r="Q278" s="395">
        <v>5</v>
      </c>
      <c r="R278" s="396">
        <v>1</v>
      </c>
    </row>
    <row r="279" spans="1:18" s="63" customFormat="1" ht="17.25" customHeight="1">
      <c r="A279" s="406" t="s">
        <v>543</v>
      </c>
      <c r="B279" s="407"/>
      <c r="C279" s="408">
        <v>1064</v>
      </c>
      <c r="D279" s="408">
        <v>1058</v>
      </c>
      <c r="E279" s="408">
        <v>1014</v>
      </c>
      <c r="F279" s="389" t="s">
        <v>157</v>
      </c>
      <c r="G279" s="408">
        <v>40</v>
      </c>
      <c r="H279" s="408">
        <v>4</v>
      </c>
      <c r="I279" s="390">
        <v>6</v>
      </c>
      <c r="J279" s="391">
        <v>5</v>
      </c>
      <c r="K279" s="408">
        <v>3341</v>
      </c>
      <c r="L279" s="408">
        <v>3332</v>
      </c>
      <c r="M279" s="408">
        <v>3218</v>
      </c>
      <c r="N279" s="389" t="s">
        <v>157</v>
      </c>
      <c r="O279" s="408">
        <v>103</v>
      </c>
      <c r="P279" s="408">
        <v>11</v>
      </c>
      <c r="Q279" s="389">
        <v>9</v>
      </c>
      <c r="R279" s="390">
        <v>16</v>
      </c>
    </row>
    <row r="280" spans="1:18" s="63" customFormat="1" ht="17.25" customHeight="1">
      <c r="A280" s="406" t="s">
        <v>544</v>
      </c>
      <c r="B280" s="407"/>
      <c r="C280" s="408">
        <v>823</v>
      </c>
      <c r="D280" s="408">
        <v>817</v>
      </c>
      <c r="E280" s="408">
        <v>662</v>
      </c>
      <c r="F280" s="389" t="s">
        <v>157</v>
      </c>
      <c r="G280" s="408">
        <v>154</v>
      </c>
      <c r="H280" s="408">
        <v>1</v>
      </c>
      <c r="I280" s="390">
        <v>6</v>
      </c>
      <c r="J280" s="391">
        <v>10</v>
      </c>
      <c r="K280" s="408">
        <v>2369</v>
      </c>
      <c r="L280" s="408">
        <v>2355</v>
      </c>
      <c r="M280" s="408">
        <v>1976</v>
      </c>
      <c r="N280" s="389" t="s">
        <v>157</v>
      </c>
      <c r="O280" s="408">
        <v>377</v>
      </c>
      <c r="P280" s="408">
        <v>2</v>
      </c>
      <c r="Q280" s="389">
        <v>14</v>
      </c>
      <c r="R280" s="390">
        <v>27</v>
      </c>
    </row>
    <row r="281" spans="1:18" s="63" customFormat="1" ht="17.25" customHeight="1">
      <c r="A281" s="406" t="s">
        <v>545</v>
      </c>
      <c r="B281" s="407"/>
      <c r="C281" s="408">
        <v>673</v>
      </c>
      <c r="D281" s="408">
        <v>672</v>
      </c>
      <c r="E281" s="408">
        <v>492</v>
      </c>
      <c r="F281" s="389" t="s">
        <v>157</v>
      </c>
      <c r="G281" s="408">
        <v>180</v>
      </c>
      <c r="H281" s="389" t="s">
        <v>157</v>
      </c>
      <c r="I281" s="390">
        <v>1</v>
      </c>
      <c r="J281" s="391">
        <v>5</v>
      </c>
      <c r="K281" s="408">
        <v>1847</v>
      </c>
      <c r="L281" s="408">
        <v>1845</v>
      </c>
      <c r="M281" s="408">
        <v>1424</v>
      </c>
      <c r="N281" s="389" t="s">
        <v>157</v>
      </c>
      <c r="O281" s="408">
        <v>421</v>
      </c>
      <c r="P281" s="389" t="s">
        <v>157</v>
      </c>
      <c r="Q281" s="389">
        <v>2</v>
      </c>
      <c r="R281" s="390">
        <v>12</v>
      </c>
    </row>
    <row r="282" spans="1:18" s="63" customFormat="1" ht="17.25" customHeight="1">
      <c r="A282" s="406" t="s">
        <v>546</v>
      </c>
      <c r="B282" s="407"/>
      <c r="C282" s="408">
        <v>548</v>
      </c>
      <c r="D282" s="408">
        <v>548</v>
      </c>
      <c r="E282" s="408">
        <v>421</v>
      </c>
      <c r="F282" s="389" t="s">
        <v>157</v>
      </c>
      <c r="G282" s="408">
        <v>126</v>
      </c>
      <c r="H282" s="408">
        <v>1</v>
      </c>
      <c r="I282" s="390" t="s">
        <v>157</v>
      </c>
      <c r="J282" s="391">
        <v>3</v>
      </c>
      <c r="K282" s="408">
        <v>1693</v>
      </c>
      <c r="L282" s="408">
        <v>1693</v>
      </c>
      <c r="M282" s="408">
        <v>1361</v>
      </c>
      <c r="N282" s="389" t="s">
        <v>157</v>
      </c>
      <c r="O282" s="408">
        <v>330</v>
      </c>
      <c r="P282" s="408">
        <v>2</v>
      </c>
      <c r="Q282" s="389" t="s">
        <v>157</v>
      </c>
      <c r="R282" s="390">
        <v>11</v>
      </c>
    </row>
    <row r="283" spans="1:18" s="63" customFormat="1" ht="17.25" customHeight="1">
      <c r="A283" s="406" t="s">
        <v>547</v>
      </c>
      <c r="B283" s="407"/>
      <c r="C283" s="408">
        <v>623</v>
      </c>
      <c r="D283" s="408">
        <v>621</v>
      </c>
      <c r="E283" s="408">
        <v>570</v>
      </c>
      <c r="F283" s="389" t="s">
        <v>157</v>
      </c>
      <c r="G283" s="408">
        <v>47</v>
      </c>
      <c r="H283" s="408">
        <v>4</v>
      </c>
      <c r="I283" s="390">
        <v>2</v>
      </c>
      <c r="J283" s="391">
        <v>4</v>
      </c>
      <c r="K283" s="408">
        <v>1991</v>
      </c>
      <c r="L283" s="408">
        <v>1989</v>
      </c>
      <c r="M283" s="408">
        <v>1842</v>
      </c>
      <c r="N283" s="389" t="s">
        <v>157</v>
      </c>
      <c r="O283" s="408">
        <v>135</v>
      </c>
      <c r="P283" s="408">
        <v>12</v>
      </c>
      <c r="Q283" s="389">
        <v>2</v>
      </c>
      <c r="R283" s="390">
        <v>11</v>
      </c>
    </row>
    <row r="284" spans="1:18" s="63" customFormat="1" ht="17.25" customHeight="1">
      <c r="A284" s="406" t="s">
        <v>548</v>
      </c>
      <c r="B284" s="407"/>
      <c r="C284" s="408">
        <v>471</v>
      </c>
      <c r="D284" s="408">
        <v>469</v>
      </c>
      <c r="E284" s="408">
        <v>330</v>
      </c>
      <c r="F284" s="389" t="s">
        <v>157</v>
      </c>
      <c r="G284" s="408">
        <v>136</v>
      </c>
      <c r="H284" s="408">
        <v>3</v>
      </c>
      <c r="I284" s="390">
        <v>2</v>
      </c>
      <c r="J284" s="391">
        <v>4</v>
      </c>
      <c r="K284" s="408">
        <v>1320</v>
      </c>
      <c r="L284" s="408">
        <v>1318</v>
      </c>
      <c r="M284" s="408">
        <v>1031</v>
      </c>
      <c r="N284" s="389" t="s">
        <v>157</v>
      </c>
      <c r="O284" s="408">
        <v>276</v>
      </c>
      <c r="P284" s="408">
        <v>11</v>
      </c>
      <c r="Q284" s="389">
        <v>2</v>
      </c>
      <c r="R284" s="390">
        <v>14</v>
      </c>
    </row>
    <row r="285" spans="1:18" s="63" customFormat="1" ht="17.25" customHeight="1">
      <c r="A285" s="406" t="s">
        <v>549</v>
      </c>
      <c r="B285" s="407"/>
      <c r="C285" s="408">
        <v>317</v>
      </c>
      <c r="D285" s="408">
        <v>317</v>
      </c>
      <c r="E285" s="408">
        <v>264</v>
      </c>
      <c r="F285" s="389" t="s">
        <v>157</v>
      </c>
      <c r="G285" s="408">
        <v>50</v>
      </c>
      <c r="H285" s="389">
        <v>3</v>
      </c>
      <c r="I285" s="390" t="s">
        <v>157</v>
      </c>
      <c r="J285" s="391">
        <v>2</v>
      </c>
      <c r="K285" s="408">
        <v>915</v>
      </c>
      <c r="L285" s="408">
        <v>915</v>
      </c>
      <c r="M285" s="408">
        <v>789</v>
      </c>
      <c r="N285" s="389" t="s">
        <v>157</v>
      </c>
      <c r="O285" s="408">
        <v>118</v>
      </c>
      <c r="P285" s="389">
        <v>8</v>
      </c>
      <c r="Q285" s="389" t="s">
        <v>157</v>
      </c>
      <c r="R285" s="390">
        <v>6</v>
      </c>
    </row>
    <row r="286" spans="1:18" s="63" customFormat="1" ht="17.25" customHeight="1">
      <c r="A286" s="406" t="s">
        <v>365</v>
      </c>
      <c r="B286" s="407"/>
      <c r="C286" s="408">
        <v>266</v>
      </c>
      <c r="D286" s="408">
        <v>265</v>
      </c>
      <c r="E286" s="408">
        <v>234</v>
      </c>
      <c r="F286" s="389" t="s">
        <v>157</v>
      </c>
      <c r="G286" s="408">
        <v>29</v>
      </c>
      <c r="H286" s="408">
        <v>2</v>
      </c>
      <c r="I286" s="390">
        <v>1</v>
      </c>
      <c r="J286" s="391">
        <v>6</v>
      </c>
      <c r="K286" s="408">
        <v>783</v>
      </c>
      <c r="L286" s="408">
        <v>780</v>
      </c>
      <c r="M286" s="408">
        <v>684</v>
      </c>
      <c r="N286" s="389" t="s">
        <v>157</v>
      </c>
      <c r="O286" s="408">
        <v>90</v>
      </c>
      <c r="P286" s="408">
        <v>6</v>
      </c>
      <c r="Q286" s="389">
        <v>3</v>
      </c>
      <c r="R286" s="390">
        <v>7</v>
      </c>
    </row>
    <row r="287" spans="1:18" s="63" customFormat="1" ht="17.25" customHeight="1">
      <c r="A287" s="406" t="s">
        <v>366</v>
      </c>
      <c r="B287" s="407"/>
      <c r="C287" s="408">
        <v>472</v>
      </c>
      <c r="D287" s="408">
        <v>471</v>
      </c>
      <c r="E287" s="408">
        <v>466</v>
      </c>
      <c r="F287" s="389" t="s">
        <v>157</v>
      </c>
      <c r="G287" s="408">
        <v>4</v>
      </c>
      <c r="H287" s="408">
        <v>1</v>
      </c>
      <c r="I287" s="390">
        <v>1</v>
      </c>
      <c r="J287" s="391">
        <v>1</v>
      </c>
      <c r="K287" s="408">
        <v>1557</v>
      </c>
      <c r="L287" s="408">
        <v>1556</v>
      </c>
      <c r="M287" s="408">
        <v>1542</v>
      </c>
      <c r="N287" s="389" t="s">
        <v>157</v>
      </c>
      <c r="O287" s="408">
        <v>12</v>
      </c>
      <c r="P287" s="408">
        <v>2</v>
      </c>
      <c r="Q287" s="389">
        <v>1</v>
      </c>
      <c r="R287" s="390">
        <v>5</v>
      </c>
    </row>
    <row r="288" spans="1:18" s="63" customFormat="1" ht="17.25" customHeight="1">
      <c r="A288" s="406" t="s">
        <v>367</v>
      </c>
      <c r="B288" s="407"/>
      <c r="C288" s="408">
        <v>1156</v>
      </c>
      <c r="D288" s="408">
        <v>1142</v>
      </c>
      <c r="E288" s="408">
        <v>934</v>
      </c>
      <c r="F288" s="389" t="s">
        <v>157</v>
      </c>
      <c r="G288" s="408">
        <v>206</v>
      </c>
      <c r="H288" s="408">
        <v>2</v>
      </c>
      <c r="I288" s="390">
        <v>14</v>
      </c>
      <c r="J288" s="391">
        <v>4</v>
      </c>
      <c r="K288" s="408">
        <v>3581</v>
      </c>
      <c r="L288" s="408">
        <v>3553</v>
      </c>
      <c r="M288" s="408">
        <v>3003</v>
      </c>
      <c r="N288" s="389" t="s">
        <v>157</v>
      </c>
      <c r="O288" s="408">
        <v>546</v>
      </c>
      <c r="P288" s="408">
        <v>4</v>
      </c>
      <c r="Q288" s="389">
        <v>28</v>
      </c>
      <c r="R288" s="390">
        <v>12</v>
      </c>
    </row>
    <row r="289" spans="1:18" s="63" customFormat="1" ht="17.25" customHeight="1">
      <c r="A289" s="406" t="s">
        <v>550</v>
      </c>
      <c r="B289" s="407"/>
      <c r="C289" s="408">
        <v>866</v>
      </c>
      <c r="D289" s="408">
        <v>859</v>
      </c>
      <c r="E289" s="408">
        <v>733</v>
      </c>
      <c r="F289" s="389" t="s">
        <v>157</v>
      </c>
      <c r="G289" s="408">
        <v>122</v>
      </c>
      <c r="H289" s="408">
        <v>4</v>
      </c>
      <c r="I289" s="390">
        <v>7</v>
      </c>
      <c r="J289" s="391">
        <v>13</v>
      </c>
      <c r="K289" s="408">
        <v>2747</v>
      </c>
      <c r="L289" s="408">
        <v>2732</v>
      </c>
      <c r="M289" s="408">
        <v>2393</v>
      </c>
      <c r="N289" s="389" t="s">
        <v>157</v>
      </c>
      <c r="O289" s="408">
        <v>330</v>
      </c>
      <c r="P289" s="408">
        <v>9</v>
      </c>
      <c r="Q289" s="389">
        <v>15</v>
      </c>
      <c r="R289" s="390">
        <v>27</v>
      </c>
    </row>
    <row r="290" spans="1:18" s="63" customFormat="1" ht="17.25" customHeight="1">
      <c r="A290" s="406" t="s">
        <v>551</v>
      </c>
      <c r="B290" s="407"/>
      <c r="C290" s="408">
        <v>543</v>
      </c>
      <c r="D290" s="408">
        <v>534</v>
      </c>
      <c r="E290" s="408">
        <v>503</v>
      </c>
      <c r="F290" s="389" t="s">
        <v>157</v>
      </c>
      <c r="G290" s="408">
        <v>31</v>
      </c>
      <c r="H290" s="389" t="s">
        <v>157</v>
      </c>
      <c r="I290" s="390">
        <v>9</v>
      </c>
      <c r="J290" s="391">
        <v>2</v>
      </c>
      <c r="K290" s="408">
        <v>1697</v>
      </c>
      <c r="L290" s="408">
        <v>1670</v>
      </c>
      <c r="M290" s="408">
        <v>1583</v>
      </c>
      <c r="N290" s="389" t="s">
        <v>157</v>
      </c>
      <c r="O290" s="408">
        <v>87</v>
      </c>
      <c r="P290" s="389" t="s">
        <v>157</v>
      </c>
      <c r="Q290" s="389">
        <v>27</v>
      </c>
      <c r="R290" s="390">
        <v>4</v>
      </c>
    </row>
    <row r="291" spans="1:18" s="63" customFormat="1" ht="17.25" customHeight="1">
      <c r="A291" s="406" t="s">
        <v>552</v>
      </c>
      <c r="B291" s="407"/>
      <c r="C291" s="408">
        <v>396</v>
      </c>
      <c r="D291" s="408">
        <v>395</v>
      </c>
      <c r="E291" s="408">
        <v>314</v>
      </c>
      <c r="F291" s="389" t="s">
        <v>157</v>
      </c>
      <c r="G291" s="408">
        <v>78</v>
      </c>
      <c r="H291" s="408">
        <v>3</v>
      </c>
      <c r="I291" s="390">
        <v>1</v>
      </c>
      <c r="J291" s="391">
        <v>1</v>
      </c>
      <c r="K291" s="408">
        <v>1225</v>
      </c>
      <c r="L291" s="408">
        <v>1223</v>
      </c>
      <c r="M291" s="408">
        <v>1041</v>
      </c>
      <c r="N291" s="389" t="s">
        <v>157</v>
      </c>
      <c r="O291" s="408">
        <v>172</v>
      </c>
      <c r="P291" s="408">
        <v>10</v>
      </c>
      <c r="Q291" s="389">
        <v>2</v>
      </c>
      <c r="R291" s="390">
        <v>1</v>
      </c>
    </row>
    <row r="292" spans="1:18" s="63" customFormat="1" ht="17.25" customHeight="1">
      <c r="A292" s="406" t="s">
        <v>553</v>
      </c>
      <c r="B292" s="407"/>
      <c r="C292" s="408">
        <v>606</v>
      </c>
      <c r="D292" s="408">
        <v>600</v>
      </c>
      <c r="E292" s="408">
        <v>471</v>
      </c>
      <c r="F292" s="389" t="s">
        <v>157</v>
      </c>
      <c r="G292" s="408">
        <v>126</v>
      </c>
      <c r="H292" s="408">
        <v>3</v>
      </c>
      <c r="I292" s="390">
        <v>6</v>
      </c>
      <c r="J292" s="391">
        <v>2</v>
      </c>
      <c r="K292" s="408">
        <v>1880</v>
      </c>
      <c r="L292" s="408">
        <v>1873</v>
      </c>
      <c r="M292" s="408">
        <v>1544</v>
      </c>
      <c r="N292" s="389" t="s">
        <v>157</v>
      </c>
      <c r="O292" s="408">
        <v>323</v>
      </c>
      <c r="P292" s="408">
        <v>6</v>
      </c>
      <c r="Q292" s="389">
        <v>7</v>
      </c>
      <c r="R292" s="390">
        <v>6</v>
      </c>
    </row>
    <row r="293" spans="1:18" s="63" customFormat="1" ht="17.25" customHeight="1">
      <c r="A293" s="406" t="s">
        <v>554</v>
      </c>
      <c r="B293" s="407"/>
      <c r="C293" s="408">
        <v>832</v>
      </c>
      <c r="D293" s="408">
        <v>826</v>
      </c>
      <c r="E293" s="408">
        <v>659</v>
      </c>
      <c r="F293" s="389" t="s">
        <v>157</v>
      </c>
      <c r="G293" s="408">
        <v>154</v>
      </c>
      <c r="H293" s="408">
        <v>13</v>
      </c>
      <c r="I293" s="390">
        <v>6</v>
      </c>
      <c r="J293" s="391">
        <v>19</v>
      </c>
      <c r="K293" s="408">
        <v>2369</v>
      </c>
      <c r="L293" s="408">
        <v>2352</v>
      </c>
      <c r="M293" s="408">
        <v>1924</v>
      </c>
      <c r="N293" s="389" t="s">
        <v>157</v>
      </c>
      <c r="O293" s="408">
        <v>389</v>
      </c>
      <c r="P293" s="408">
        <v>39</v>
      </c>
      <c r="Q293" s="389">
        <v>17</v>
      </c>
      <c r="R293" s="390">
        <v>20</v>
      </c>
    </row>
    <row r="294" spans="1:18" s="63" customFormat="1" ht="17.25" customHeight="1">
      <c r="A294" s="406" t="s">
        <v>555</v>
      </c>
      <c r="B294" s="407"/>
      <c r="C294" s="408">
        <v>663</v>
      </c>
      <c r="D294" s="408">
        <v>662</v>
      </c>
      <c r="E294" s="408">
        <v>565</v>
      </c>
      <c r="F294" s="389" t="s">
        <v>157</v>
      </c>
      <c r="G294" s="408">
        <v>91</v>
      </c>
      <c r="H294" s="408">
        <v>6</v>
      </c>
      <c r="I294" s="390">
        <v>1</v>
      </c>
      <c r="J294" s="391">
        <v>6</v>
      </c>
      <c r="K294" s="408">
        <v>2122</v>
      </c>
      <c r="L294" s="408">
        <v>2121</v>
      </c>
      <c r="M294" s="408">
        <v>1853</v>
      </c>
      <c r="N294" s="389" t="s">
        <v>157</v>
      </c>
      <c r="O294" s="408">
        <v>247</v>
      </c>
      <c r="P294" s="408">
        <v>21</v>
      </c>
      <c r="Q294" s="389">
        <v>1</v>
      </c>
      <c r="R294" s="390">
        <v>15</v>
      </c>
    </row>
    <row r="295" spans="1:18" s="63" customFormat="1" ht="17.25" customHeight="1" thickBot="1">
      <c r="A295" s="409" t="s">
        <v>556</v>
      </c>
      <c r="B295" s="431"/>
      <c r="C295" s="432">
        <v>75</v>
      </c>
      <c r="D295" s="432">
        <v>75</v>
      </c>
      <c r="E295" s="432">
        <v>67</v>
      </c>
      <c r="F295" s="400" t="s">
        <v>157</v>
      </c>
      <c r="G295" s="432">
        <v>8</v>
      </c>
      <c r="H295" s="400" t="s">
        <v>157</v>
      </c>
      <c r="I295" s="401" t="s">
        <v>157</v>
      </c>
      <c r="J295" s="402" t="s">
        <v>157</v>
      </c>
      <c r="K295" s="432">
        <v>211</v>
      </c>
      <c r="L295" s="432">
        <v>211</v>
      </c>
      <c r="M295" s="432">
        <v>193</v>
      </c>
      <c r="N295" s="400" t="s">
        <v>157</v>
      </c>
      <c r="O295" s="432">
        <v>18</v>
      </c>
      <c r="P295" s="400" t="s">
        <v>157</v>
      </c>
      <c r="Q295" s="400" t="s">
        <v>157</v>
      </c>
      <c r="R295" s="401" t="s">
        <v>157</v>
      </c>
    </row>
    <row r="296" spans="1:18" ht="15.75" customHeight="1">
      <c r="A296" s="433" t="s">
        <v>702</v>
      </c>
    </row>
    <row r="297" spans="1:18" ht="13.5" customHeight="1"/>
    <row r="298" spans="1:18" ht="13.5" customHeight="1"/>
    <row r="299" spans="1:18" ht="13.5" customHeight="1"/>
    <row r="300" spans="1:18" ht="13.5" customHeight="1"/>
    <row r="301" spans="1:18" ht="13.5" customHeight="1"/>
    <row r="302" spans="1:18" ht="13.5" customHeight="1"/>
    <row r="303" spans="1:18" ht="13.5" customHeight="1"/>
    <row r="304" spans="1:18"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sheetData>
  <mergeCells count="78">
    <mergeCell ref="Q250:Q251"/>
    <mergeCell ref="K201:K202"/>
    <mergeCell ref="L201:P201"/>
    <mergeCell ref="Q201:Q202"/>
    <mergeCell ref="A247:I247"/>
    <mergeCell ref="J247:R247"/>
    <mergeCell ref="A249:A251"/>
    <mergeCell ref="C249:I249"/>
    <mergeCell ref="J249:J251"/>
    <mergeCell ref="K249:Q249"/>
    <mergeCell ref="R249:R251"/>
    <mergeCell ref="C250:C251"/>
    <mergeCell ref="D250:H250"/>
    <mergeCell ref="I250:I251"/>
    <mergeCell ref="K250:K251"/>
    <mergeCell ref="L250:P250"/>
    <mergeCell ref="A198:I198"/>
    <mergeCell ref="J198:R198"/>
    <mergeCell ref="A200:A202"/>
    <mergeCell ref="C200:I200"/>
    <mergeCell ref="J200:J202"/>
    <mergeCell ref="K200:Q200"/>
    <mergeCell ref="R200:R202"/>
    <mergeCell ref="C201:C202"/>
    <mergeCell ref="D201:H201"/>
    <mergeCell ref="I201:I202"/>
    <mergeCell ref="Q152:Q153"/>
    <mergeCell ref="K103:K104"/>
    <mergeCell ref="L103:P103"/>
    <mergeCell ref="Q103:Q104"/>
    <mergeCell ref="A149:I149"/>
    <mergeCell ref="J149:R149"/>
    <mergeCell ref="A151:A153"/>
    <mergeCell ref="C151:I151"/>
    <mergeCell ref="J151:J153"/>
    <mergeCell ref="K151:Q151"/>
    <mergeCell ref="R151:R153"/>
    <mergeCell ref="C152:C153"/>
    <mergeCell ref="D152:H152"/>
    <mergeCell ref="I152:I153"/>
    <mergeCell ref="K152:K153"/>
    <mergeCell ref="L152:P152"/>
    <mergeCell ref="A100:I100"/>
    <mergeCell ref="J100:R100"/>
    <mergeCell ref="A102:A104"/>
    <mergeCell ref="C102:I102"/>
    <mergeCell ref="J102:J104"/>
    <mergeCell ref="K102:Q102"/>
    <mergeCell ref="R102:R104"/>
    <mergeCell ref="C103:C104"/>
    <mergeCell ref="D103:H103"/>
    <mergeCell ref="I103:I104"/>
    <mergeCell ref="Q54:Q55"/>
    <mergeCell ref="K5:K6"/>
    <mergeCell ref="L5:P5"/>
    <mergeCell ref="Q5:Q6"/>
    <mergeCell ref="A51:I51"/>
    <mergeCell ref="J51:R51"/>
    <mergeCell ref="A53:A55"/>
    <mergeCell ref="C53:I53"/>
    <mergeCell ref="J53:J55"/>
    <mergeCell ref="K53:Q53"/>
    <mergeCell ref="R53:R55"/>
    <mergeCell ref="C54:C55"/>
    <mergeCell ref="D54:H54"/>
    <mergeCell ref="I54:I55"/>
    <mergeCell ref="K54:K55"/>
    <mergeCell ref="L54:P54"/>
    <mergeCell ref="A2:I2"/>
    <mergeCell ref="J2:R2"/>
    <mergeCell ref="A4:A6"/>
    <mergeCell ref="C4:I4"/>
    <mergeCell ref="J4:J6"/>
    <mergeCell ref="K4:Q4"/>
    <mergeCell ref="R4:R6"/>
    <mergeCell ref="C5:C6"/>
    <mergeCell ref="D5:H5"/>
    <mergeCell ref="I5:I6"/>
  </mergeCells>
  <phoneticPr fontId="2"/>
  <printOptions horizontalCentered="1"/>
  <pageMargins left="0.78740157480314965" right="0.78740157480314965" top="0.78740157480314965" bottom="0.78740157480314965" header="0.59055118110236227" footer="0.59055118110236227"/>
  <pageSetup paperSize="9" pageOrder="overThenDown"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election activeCell="A15" sqref="A15:B15"/>
    </sheetView>
  </sheetViews>
  <sheetFormatPr defaultRowHeight="13.5"/>
  <cols>
    <col min="1" max="1" width="3.5" style="32" customWidth="1"/>
    <col min="2" max="2" width="9.625" style="32" customWidth="1"/>
    <col min="3" max="10" width="11.625" style="32" customWidth="1"/>
    <col min="11" max="14" width="8.625" style="32" customWidth="1"/>
    <col min="15" max="15" width="10.125" style="32" customWidth="1"/>
    <col min="16" max="16" width="61.625" style="32" customWidth="1"/>
    <col min="17" max="250" width="9" style="32"/>
    <col min="251" max="251" width="2.625" style="32" customWidth="1"/>
    <col min="252" max="252" width="9.625" style="32" customWidth="1"/>
    <col min="253" max="253" width="9.375" style="32" bestFit="1" customWidth="1"/>
    <col min="254" max="265" width="8.625" style="32" customWidth="1"/>
    <col min="266" max="506" width="9" style="32"/>
    <col min="507" max="507" width="2.625" style="32" customWidth="1"/>
    <col min="508" max="508" width="9.625" style="32" customWidth="1"/>
    <col min="509" max="509" width="9.375" style="32" bestFit="1" customWidth="1"/>
    <col min="510" max="521" width="8.625" style="32" customWidth="1"/>
    <col min="522" max="762" width="9" style="32"/>
    <col min="763" max="763" width="2.625" style="32" customWidth="1"/>
    <col min="764" max="764" width="9.625" style="32" customWidth="1"/>
    <col min="765" max="765" width="9.375" style="32" bestFit="1" customWidth="1"/>
    <col min="766" max="777" width="8.625" style="32" customWidth="1"/>
    <col min="778" max="1018" width="9" style="32"/>
    <col min="1019" max="1019" width="2.625" style="32" customWidth="1"/>
    <col min="1020" max="1020" width="9.625" style="32" customWidth="1"/>
    <col min="1021" max="1021" width="9.375" style="32" bestFit="1" customWidth="1"/>
    <col min="1022" max="1033" width="8.625" style="32" customWidth="1"/>
    <col min="1034" max="1274" width="9" style="32"/>
    <col min="1275" max="1275" width="2.625" style="32" customWidth="1"/>
    <col min="1276" max="1276" width="9.625" style="32" customWidth="1"/>
    <col min="1277" max="1277" width="9.375" style="32" bestFit="1" customWidth="1"/>
    <col min="1278" max="1289" width="8.625" style="32" customWidth="1"/>
    <col min="1290" max="1530" width="9" style="32"/>
    <col min="1531" max="1531" width="2.625" style="32" customWidth="1"/>
    <col min="1532" max="1532" width="9.625" style="32" customWidth="1"/>
    <col min="1533" max="1533" width="9.375" style="32" bestFit="1" customWidth="1"/>
    <col min="1534" max="1545" width="8.625" style="32" customWidth="1"/>
    <col min="1546" max="1786" width="9" style="32"/>
    <col min="1787" max="1787" width="2.625" style="32" customWidth="1"/>
    <col min="1788" max="1788" width="9.625" style="32" customWidth="1"/>
    <col min="1789" max="1789" width="9.375" style="32" bestFit="1" customWidth="1"/>
    <col min="1790" max="1801" width="8.625" style="32" customWidth="1"/>
    <col min="1802" max="2042" width="9" style="32"/>
    <col min="2043" max="2043" width="2.625" style="32" customWidth="1"/>
    <col min="2044" max="2044" width="9.625" style="32" customWidth="1"/>
    <col min="2045" max="2045" width="9.375" style="32" bestFit="1" customWidth="1"/>
    <col min="2046" max="2057" width="8.625" style="32" customWidth="1"/>
    <col min="2058" max="2298" width="9" style="32"/>
    <col min="2299" max="2299" width="2.625" style="32" customWidth="1"/>
    <col min="2300" max="2300" width="9.625" style="32" customWidth="1"/>
    <col min="2301" max="2301" width="9.375" style="32" bestFit="1" customWidth="1"/>
    <col min="2302" max="2313" width="8.625" style="32" customWidth="1"/>
    <col min="2314" max="2554" width="9" style="32"/>
    <col min="2555" max="2555" width="2.625" style="32" customWidth="1"/>
    <col min="2556" max="2556" width="9.625" style="32" customWidth="1"/>
    <col min="2557" max="2557" width="9.375" style="32" bestFit="1" customWidth="1"/>
    <col min="2558" max="2569" width="8.625" style="32" customWidth="1"/>
    <col min="2570" max="2810" width="9" style="32"/>
    <col min="2811" max="2811" width="2.625" style="32" customWidth="1"/>
    <col min="2812" max="2812" width="9.625" style="32" customWidth="1"/>
    <col min="2813" max="2813" width="9.375" style="32" bestFit="1" customWidth="1"/>
    <col min="2814" max="2825" width="8.625" style="32" customWidth="1"/>
    <col min="2826" max="3066" width="9" style="32"/>
    <col min="3067" max="3067" width="2.625" style="32" customWidth="1"/>
    <col min="3068" max="3068" width="9.625" style="32" customWidth="1"/>
    <col min="3069" max="3069" width="9.375" style="32" bestFit="1" customWidth="1"/>
    <col min="3070" max="3081" width="8.625" style="32" customWidth="1"/>
    <col min="3082" max="3322" width="9" style="32"/>
    <col min="3323" max="3323" width="2.625" style="32" customWidth="1"/>
    <col min="3324" max="3324" width="9.625" style="32" customWidth="1"/>
    <col min="3325" max="3325" width="9.375" style="32" bestFit="1" customWidth="1"/>
    <col min="3326" max="3337" width="8.625" style="32" customWidth="1"/>
    <col min="3338" max="3578" width="9" style="32"/>
    <col min="3579" max="3579" width="2.625" style="32" customWidth="1"/>
    <col min="3580" max="3580" width="9.625" style="32" customWidth="1"/>
    <col min="3581" max="3581" width="9.375" style="32" bestFit="1" customWidth="1"/>
    <col min="3582" max="3593" width="8.625" style="32" customWidth="1"/>
    <col min="3594" max="3834" width="9" style="32"/>
    <col min="3835" max="3835" width="2.625" style="32" customWidth="1"/>
    <col min="3836" max="3836" width="9.625" style="32" customWidth="1"/>
    <col min="3837" max="3837" width="9.375" style="32" bestFit="1" customWidth="1"/>
    <col min="3838" max="3849" width="8.625" style="32" customWidth="1"/>
    <col min="3850" max="4090" width="9" style="32"/>
    <col min="4091" max="4091" width="2.625" style="32" customWidth="1"/>
    <col min="4092" max="4092" width="9.625" style="32" customWidth="1"/>
    <col min="4093" max="4093" width="9.375" style="32" bestFit="1" customWidth="1"/>
    <col min="4094" max="4105" width="8.625" style="32" customWidth="1"/>
    <col min="4106" max="4346" width="9" style="32"/>
    <col min="4347" max="4347" width="2.625" style="32" customWidth="1"/>
    <col min="4348" max="4348" width="9.625" style="32" customWidth="1"/>
    <col min="4349" max="4349" width="9.375" style="32" bestFit="1" customWidth="1"/>
    <col min="4350" max="4361" width="8.625" style="32" customWidth="1"/>
    <col min="4362" max="4602" width="9" style="32"/>
    <col min="4603" max="4603" width="2.625" style="32" customWidth="1"/>
    <col min="4604" max="4604" width="9.625" style="32" customWidth="1"/>
    <col min="4605" max="4605" width="9.375" style="32" bestFit="1" customWidth="1"/>
    <col min="4606" max="4617" width="8.625" style="32" customWidth="1"/>
    <col min="4618" max="4858" width="9" style="32"/>
    <col min="4859" max="4859" width="2.625" style="32" customWidth="1"/>
    <col min="4860" max="4860" width="9.625" style="32" customWidth="1"/>
    <col min="4861" max="4861" width="9.375" style="32" bestFit="1" customWidth="1"/>
    <col min="4862" max="4873" width="8.625" style="32" customWidth="1"/>
    <col min="4874" max="5114" width="9" style="32"/>
    <col min="5115" max="5115" width="2.625" style="32" customWidth="1"/>
    <col min="5116" max="5116" width="9.625" style="32" customWidth="1"/>
    <col min="5117" max="5117" width="9.375" style="32" bestFit="1" customWidth="1"/>
    <col min="5118" max="5129" width="8.625" style="32" customWidth="1"/>
    <col min="5130" max="5370" width="9" style="32"/>
    <col min="5371" max="5371" width="2.625" style="32" customWidth="1"/>
    <col min="5372" max="5372" width="9.625" style="32" customWidth="1"/>
    <col min="5373" max="5373" width="9.375" style="32" bestFit="1" customWidth="1"/>
    <col min="5374" max="5385" width="8.625" style="32" customWidth="1"/>
    <col min="5386" max="5626" width="9" style="32"/>
    <col min="5627" max="5627" width="2.625" style="32" customWidth="1"/>
    <col min="5628" max="5628" width="9.625" style="32" customWidth="1"/>
    <col min="5629" max="5629" width="9.375" style="32" bestFit="1" customWidth="1"/>
    <col min="5630" max="5641" width="8.625" style="32" customWidth="1"/>
    <col min="5642" max="5882" width="9" style="32"/>
    <col min="5883" max="5883" width="2.625" style="32" customWidth="1"/>
    <col min="5884" max="5884" width="9.625" style="32" customWidth="1"/>
    <col min="5885" max="5885" width="9.375" style="32" bestFit="1" customWidth="1"/>
    <col min="5886" max="5897" width="8.625" style="32" customWidth="1"/>
    <col min="5898" max="6138" width="9" style="32"/>
    <col min="6139" max="6139" width="2.625" style="32" customWidth="1"/>
    <col min="6140" max="6140" width="9.625" style="32" customWidth="1"/>
    <col min="6141" max="6141" width="9.375" style="32" bestFit="1" customWidth="1"/>
    <col min="6142" max="6153" width="8.625" style="32" customWidth="1"/>
    <col min="6154" max="6394" width="9" style="32"/>
    <col min="6395" max="6395" width="2.625" style="32" customWidth="1"/>
    <col min="6396" max="6396" width="9.625" style="32" customWidth="1"/>
    <col min="6397" max="6397" width="9.375" style="32" bestFit="1" customWidth="1"/>
    <col min="6398" max="6409" width="8.625" style="32" customWidth="1"/>
    <col min="6410" max="6650" width="9" style="32"/>
    <col min="6651" max="6651" width="2.625" style="32" customWidth="1"/>
    <col min="6652" max="6652" width="9.625" style="32" customWidth="1"/>
    <col min="6653" max="6653" width="9.375" style="32" bestFit="1" customWidth="1"/>
    <col min="6654" max="6665" width="8.625" style="32" customWidth="1"/>
    <col min="6666" max="6906" width="9" style="32"/>
    <col min="6907" max="6907" width="2.625" style="32" customWidth="1"/>
    <col min="6908" max="6908" width="9.625" style="32" customWidth="1"/>
    <col min="6909" max="6909" width="9.375" style="32" bestFit="1" customWidth="1"/>
    <col min="6910" max="6921" width="8.625" style="32" customWidth="1"/>
    <col min="6922" max="7162" width="9" style="32"/>
    <col min="7163" max="7163" width="2.625" style="32" customWidth="1"/>
    <col min="7164" max="7164" width="9.625" style="32" customWidth="1"/>
    <col min="7165" max="7165" width="9.375" style="32" bestFit="1" customWidth="1"/>
    <col min="7166" max="7177" width="8.625" style="32" customWidth="1"/>
    <col min="7178" max="7418" width="9" style="32"/>
    <col min="7419" max="7419" width="2.625" style="32" customWidth="1"/>
    <col min="7420" max="7420" width="9.625" style="32" customWidth="1"/>
    <col min="7421" max="7421" width="9.375" style="32" bestFit="1" customWidth="1"/>
    <col min="7422" max="7433" width="8.625" style="32" customWidth="1"/>
    <col min="7434" max="7674" width="9" style="32"/>
    <col min="7675" max="7675" width="2.625" style="32" customWidth="1"/>
    <col min="7676" max="7676" width="9.625" style="32" customWidth="1"/>
    <col min="7677" max="7677" width="9.375" style="32" bestFit="1" customWidth="1"/>
    <col min="7678" max="7689" width="8.625" style="32" customWidth="1"/>
    <col min="7690" max="7930" width="9" style="32"/>
    <col min="7931" max="7931" width="2.625" style="32" customWidth="1"/>
    <col min="7932" max="7932" width="9.625" style="32" customWidth="1"/>
    <col min="7933" max="7933" width="9.375" style="32" bestFit="1" customWidth="1"/>
    <col min="7934" max="7945" width="8.625" style="32" customWidth="1"/>
    <col min="7946" max="8186" width="9" style="32"/>
    <col min="8187" max="8187" width="2.625" style="32" customWidth="1"/>
    <col min="8188" max="8188" width="9.625" style="32" customWidth="1"/>
    <col min="8189" max="8189" width="9.375" style="32" bestFit="1" customWidth="1"/>
    <col min="8190" max="8201" width="8.625" style="32" customWidth="1"/>
    <col min="8202" max="8442" width="9" style="32"/>
    <col min="8443" max="8443" width="2.625" style="32" customWidth="1"/>
    <col min="8444" max="8444" width="9.625" style="32" customWidth="1"/>
    <col min="8445" max="8445" width="9.375" style="32" bestFit="1" customWidth="1"/>
    <col min="8446" max="8457" width="8.625" style="32" customWidth="1"/>
    <col min="8458" max="8698" width="9" style="32"/>
    <col min="8699" max="8699" width="2.625" style="32" customWidth="1"/>
    <col min="8700" max="8700" width="9.625" style="32" customWidth="1"/>
    <col min="8701" max="8701" width="9.375" style="32" bestFit="1" customWidth="1"/>
    <col min="8702" max="8713" width="8.625" style="32" customWidth="1"/>
    <col min="8714" max="8954" width="9" style="32"/>
    <col min="8955" max="8955" width="2.625" style="32" customWidth="1"/>
    <col min="8956" max="8956" width="9.625" style="32" customWidth="1"/>
    <col min="8957" max="8957" width="9.375" style="32" bestFit="1" customWidth="1"/>
    <col min="8958" max="8969" width="8.625" style="32" customWidth="1"/>
    <col min="8970" max="9210" width="9" style="32"/>
    <col min="9211" max="9211" width="2.625" style="32" customWidth="1"/>
    <col min="9212" max="9212" width="9.625" style="32" customWidth="1"/>
    <col min="9213" max="9213" width="9.375" style="32" bestFit="1" customWidth="1"/>
    <col min="9214" max="9225" width="8.625" style="32" customWidth="1"/>
    <col min="9226" max="9466" width="9" style="32"/>
    <col min="9467" max="9467" width="2.625" style="32" customWidth="1"/>
    <col min="9468" max="9468" width="9.625" style="32" customWidth="1"/>
    <col min="9469" max="9469" width="9.375" style="32" bestFit="1" customWidth="1"/>
    <col min="9470" max="9481" width="8.625" style="32" customWidth="1"/>
    <col min="9482" max="9722" width="9" style="32"/>
    <col min="9723" max="9723" width="2.625" style="32" customWidth="1"/>
    <col min="9724" max="9724" width="9.625" style="32" customWidth="1"/>
    <col min="9725" max="9725" width="9.375" style="32" bestFit="1" customWidth="1"/>
    <col min="9726" max="9737" width="8.625" style="32" customWidth="1"/>
    <col min="9738" max="9978" width="9" style="32"/>
    <col min="9979" max="9979" width="2.625" style="32" customWidth="1"/>
    <col min="9980" max="9980" width="9.625" style="32" customWidth="1"/>
    <col min="9981" max="9981" width="9.375" style="32" bestFit="1" customWidth="1"/>
    <col min="9982" max="9993" width="8.625" style="32" customWidth="1"/>
    <col min="9994" max="10234" width="9" style="32"/>
    <col min="10235" max="10235" width="2.625" style="32" customWidth="1"/>
    <col min="10236" max="10236" width="9.625" style="32" customWidth="1"/>
    <col min="10237" max="10237" width="9.375" style="32" bestFit="1" customWidth="1"/>
    <col min="10238" max="10249" width="8.625" style="32" customWidth="1"/>
    <col min="10250" max="10490" width="9" style="32"/>
    <col min="10491" max="10491" width="2.625" style="32" customWidth="1"/>
    <col min="10492" max="10492" width="9.625" style="32" customWidth="1"/>
    <col min="10493" max="10493" width="9.375" style="32" bestFit="1" customWidth="1"/>
    <col min="10494" max="10505" width="8.625" style="32" customWidth="1"/>
    <col min="10506" max="10746" width="9" style="32"/>
    <col min="10747" max="10747" width="2.625" style="32" customWidth="1"/>
    <col min="10748" max="10748" width="9.625" style="32" customWidth="1"/>
    <col min="10749" max="10749" width="9.375" style="32" bestFit="1" customWidth="1"/>
    <col min="10750" max="10761" width="8.625" style="32" customWidth="1"/>
    <col min="10762" max="11002" width="9" style="32"/>
    <col min="11003" max="11003" width="2.625" style="32" customWidth="1"/>
    <col min="11004" max="11004" width="9.625" style="32" customWidth="1"/>
    <col min="11005" max="11005" width="9.375" style="32" bestFit="1" customWidth="1"/>
    <col min="11006" max="11017" width="8.625" style="32" customWidth="1"/>
    <col min="11018" max="11258" width="9" style="32"/>
    <col min="11259" max="11259" width="2.625" style="32" customWidth="1"/>
    <col min="11260" max="11260" width="9.625" style="32" customWidth="1"/>
    <col min="11261" max="11261" width="9.375" style="32" bestFit="1" customWidth="1"/>
    <col min="11262" max="11273" width="8.625" style="32" customWidth="1"/>
    <col min="11274" max="11514" width="9" style="32"/>
    <col min="11515" max="11515" width="2.625" style="32" customWidth="1"/>
    <col min="11516" max="11516" width="9.625" style="32" customWidth="1"/>
    <col min="11517" max="11517" width="9.375" style="32" bestFit="1" customWidth="1"/>
    <col min="11518" max="11529" width="8.625" style="32" customWidth="1"/>
    <col min="11530" max="11770" width="9" style="32"/>
    <col min="11771" max="11771" width="2.625" style="32" customWidth="1"/>
    <col min="11772" max="11772" width="9.625" style="32" customWidth="1"/>
    <col min="11773" max="11773" width="9.375" style="32" bestFit="1" customWidth="1"/>
    <col min="11774" max="11785" width="8.625" style="32" customWidth="1"/>
    <col min="11786" max="12026" width="9" style="32"/>
    <col min="12027" max="12027" width="2.625" style="32" customWidth="1"/>
    <col min="12028" max="12028" width="9.625" style="32" customWidth="1"/>
    <col min="12029" max="12029" width="9.375" style="32" bestFit="1" customWidth="1"/>
    <col min="12030" max="12041" width="8.625" style="32" customWidth="1"/>
    <col min="12042" max="12282" width="9" style="32"/>
    <col min="12283" max="12283" width="2.625" style="32" customWidth="1"/>
    <col min="12284" max="12284" width="9.625" style="32" customWidth="1"/>
    <col min="12285" max="12285" width="9.375" style="32" bestFit="1" customWidth="1"/>
    <col min="12286" max="12297" width="8.625" style="32" customWidth="1"/>
    <col min="12298" max="12538" width="9" style="32"/>
    <col min="12539" max="12539" width="2.625" style="32" customWidth="1"/>
    <col min="12540" max="12540" width="9.625" style="32" customWidth="1"/>
    <col min="12541" max="12541" width="9.375" style="32" bestFit="1" customWidth="1"/>
    <col min="12542" max="12553" width="8.625" style="32" customWidth="1"/>
    <col min="12554" max="12794" width="9" style="32"/>
    <col min="12795" max="12795" width="2.625" style="32" customWidth="1"/>
    <col min="12796" max="12796" width="9.625" style="32" customWidth="1"/>
    <col min="12797" max="12797" width="9.375" style="32" bestFit="1" customWidth="1"/>
    <col min="12798" max="12809" width="8.625" style="32" customWidth="1"/>
    <col min="12810" max="13050" width="9" style="32"/>
    <col min="13051" max="13051" width="2.625" style="32" customWidth="1"/>
    <col min="13052" max="13052" width="9.625" style="32" customWidth="1"/>
    <col min="13053" max="13053" width="9.375" style="32" bestFit="1" customWidth="1"/>
    <col min="13054" max="13065" width="8.625" style="32" customWidth="1"/>
    <col min="13066" max="13306" width="9" style="32"/>
    <col min="13307" max="13307" width="2.625" style="32" customWidth="1"/>
    <col min="13308" max="13308" width="9.625" style="32" customWidth="1"/>
    <col min="13309" max="13309" width="9.375" style="32" bestFit="1" customWidth="1"/>
    <col min="13310" max="13321" width="8.625" style="32" customWidth="1"/>
    <col min="13322" max="13562" width="9" style="32"/>
    <col min="13563" max="13563" width="2.625" style="32" customWidth="1"/>
    <col min="13564" max="13564" width="9.625" style="32" customWidth="1"/>
    <col min="13565" max="13565" width="9.375" style="32" bestFit="1" customWidth="1"/>
    <col min="13566" max="13577" width="8.625" style="32" customWidth="1"/>
    <col min="13578" max="13818" width="9" style="32"/>
    <col min="13819" max="13819" width="2.625" style="32" customWidth="1"/>
    <col min="13820" max="13820" width="9.625" style="32" customWidth="1"/>
    <col min="13821" max="13821" width="9.375" style="32" bestFit="1" customWidth="1"/>
    <col min="13822" max="13833" width="8.625" style="32" customWidth="1"/>
    <col min="13834" max="14074" width="9" style="32"/>
    <col min="14075" max="14075" width="2.625" style="32" customWidth="1"/>
    <col min="14076" max="14076" width="9.625" style="32" customWidth="1"/>
    <col min="14077" max="14077" width="9.375" style="32" bestFit="1" customWidth="1"/>
    <col min="14078" max="14089" width="8.625" style="32" customWidth="1"/>
    <col min="14090" max="14330" width="9" style="32"/>
    <col min="14331" max="14331" width="2.625" style="32" customWidth="1"/>
    <col min="14332" max="14332" width="9.625" style="32" customWidth="1"/>
    <col min="14333" max="14333" width="9.375" style="32" bestFit="1" customWidth="1"/>
    <col min="14334" max="14345" width="8.625" style="32" customWidth="1"/>
    <col min="14346" max="14586" width="9" style="32"/>
    <col min="14587" max="14587" width="2.625" style="32" customWidth="1"/>
    <col min="14588" max="14588" width="9.625" style="32" customWidth="1"/>
    <col min="14589" max="14589" width="9.375" style="32" bestFit="1" customWidth="1"/>
    <col min="14590" max="14601" width="8.625" style="32" customWidth="1"/>
    <col min="14602" max="14842" width="9" style="32"/>
    <col min="14843" max="14843" width="2.625" style="32" customWidth="1"/>
    <col min="14844" max="14844" width="9.625" style="32" customWidth="1"/>
    <col min="14845" max="14845" width="9.375" style="32" bestFit="1" customWidth="1"/>
    <col min="14846" max="14857" width="8.625" style="32" customWidth="1"/>
    <col min="14858" max="15098" width="9" style="32"/>
    <col min="15099" max="15099" width="2.625" style="32" customWidth="1"/>
    <col min="15100" max="15100" width="9.625" style="32" customWidth="1"/>
    <col min="15101" max="15101" width="9.375" style="32" bestFit="1" customWidth="1"/>
    <col min="15102" max="15113" width="8.625" style="32" customWidth="1"/>
    <col min="15114" max="15354" width="9" style="32"/>
    <col min="15355" max="15355" width="2.625" style="32" customWidth="1"/>
    <col min="15356" max="15356" width="9.625" style="32" customWidth="1"/>
    <col min="15357" max="15357" width="9.375" style="32" bestFit="1" customWidth="1"/>
    <col min="15358" max="15369" width="8.625" style="32" customWidth="1"/>
    <col min="15370" max="15610" width="9" style="32"/>
    <col min="15611" max="15611" width="2.625" style="32" customWidth="1"/>
    <col min="15612" max="15612" width="9.625" style="32" customWidth="1"/>
    <col min="15613" max="15613" width="9.375" style="32" bestFit="1" customWidth="1"/>
    <col min="15614" max="15625" width="8.625" style="32" customWidth="1"/>
    <col min="15626" max="15866" width="9" style="32"/>
    <col min="15867" max="15867" width="2.625" style="32" customWidth="1"/>
    <col min="15868" max="15868" width="9.625" style="32" customWidth="1"/>
    <col min="15869" max="15869" width="9.375" style="32" bestFit="1" customWidth="1"/>
    <col min="15870" max="15881" width="8.625" style="32" customWidth="1"/>
    <col min="15882" max="16122" width="9" style="32"/>
    <col min="16123" max="16123" width="2.625" style="32" customWidth="1"/>
    <col min="16124" max="16124" width="9.625" style="32" customWidth="1"/>
    <col min="16125" max="16125" width="9.375" style="32" bestFit="1" customWidth="1"/>
    <col min="16126" max="16137" width="8.625" style="32" customWidth="1"/>
    <col min="16138" max="16378" width="9" style="32"/>
    <col min="16379" max="16384" width="9" style="32" customWidth="1"/>
  </cols>
  <sheetData>
    <row r="1" spans="1:17" s="28" customFormat="1" ht="30.6" customHeight="1"/>
    <row r="2" spans="1:17" s="29" customFormat="1" ht="20.100000000000001" customHeight="1">
      <c r="A2" s="803" t="s">
        <v>507</v>
      </c>
      <c r="B2" s="803"/>
      <c r="C2" s="803"/>
      <c r="D2" s="803"/>
      <c r="E2" s="803"/>
      <c r="F2" s="803"/>
      <c r="G2" s="803"/>
      <c r="H2" s="803"/>
      <c r="I2" s="803"/>
      <c r="J2" s="803"/>
      <c r="K2" s="789" t="s">
        <v>749</v>
      </c>
      <c r="L2" s="789"/>
      <c r="M2" s="789"/>
      <c r="N2" s="789"/>
      <c r="O2" s="789"/>
      <c r="P2" s="789"/>
      <c r="Q2" s="25"/>
    </row>
    <row r="3" spans="1:17" s="28" customFormat="1" ht="13.5" customHeight="1" thickBot="1">
      <c r="A3" s="434"/>
      <c r="B3" s="434"/>
      <c r="C3" s="434"/>
      <c r="D3" s="434"/>
      <c r="E3" s="434"/>
      <c r="F3" s="434"/>
      <c r="G3" s="434"/>
      <c r="H3" s="434"/>
      <c r="I3" s="434"/>
      <c r="J3" s="434"/>
      <c r="K3" s="434"/>
      <c r="L3" s="434"/>
      <c r="M3" s="434"/>
      <c r="N3" s="434"/>
      <c r="O3" s="435" t="s">
        <v>368</v>
      </c>
    </row>
    <row r="4" spans="1:17" s="18" customFormat="1" ht="18.75" customHeight="1">
      <c r="A4" s="804" t="s">
        <v>369</v>
      </c>
      <c r="B4" s="805"/>
      <c r="C4" s="810" t="s">
        <v>370</v>
      </c>
      <c r="D4" s="811"/>
      <c r="E4" s="811"/>
      <c r="F4" s="811"/>
      <c r="G4" s="811"/>
      <c r="H4" s="811"/>
      <c r="I4" s="811"/>
      <c r="J4" s="811"/>
      <c r="K4" s="812" t="s">
        <v>371</v>
      </c>
      <c r="L4" s="812"/>
      <c r="M4" s="812"/>
      <c r="N4" s="813"/>
      <c r="O4" s="790" t="s">
        <v>372</v>
      </c>
    </row>
    <row r="5" spans="1:17" s="18" customFormat="1" ht="15" customHeight="1">
      <c r="A5" s="806"/>
      <c r="B5" s="807"/>
      <c r="C5" s="793" t="s">
        <v>373</v>
      </c>
      <c r="D5" s="794" t="s">
        <v>374</v>
      </c>
      <c r="E5" s="795"/>
      <c r="F5" s="796"/>
      <c r="G5" s="797" t="s">
        <v>375</v>
      </c>
      <c r="H5" s="798"/>
      <c r="I5" s="798"/>
      <c r="J5" s="798"/>
      <c r="K5" s="436" t="s">
        <v>376</v>
      </c>
      <c r="L5" s="436"/>
      <c r="M5" s="436"/>
      <c r="N5" s="437"/>
      <c r="O5" s="791"/>
    </row>
    <row r="6" spans="1:17" s="18" customFormat="1" ht="15" customHeight="1">
      <c r="A6" s="806"/>
      <c r="B6" s="807"/>
      <c r="C6" s="793"/>
      <c r="D6" s="799" t="s">
        <v>377</v>
      </c>
      <c r="E6" s="799" t="s">
        <v>378</v>
      </c>
      <c r="F6" s="799" t="s">
        <v>379</v>
      </c>
      <c r="G6" s="799" t="s">
        <v>377</v>
      </c>
      <c r="H6" s="799" t="s">
        <v>380</v>
      </c>
      <c r="I6" s="816" t="s">
        <v>381</v>
      </c>
      <c r="J6" s="817"/>
      <c r="K6" s="801" t="s">
        <v>382</v>
      </c>
      <c r="L6" s="801"/>
      <c r="M6" s="802"/>
      <c r="N6" s="799" t="s">
        <v>383</v>
      </c>
      <c r="O6" s="791"/>
    </row>
    <row r="7" spans="1:17" s="18" customFormat="1" ht="32.25" customHeight="1">
      <c r="A7" s="808"/>
      <c r="B7" s="809"/>
      <c r="C7" s="793"/>
      <c r="D7" s="800"/>
      <c r="E7" s="800"/>
      <c r="F7" s="800"/>
      <c r="G7" s="800"/>
      <c r="H7" s="800"/>
      <c r="I7" s="438" t="s">
        <v>384</v>
      </c>
      <c r="J7" s="439" t="s">
        <v>385</v>
      </c>
      <c r="K7" s="440" t="s">
        <v>386</v>
      </c>
      <c r="L7" s="441" t="s">
        <v>387</v>
      </c>
      <c r="M7" s="441" t="s">
        <v>388</v>
      </c>
      <c r="N7" s="800"/>
      <c r="O7" s="792"/>
    </row>
    <row r="8" spans="1:17" s="18" customFormat="1" ht="18" customHeight="1">
      <c r="A8" s="818" t="s">
        <v>646</v>
      </c>
      <c r="B8" s="819"/>
      <c r="C8" s="442">
        <v>61840</v>
      </c>
      <c r="D8" s="442">
        <v>56650</v>
      </c>
      <c r="E8" s="442">
        <v>56370</v>
      </c>
      <c r="F8" s="442">
        <v>280</v>
      </c>
      <c r="G8" s="442">
        <v>5190</v>
      </c>
      <c r="H8" s="442">
        <v>440</v>
      </c>
      <c r="I8" s="442">
        <v>4360</v>
      </c>
      <c r="J8" s="443" t="s">
        <v>748</v>
      </c>
      <c r="K8" s="444" t="s">
        <v>748</v>
      </c>
      <c r="L8" s="445" t="s">
        <v>748</v>
      </c>
      <c r="M8" s="445" t="s">
        <v>748</v>
      </c>
      <c r="N8" s="442">
        <v>390</v>
      </c>
      <c r="O8" s="446">
        <v>230</v>
      </c>
    </row>
    <row r="9" spans="1:17" s="18" customFormat="1" ht="18" customHeight="1">
      <c r="A9" s="820" t="s">
        <v>645</v>
      </c>
      <c r="B9" s="821"/>
      <c r="C9" s="447">
        <v>72330</v>
      </c>
      <c r="D9" s="447">
        <v>65390</v>
      </c>
      <c r="E9" s="447">
        <v>65200</v>
      </c>
      <c r="F9" s="447">
        <v>190</v>
      </c>
      <c r="G9" s="447">
        <v>6940</v>
      </c>
      <c r="H9" s="447">
        <v>170</v>
      </c>
      <c r="I9" s="447">
        <v>6700</v>
      </c>
      <c r="J9" s="448" t="s">
        <v>748</v>
      </c>
      <c r="K9" s="449" t="s">
        <v>748</v>
      </c>
      <c r="L9" s="450" t="s">
        <v>748</v>
      </c>
      <c r="M9" s="450" t="s">
        <v>748</v>
      </c>
      <c r="N9" s="447">
        <v>60</v>
      </c>
      <c r="O9" s="451">
        <v>180</v>
      </c>
    </row>
    <row r="10" spans="1:17" s="18" customFormat="1" ht="18" customHeight="1">
      <c r="A10" s="824" t="s">
        <v>389</v>
      </c>
      <c r="B10" s="457" t="s">
        <v>390</v>
      </c>
      <c r="C10" s="452">
        <v>71550</v>
      </c>
      <c r="D10" s="452">
        <v>63600</v>
      </c>
      <c r="E10" s="452">
        <v>63320</v>
      </c>
      <c r="F10" s="452">
        <v>280</v>
      </c>
      <c r="G10" s="452">
        <v>7940</v>
      </c>
      <c r="H10" s="452">
        <v>420</v>
      </c>
      <c r="I10" s="452">
        <v>7390</v>
      </c>
      <c r="J10" s="453">
        <v>330</v>
      </c>
      <c r="K10" s="454">
        <v>4610</v>
      </c>
      <c r="L10" s="455">
        <v>150</v>
      </c>
      <c r="M10" s="455">
        <v>2300</v>
      </c>
      <c r="N10" s="452">
        <v>130</v>
      </c>
      <c r="O10" s="456">
        <v>110</v>
      </c>
    </row>
    <row r="11" spans="1:17" s="18" customFormat="1" ht="18" customHeight="1">
      <c r="A11" s="825"/>
      <c r="B11" s="457" t="s">
        <v>391</v>
      </c>
      <c r="C11" s="452">
        <v>6660</v>
      </c>
      <c r="D11" s="452">
        <v>5890</v>
      </c>
      <c r="E11" s="452">
        <v>5860</v>
      </c>
      <c r="F11" s="452">
        <v>30</v>
      </c>
      <c r="G11" s="452">
        <v>760</v>
      </c>
      <c r="H11" s="452">
        <v>10</v>
      </c>
      <c r="I11" s="452">
        <v>720</v>
      </c>
      <c r="J11" s="458">
        <v>150</v>
      </c>
      <c r="K11" s="459">
        <v>140</v>
      </c>
      <c r="L11" s="452">
        <v>20</v>
      </c>
      <c r="M11" s="452">
        <v>410</v>
      </c>
      <c r="N11" s="452">
        <v>30</v>
      </c>
      <c r="O11" s="458">
        <v>40</v>
      </c>
    </row>
    <row r="12" spans="1:17" s="18" customFormat="1" ht="18" customHeight="1">
      <c r="A12" s="826"/>
      <c r="B12" s="457" t="s">
        <v>392</v>
      </c>
      <c r="C12" s="452">
        <v>5400</v>
      </c>
      <c r="D12" s="452">
        <v>5050</v>
      </c>
      <c r="E12" s="452">
        <v>5050</v>
      </c>
      <c r="F12" s="452">
        <v>0</v>
      </c>
      <c r="G12" s="452">
        <v>350</v>
      </c>
      <c r="H12" s="452">
        <v>0</v>
      </c>
      <c r="I12" s="452">
        <v>350</v>
      </c>
      <c r="J12" s="458">
        <v>0</v>
      </c>
      <c r="K12" s="459">
        <v>20</v>
      </c>
      <c r="L12" s="452">
        <v>0</v>
      </c>
      <c r="M12" s="452">
        <v>320</v>
      </c>
      <c r="N12" s="452">
        <v>0</v>
      </c>
      <c r="O12" s="458">
        <v>0</v>
      </c>
    </row>
    <row r="13" spans="1:17" s="18" customFormat="1" ht="18" customHeight="1">
      <c r="A13" s="827" t="s">
        <v>393</v>
      </c>
      <c r="B13" s="828"/>
      <c r="C13" s="447">
        <v>101770</v>
      </c>
      <c r="D13" s="447">
        <v>89020</v>
      </c>
      <c r="E13" s="447">
        <v>88830</v>
      </c>
      <c r="F13" s="447">
        <v>190</v>
      </c>
      <c r="G13" s="447">
        <v>12750</v>
      </c>
      <c r="H13" s="447">
        <v>210</v>
      </c>
      <c r="I13" s="447">
        <v>12530</v>
      </c>
      <c r="J13" s="460">
        <v>820</v>
      </c>
      <c r="K13" s="461">
        <v>6190</v>
      </c>
      <c r="L13" s="447">
        <v>400</v>
      </c>
      <c r="M13" s="447">
        <v>5120</v>
      </c>
      <c r="N13" s="447">
        <v>20</v>
      </c>
      <c r="O13" s="458">
        <v>190</v>
      </c>
    </row>
    <row r="14" spans="1:17" s="18" customFormat="1" ht="18" customHeight="1">
      <c r="A14" s="822" t="s">
        <v>123</v>
      </c>
      <c r="B14" s="823"/>
      <c r="C14" s="462">
        <v>104980</v>
      </c>
      <c r="D14" s="462">
        <v>88410</v>
      </c>
      <c r="E14" s="462">
        <v>88360</v>
      </c>
      <c r="F14" s="463">
        <v>50</v>
      </c>
      <c r="G14" s="462">
        <v>16560</v>
      </c>
      <c r="H14" s="463">
        <v>580</v>
      </c>
      <c r="I14" s="462">
        <v>15800</v>
      </c>
      <c r="J14" s="464">
        <v>570</v>
      </c>
      <c r="K14" s="465">
        <v>7880</v>
      </c>
      <c r="L14" s="464">
        <v>280</v>
      </c>
      <c r="M14" s="464">
        <v>7070</v>
      </c>
      <c r="N14" s="466">
        <v>180</v>
      </c>
      <c r="O14" s="466">
        <v>190</v>
      </c>
    </row>
    <row r="15" spans="1:17" s="30" customFormat="1" ht="18" customHeight="1" thickBot="1">
      <c r="A15" s="814" t="s">
        <v>747</v>
      </c>
      <c r="B15" s="815"/>
      <c r="C15" s="467">
        <v>110640</v>
      </c>
      <c r="D15" s="468">
        <v>92490</v>
      </c>
      <c r="E15" s="468">
        <v>92100</v>
      </c>
      <c r="F15" s="469">
        <v>390</v>
      </c>
      <c r="G15" s="468">
        <v>18150</v>
      </c>
      <c r="H15" s="469">
        <v>230</v>
      </c>
      <c r="I15" s="468">
        <v>17850</v>
      </c>
      <c r="J15" s="470">
        <v>230</v>
      </c>
      <c r="K15" s="471">
        <v>9050</v>
      </c>
      <c r="L15" s="470">
        <v>640</v>
      </c>
      <c r="M15" s="470">
        <v>7930</v>
      </c>
      <c r="N15" s="472">
        <v>70</v>
      </c>
      <c r="O15" s="472">
        <v>230</v>
      </c>
    </row>
    <row r="16" spans="1:17" s="31" customFormat="1" ht="13.5" customHeight="1">
      <c r="A16" s="473" t="s">
        <v>654</v>
      </c>
      <c r="B16" s="473"/>
      <c r="C16" s="473"/>
      <c r="D16" s="473"/>
      <c r="E16" s="473"/>
      <c r="F16" s="473"/>
      <c r="G16" s="473"/>
      <c r="H16" s="473"/>
      <c r="I16" s="473"/>
      <c r="J16" s="473"/>
      <c r="K16" s="473"/>
      <c r="L16" s="473"/>
      <c r="M16" s="473"/>
      <c r="N16" s="473"/>
      <c r="O16" s="473"/>
    </row>
    <row r="17" spans="1:15" s="31" customFormat="1" ht="13.5" customHeight="1">
      <c r="A17" s="19" t="s">
        <v>616</v>
      </c>
      <c r="B17" s="19"/>
      <c r="C17" s="19"/>
      <c r="D17" s="19"/>
      <c r="E17" s="19"/>
      <c r="F17" s="19"/>
      <c r="G17" s="19"/>
      <c r="H17" s="19"/>
      <c r="I17" s="19"/>
      <c r="J17" s="19"/>
      <c r="K17" s="19"/>
      <c r="L17" s="19"/>
      <c r="M17" s="19"/>
      <c r="N17" s="19"/>
      <c r="O17" s="19"/>
    </row>
    <row r="18" spans="1:15" s="31" customFormat="1" ht="13.5" customHeight="1">
      <c r="A18" s="19" t="s">
        <v>394</v>
      </c>
      <c r="B18" s="19"/>
      <c r="C18" s="19"/>
      <c r="D18" s="19"/>
      <c r="E18" s="19"/>
      <c r="F18" s="19"/>
      <c r="G18" s="19"/>
      <c r="H18" s="19"/>
      <c r="I18" s="19"/>
      <c r="J18" s="19"/>
      <c r="K18" s="19"/>
      <c r="L18" s="19"/>
      <c r="M18" s="19"/>
      <c r="N18" s="19"/>
      <c r="O18" s="19"/>
    </row>
    <row r="19" spans="1:15" s="31" customFormat="1" ht="13.5" customHeight="1">
      <c r="A19" s="19" t="s">
        <v>617</v>
      </c>
      <c r="B19" s="19"/>
      <c r="C19" s="19"/>
      <c r="D19" s="19"/>
      <c r="E19" s="19"/>
      <c r="F19" s="19"/>
      <c r="G19" s="19"/>
      <c r="H19" s="19"/>
      <c r="I19" s="19"/>
      <c r="J19" s="19"/>
      <c r="K19" s="19"/>
      <c r="L19" s="19"/>
      <c r="M19" s="19"/>
      <c r="N19" s="19"/>
      <c r="O19" s="19"/>
    </row>
    <row r="20" spans="1:15">
      <c r="A20" s="474" t="s">
        <v>618</v>
      </c>
      <c r="B20" s="474"/>
    </row>
  </sheetData>
  <mergeCells count="23">
    <mergeCell ref="A15:B15"/>
    <mergeCell ref="F6:F7"/>
    <mergeCell ref="G6:G7"/>
    <mergeCell ref="H6:H7"/>
    <mergeCell ref="I6:J6"/>
    <mergeCell ref="A8:B8"/>
    <mergeCell ref="A9:B9"/>
    <mergeCell ref="A14:B14"/>
    <mergeCell ref="A10:A12"/>
    <mergeCell ref="A13:B13"/>
    <mergeCell ref="K2:P2"/>
    <mergeCell ref="O4:O7"/>
    <mergeCell ref="C5:C7"/>
    <mergeCell ref="D5:F5"/>
    <mergeCell ref="G5:J5"/>
    <mergeCell ref="D6:D7"/>
    <mergeCell ref="E6:E7"/>
    <mergeCell ref="K6:M6"/>
    <mergeCell ref="N6:N7"/>
    <mergeCell ref="A2:J2"/>
    <mergeCell ref="A4:B7"/>
    <mergeCell ref="C4:J4"/>
    <mergeCell ref="K4:N4"/>
  </mergeCells>
  <phoneticPr fontId="2"/>
  <printOptions gridLinesSet="0"/>
  <pageMargins left="0.78740157480314965" right="0.78740157480314965" top="0.78740157480314965" bottom="0.78740157480314965" header="0.59055118110236227" footer="0.59055118110236227"/>
  <pageSetup paperSize="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zoomScaleNormal="100" workbookViewId="0">
      <selection activeCell="E1" sqref="E1"/>
    </sheetView>
  </sheetViews>
  <sheetFormatPr defaultRowHeight="13.5"/>
  <cols>
    <col min="1" max="1" width="3.625" style="36" customWidth="1"/>
    <col min="2" max="2" width="3.125" style="36" customWidth="1"/>
    <col min="3" max="3" width="0.875" style="36" customWidth="1"/>
    <col min="4" max="4" width="1.625" style="36" customWidth="1"/>
    <col min="5" max="5" width="2.75" style="36" customWidth="1"/>
    <col min="6" max="6" width="8" style="36" customWidth="1"/>
    <col min="7" max="7" width="10" style="36" customWidth="1"/>
    <col min="8" max="8" width="0.875" style="36" customWidth="1"/>
    <col min="9" max="16" width="10.875" style="36" customWidth="1"/>
    <col min="17" max="256" width="9" style="36"/>
    <col min="257" max="257" width="3.625" style="36" customWidth="1"/>
    <col min="258" max="258" width="3.125" style="36" customWidth="1"/>
    <col min="259" max="259" width="0.875" style="36" customWidth="1"/>
    <col min="260" max="260" width="1.625" style="36" customWidth="1"/>
    <col min="261" max="261" width="2.75" style="36" customWidth="1"/>
    <col min="262" max="263" width="6.625" style="36" customWidth="1"/>
    <col min="264" max="264" width="0.875" style="36" customWidth="1"/>
    <col min="265" max="266" width="8.75" style="36" customWidth="1"/>
    <col min="267" max="267" width="9.5" style="36" bestFit="1" customWidth="1"/>
    <col min="268" max="272" width="8.75" style="36" customWidth="1"/>
    <col min="273" max="512" width="9" style="36"/>
    <col min="513" max="513" width="3.625" style="36" customWidth="1"/>
    <col min="514" max="514" width="3.125" style="36" customWidth="1"/>
    <col min="515" max="515" width="0.875" style="36" customWidth="1"/>
    <col min="516" max="516" width="1.625" style="36" customWidth="1"/>
    <col min="517" max="517" width="2.75" style="36" customWidth="1"/>
    <col min="518" max="519" width="6.625" style="36" customWidth="1"/>
    <col min="520" max="520" width="0.875" style="36" customWidth="1"/>
    <col min="521" max="522" width="8.75" style="36" customWidth="1"/>
    <col min="523" max="523" width="9.5" style="36" bestFit="1" customWidth="1"/>
    <col min="524" max="528" width="8.75" style="36" customWidth="1"/>
    <col min="529" max="768" width="9" style="36"/>
    <col min="769" max="769" width="3.625" style="36" customWidth="1"/>
    <col min="770" max="770" width="3.125" style="36" customWidth="1"/>
    <col min="771" max="771" width="0.875" style="36" customWidth="1"/>
    <col min="772" max="772" width="1.625" style="36" customWidth="1"/>
    <col min="773" max="773" width="2.75" style="36" customWidth="1"/>
    <col min="774" max="775" width="6.625" style="36" customWidth="1"/>
    <col min="776" max="776" width="0.875" style="36" customWidth="1"/>
    <col min="777" max="778" width="8.75" style="36" customWidth="1"/>
    <col min="779" max="779" width="9.5" style="36" bestFit="1" customWidth="1"/>
    <col min="780" max="784" width="8.75" style="36" customWidth="1"/>
    <col min="785" max="1024" width="9" style="36"/>
    <col min="1025" max="1025" width="3.625" style="36" customWidth="1"/>
    <col min="1026" max="1026" width="3.125" style="36" customWidth="1"/>
    <col min="1027" max="1027" width="0.875" style="36" customWidth="1"/>
    <col min="1028" max="1028" width="1.625" style="36" customWidth="1"/>
    <col min="1029" max="1029" width="2.75" style="36" customWidth="1"/>
    <col min="1030" max="1031" width="6.625" style="36" customWidth="1"/>
    <col min="1032" max="1032" width="0.875" style="36" customWidth="1"/>
    <col min="1033" max="1034" width="8.75" style="36" customWidth="1"/>
    <col min="1035" max="1035" width="9.5" style="36" bestFit="1" customWidth="1"/>
    <col min="1036" max="1040" width="8.75" style="36" customWidth="1"/>
    <col min="1041" max="1280" width="9" style="36"/>
    <col min="1281" max="1281" width="3.625" style="36" customWidth="1"/>
    <col min="1282" max="1282" width="3.125" style="36" customWidth="1"/>
    <col min="1283" max="1283" width="0.875" style="36" customWidth="1"/>
    <col min="1284" max="1284" width="1.625" style="36" customWidth="1"/>
    <col min="1285" max="1285" width="2.75" style="36" customWidth="1"/>
    <col min="1286" max="1287" width="6.625" style="36" customWidth="1"/>
    <col min="1288" max="1288" width="0.875" style="36" customWidth="1"/>
    <col min="1289" max="1290" width="8.75" style="36" customWidth="1"/>
    <col min="1291" max="1291" width="9.5" style="36" bestFit="1" customWidth="1"/>
    <col min="1292" max="1296" width="8.75" style="36" customWidth="1"/>
    <col min="1297" max="1536" width="9" style="36"/>
    <col min="1537" max="1537" width="3.625" style="36" customWidth="1"/>
    <col min="1538" max="1538" width="3.125" style="36" customWidth="1"/>
    <col min="1539" max="1539" width="0.875" style="36" customWidth="1"/>
    <col min="1540" max="1540" width="1.625" style="36" customWidth="1"/>
    <col min="1541" max="1541" width="2.75" style="36" customWidth="1"/>
    <col min="1542" max="1543" width="6.625" style="36" customWidth="1"/>
    <col min="1544" max="1544" width="0.875" style="36" customWidth="1"/>
    <col min="1545" max="1546" width="8.75" style="36" customWidth="1"/>
    <col min="1547" max="1547" width="9.5" style="36" bestFit="1" customWidth="1"/>
    <col min="1548" max="1552" width="8.75" style="36" customWidth="1"/>
    <col min="1553" max="1792" width="9" style="36"/>
    <col min="1793" max="1793" width="3.625" style="36" customWidth="1"/>
    <col min="1794" max="1794" width="3.125" style="36" customWidth="1"/>
    <col min="1795" max="1795" width="0.875" style="36" customWidth="1"/>
    <col min="1796" max="1796" width="1.625" style="36" customWidth="1"/>
    <col min="1797" max="1797" width="2.75" style="36" customWidth="1"/>
    <col min="1798" max="1799" width="6.625" style="36" customWidth="1"/>
    <col min="1800" max="1800" width="0.875" style="36" customWidth="1"/>
    <col min="1801" max="1802" width="8.75" style="36" customWidth="1"/>
    <col min="1803" max="1803" width="9.5" style="36" bestFit="1" customWidth="1"/>
    <col min="1804" max="1808" width="8.75" style="36" customWidth="1"/>
    <col min="1809" max="2048" width="9" style="36"/>
    <col min="2049" max="2049" width="3.625" style="36" customWidth="1"/>
    <col min="2050" max="2050" width="3.125" style="36" customWidth="1"/>
    <col min="2051" max="2051" width="0.875" style="36" customWidth="1"/>
    <col min="2052" max="2052" width="1.625" style="36" customWidth="1"/>
    <col min="2053" max="2053" width="2.75" style="36" customWidth="1"/>
    <col min="2054" max="2055" width="6.625" style="36" customWidth="1"/>
    <col min="2056" max="2056" width="0.875" style="36" customWidth="1"/>
    <col min="2057" max="2058" width="8.75" style="36" customWidth="1"/>
    <col min="2059" max="2059" width="9.5" style="36" bestFit="1" customWidth="1"/>
    <col min="2060" max="2064" width="8.75" style="36" customWidth="1"/>
    <col min="2065" max="2304" width="9" style="36"/>
    <col min="2305" max="2305" width="3.625" style="36" customWidth="1"/>
    <col min="2306" max="2306" width="3.125" style="36" customWidth="1"/>
    <col min="2307" max="2307" width="0.875" style="36" customWidth="1"/>
    <col min="2308" max="2308" width="1.625" style="36" customWidth="1"/>
    <col min="2309" max="2309" width="2.75" style="36" customWidth="1"/>
    <col min="2310" max="2311" width="6.625" style="36" customWidth="1"/>
    <col min="2312" max="2312" width="0.875" style="36" customWidth="1"/>
    <col min="2313" max="2314" width="8.75" style="36" customWidth="1"/>
    <col min="2315" max="2315" width="9.5" style="36" bestFit="1" customWidth="1"/>
    <col min="2316" max="2320" width="8.75" style="36" customWidth="1"/>
    <col min="2321" max="2560" width="9" style="36"/>
    <col min="2561" max="2561" width="3.625" style="36" customWidth="1"/>
    <col min="2562" max="2562" width="3.125" style="36" customWidth="1"/>
    <col min="2563" max="2563" width="0.875" style="36" customWidth="1"/>
    <col min="2564" max="2564" width="1.625" style="36" customWidth="1"/>
    <col min="2565" max="2565" width="2.75" style="36" customWidth="1"/>
    <col min="2566" max="2567" width="6.625" style="36" customWidth="1"/>
    <col min="2568" max="2568" width="0.875" style="36" customWidth="1"/>
    <col min="2569" max="2570" width="8.75" style="36" customWidth="1"/>
    <col min="2571" max="2571" width="9.5" style="36" bestFit="1" customWidth="1"/>
    <col min="2572" max="2576" width="8.75" style="36" customWidth="1"/>
    <col min="2577" max="2816" width="9" style="36"/>
    <col min="2817" max="2817" width="3.625" style="36" customWidth="1"/>
    <col min="2818" max="2818" width="3.125" style="36" customWidth="1"/>
    <col min="2819" max="2819" width="0.875" style="36" customWidth="1"/>
    <col min="2820" max="2820" width="1.625" style="36" customWidth="1"/>
    <col min="2821" max="2821" width="2.75" style="36" customWidth="1"/>
    <col min="2822" max="2823" width="6.625" style="36" customWidth="1"/>
    <col min="2824" max="2824" width="0.875" style="36" customWidth="1"/>
    <col min="2825" max="2826" width="8.75" style="36" customWidth="1"/>
    <col min="2827" max="2827" width="9.5" style="36" bestFit="1" customWidth="1"/>
    <col min="2828" max="2832" width="8.75" style="36" customWidth="1"/>
    <col min="2833" max="3072" width="9" style="36"/>
    <col min="3073" max="3073" width="3.625" style="36" customWidth="1"/>
    <col min="3074" max="3074" width="3.125" style="36" customWidth="1"/>
    <col min="3075" max="3075" width="0.875" style="36" customWidth="1"/>
    <col min="3076" max="3076" width="1.625" style="36" customWidth="1"/>
    <col min="3077" max="3077" width="2.75" style="36" customWidth="1"/>
    <col min="3078" max="3079" width="6.625" style="36" customWidth="1"/>
    <col min="3080" max="3080" width="0.875" style="36" customWidth="1"/>
    <col min="3081" max="3082" width="8.75" style="36" customWidth="1"/>
    <col min="3083" max="3083" width="9.5" style="36" bestFit="1" customWidth="1"/>
    <col min="3084" max="3088" width="8.75" style="36" customWidth="1"/>
    <col min="3089" max="3328" width="9" style="36"/>
    <col min="3329" max="3329" width="3.625" style="36" customWidth="1"/>
    <col min="3330" max="3330" width="3.125" style="36" customWidth="1"/>
    <col min="3331" max="3331" width="0.875" style="36" customWidth="1"/>
    <col min="3332" max="3332" width="1.625" style="36" customWidth="1"/>
    <col min="3333" max="3333" width="2.75" style="36" customWidth="1"/>
    <col min="3334" max="3335" width="6.625" style="36" customWidth="1"/>
    <col min="3336" max="3336" width="0.875" style="36" customWidth="1"/>
    <col min="3337" max="3338" width="8.75" style="36" customWidth="1"/>
    <col min="3339" max="3339" width="9.5" style="36" bestFit="1" customWidth="1"/>
    <col min="3340" max="3344" width="8.75" style="36" customWidth="1"/>
    <col min="3345" max="3584" width="9" style="36"/>
    <col min="3585" max="3585" width="3.625" style="36" customWidth="1"/>
    <col min="3586" max="3586" width="3.125" style="36" customWidth="1"/>
    <col min="3587" max="3587" width="0.875" style="36" customWidth="1"/>
    <col min="3588" max="3588" width="1.625" style="36" customWidth="1"/>
    <col min="3589" max="3589" width="2.75" style="36" customWidth="1"/>
    <col min="3590" max="3591" width="6.625" style="36" customWidth="1"/>
    <col min="3592" max="3592" width="0.875" style="36" customWidth="1"/>
    <col min="3593" max="3594" width="8.75" style="36" customWidth="1"/>
    <col min="3595" max="3595" width="9.5" style="36" bestFit="1" customWidth="1"/>
    <col min="3596" max="3600" width="8.75" style="36" customWidth="1"/>
    <col min="3601" max="3840" width="9" style="36"/>
    <col min="3841" max="3841" width="3.625" style="36" customWidth="1"/>
    <col min="3842" max="3842" width="3.125" style="36" customWidth="1"/>
    <col min="3843" max="3843" width="0.875" style="36" customWidth="1"/>
    <col min="3844" max="3844" width="1.625" style="36" customWidth="1"/>
    <col min="3845" max="3845" width="2.75" style="36" customWidth="1"/>
    <col min="3846" max="3847" width="6.625" style="36" customWidth="1"/>
    <col min="3848" max="3848" width="0.875" style="36" customWidth="1"/>
    <col min="3849" max="3850" width="8.75" style="36" customWidth="1"/>
    <col min="3851" max="3851" width="9.5" style="36" bestFit="1" customWidth="1"/>
    <col min="3852" max="3856" width="8.75" style="36" customWidth="1"/>
    <col min="3857" max="4096" width="9" style="36"/>
    <col min="4097" max="4097" width="3.625" style="36" customWidth="1"/>
    <col min="4098" max="4098" width="3.125" style="36" customWidth="1"/>
    <col min="4099" max="4099" width="0.875" style="36" customWidth="1"/>
    <col min="4100" max="4100" width="1.625" style="36" customWidth="1"/>
    <col min="4101" max="4101" width="2.75" style="36" customWidth="1"/>
    <col min="4102" max="4103" width="6.625" style="36" customWidth="1"/>
    <col min="4104" max="4104" width="0.875" style="36" customWidth="1"/>
    <col min="4105" max="4106" width="8.75" style="36" customWidth="1"/>
    <col min="4107" max="4107" width="9.5" style="36" bestFit="1" customWidth="1"/>
    <col min="4108" max="4112" width="8.75" style="36" customWidth="1"/>
    <col min="4113" max="4352" width="9" style="36"/>
    <col min="4353" max="4353" width="3.625" style="36" customWidth="1"/>
    <col min="4354" max="4354" width="3.125" style="36" customWidth="1"/>
    <col min="4355" max="4355" width="0.875" style="36" customWidth="1"/>
    <col min="4356" max="4356" width="1.625" style="36" customWidth="1"/>
    <col min="4357" max="4357" width="2.75" style="36" customWidth="1"/>
    <col min="4358" max="4359" width="6.625" style="36" customWidth="1"/>
    <col min="4360" max="4360" width="0.875" style="36" customWidth="1"/>
    <col min="4361" max="4362" width="8.75" style="36" customWidth="1"/>
    <col min="4363" max="4363" width="9.5" style="36" bestFit="1" customWidth="1"/>
    <col min="4364" max="4368" width="8.75" style="36" customWidth="1"/>
    <col min="4369" max="4608" width="9" style="36"/>
    <col min="4609" max="4609" width="3.625" style="36" customWidth="1"/>
    <col min="4610" max="4610" width="3.125" style="36" customWidth="1"/>
    <col min="4611" max="4611" width="0.875" style="36" customWidth="1"/>
    <col min="4612" max="4612" width="1.625" style="36" customWidth="1"/>
    <col min="4613" max="4613" width="2.75" style="36" customWidth="1"/>
    <col min="4614" max="4615" width="6.625" style="36" customWidth="1"/>
    <col min="4616" max="4616" width="0.875" style="36" customWidth="1"/>
    <col min="4617" max="4618" width="8.75" style="36" customWidth="1"/>
    <col min="4619" max="4619" width="9.5" style="36" bestFit="1" customWidth="1"/>
    <col min="4620" max="4624" width="8.75" style="36" customWidth="1"/>
    <col min="4625" max="4864" width="9" style="36"/>
    <col min="4865" max="4865" width="3.625" style="36" customWidth="1"/>
    <col min="4866" max="4866" width="3.125" style="36" customWidth="1"/>
    <col min="4867" max="4867" width="0.875" style="36" customWidth="1"/>
    <col min="4868" max="4868" width="1.625" style="36" customWidth="1"/>
    <col min="4869" max="4869" width="2.75" style="36" customWidth="1"/>
    <col min="4870" max="4871" width="6.625" style="36" customWidth="1"/>
    <col min="4872" max="4872" width="0.875" style="36" customWidth="1"/>
    <col min="4873" max="4874" width="8.75" style="36" customWidth="1"/>
    <col min="4875" max="4875" width="9.5" style="36" bestFit="1" customWidth="1"/>
    <col min="4876" max="4880" width="8.75" style="36" customWidth="1"/>
    <col min="4881" max="5120" width="9" style="36"/>
    <col min="5121" max="5121" width="3.625" style="36" customWidth="1"/>
    <col min="5122" max="5122" width="3.125" style="36" customWidth="1"/>
    <col min="5123" max="5123" width="0.875" style="36" customWidth="1"/>
    <col min="5124" max="5124" width="1.625" style="36" customWidth="1"/>
    <col min="5125" max="5125" width="2.75" style="36" customWidth="1"/>
    <col min="5126" max="5127" width="6.625" style="36" customWidth="1"/>
    <col min="5128" max="5128" width="0.875" style="36" customWidth="1"/>
    <col min="5129" max="5130" width="8.75" style="36" customWidth="1"/>
    <col min="5131" max="5131" width="9.5" style="36" bestFit="1" customWidth="1"/>
    <col min="5132" max="5136" width="8.75" style="36" customWidth="1"/>
    <col min="5137" max="5376" width="9" style="36"/>
    <col min="5377" max="5377" width="3.625" style="36" customWidth="1"/>
    <col min="5378" max="5378" width="3.125" style="36" customWidth="1"/>
    <col min="5379" max="5379" width="0.875" style="36" customWidth="1"/>
    <col min="5380" max="5380" width="1.625" style="36" customWidth="1"/>
    <col min="5381" max="5381" width="2.75" style="36" customWidth="1"/>
    <col min="5382" max="5383" width="6.625" style="36" customWidth="1"/>
    <col min="5384" max="5384" width="0.875" style="36" customWidth="1"/>
    <col min="5385" max="5386" width="8.75" style="36" customWidth="1"/>
    <col min="5387" max="5387" width="9.5" style="36" bestFit="1" customWidth="1"/>
    <col min="5388" max="5392" width="8.75" style="36" customWidth="1"/>
    <col min="5393" max="5632" width="9" style="36"/>
    <col min="5633" max="5633" width="3.625" style="36" customWidth="1"/>
    <col min="5634" max="5634" width="3.125" style="36" customWidth="1"/>
    <col min="5635" max="5635" width="0.875" style="36" customWidth="1"/>
    <col min="5636" max="5636" width="1.625" style="36" customWidth="1"/>
    <col min="5637" max="5637" width="2.75" style="36" customWidth="1"/>
    <col min="5638" max="5639" width="6.625" style="36" customWidth="1"/>
    <col min="5640" max="5640" width="0.875" style="36" customWidth="1"/>
    <col min="5641" max="5642" width="8.75" style="36" customWidth="1"/>
    <col min="5643" max="5643" width="9.5" style="36" bestFit="1" customWidth="1"/>
    <col min="5644" max="5648" width="8.75" style="36" customWidth="1"/>
    <col min="5649" max="5888" width="9" style="36"/>
    <col min="5889" max="5889" width="3.625" style="36" customWidth="1"/>
    <col min="5890" max="5890" width="3.125" style="36" customWidth="1"/>
    <col min="5891" max="5891" width="0.875" style="36" customWidth="1"/>
    <col min="5892" max="5892" width="1.625" style="36" customWidth="1"/>
    <col min="5893" max="5893" width="2.75" style="36" customWidth="1"/>
    <col min="5894" max="5895" width="6.625" style="36" customWidth="1"/>
    <col min="5896" max="5896" width="0.875" style="36" customWidth="1"/>
    <col min="5897" max="5898" width="8.75" style="36" customWidth="1"/>
    <col min="5899" max="5899" width="9.5" style="36" bestFit="1" customWidth="1"/>
    <col min="5900" max="5904" width="8.75" style="36" customWidth="1"/>
    <col min="5905" max="6144" width="9" style="36"/>
    <col min="6145" max="6145" width="3.625" style="36" customWidth="1"/>
    <col min="6146" max="6146" width="3.125" style="36" customWidth="1"/>
    <col min="6147" max="6147" width="0.875" style="36" customWidth="1"/>
    <col min="6148" max="6148" width="1.625" style="36" customWidth="1"/>
    <col min="6149" max="6149" width="2.75" style="36" customWidth="1"/>
    <col min="6150" max="6151" width="6.625" style="36" customWidth="1"/>
    <col min="6152" max="6152" width="0.875" style="36" customWidth="1"/>
    <col min="6153" max="6154" width="8.75" style="36" customWidth="1"/>
    <col min="6155" max="6155" width="9.5" style="36" bestFit="1" customWidth="1"/>
    <col min="6156" max="6160" width="8.75" style="36" customWidth="1"/>
    <col min="6161" max="6400" width="9" style="36"/>
    <col min="6401" max="6401" width="3.625" style="36" customWidth="1"/>
    <col min="6402" max="6402" width="3.125" style="36" customWidth="1"/>
    <col min="6403" max="6403" width="0.875" style="36" customWidth="1"/>
    <col min="6404" max="6404" width="1.625" style="36" customWidth="1"/>
    <col min="6405" max="6405" width="2.75" style="36" customWidth="1"/>
    <col min="6406" max="6407" width="6.625" style="36" customWidth="1"/>
    <col min="6408" max="6408" width="0.875" style="36" customWidth="1"/>
    <col min="6409" max="6410" width="8.75" style="36" customWidth="1"/>
    <col min="6411" max="6411" width="9.5" style="36" bestFit="1" customWidth="1"/>
    <col min="6412" max="6416" width="8.75" style="36" customWidth="1"/>
    <col min="6417" max="6656" width="9" style="36"/>
    <col min="6657" max="6657" width="3.625" style="36" customWidth="1"/>
    <col min="6658" max="6658" width="3.125" style="36" customWidth="1"/>
    <col min="6659" max="6659" width="0.875" style="36" customWidth="1"/>
    <col min="6660" max="6660" width="1.625" style="36" customWidth="1"/>
    <col min="6661" max="6661" width="2.75" style="36" customWidth="1"/>
    <col min="6662" max="6663" width="6.625" style="36" customWidth="1"/>
    <col min="6664" max="6664" width="0.875" style="36" customWidth="1"/>
    <col min="6665" max="6666" width="8.75" style="36" customWidth="1"/>
    <col min="6667" max="6667" width="9.5" style="36" bestFit="1" customWidth="1"/>
    <col min="6668" max="6672" width="8.75" style="36" customWidth="1"/>
    <col min="6673" max="6912" width="9" style="36"/>
    <col min="6913" max="6913" width="3.625" style="36" customWidth="1"/>
    <col min="6914" max="6914" width="3.125" style="36" customWidth="1"/>
    <col min="6915" max="6915" width="0.875" style="36" customWidth="1"/>
    <col min="6916" max="6916" width="1.625" style="36" customWidth="1"/>
    <col min="6917" max="6917" width="2.75" style="36" customWidth="1"/>
    <col min="6918" max="6919" width="6.625" style="36" customWidth="1"/>
    <col min="6920" max="6920" width="0.875" style="36" customWidth="1"/>
    <col min="6921" max="6922" width="8.75" style="36" customWidth="1"/>
    <col min="6923" max="6923" width="9.5" style="36" bestFit="1" customWidth="1"/>
    <col min="6924" max="6928" width="8.75" style="36" customWidth="1"/>
    <col min="6929" max="7168" width="9" style="36"/>
    <col min="7169" max="7169" width="3.625" style="36" customWidth="1"/>
    <col min="7170" max="7170" width="3.125" style="36" customWidth="1"/>
    <col min="7171" max="7171" width="0.875" style="36" customWidth="1"/>
    <col min="7172" max="7172" width="1.625" style="36" customWidth="1"/>
    <col min="7173" max="7173" width="2.75" style="36" customWidth="1"/>
    <col min="7174" max="7175" width="6.625" style="36" customWidth="1"/>
    <col min="7176" max="7176" width="0.875" style="36" customWidth="1"/>
    <col min="7177" max="7178" width="8.75" style="36" customWidth="1"/>
    <col min="7179" max="7179" width="9.5" style="36" bestFit="1" customWidth="1"/>
    <col min="7180" max="7184" width="8.75" style="36" customWidth="1"/>
    <col min="7185" max="7424" width="9" style="36"/>
    <col min="7425" max="7425" width="3.625" style="36" customWidth="1"/>
    <col min="7426" max="7426" width="3.125" style="36" customWidth="1"/>
    <col min="7427" max="7427" width="0.875" style="36" customWidth="1"/>
    <col min="7428" max="7428" width="1.625" style="36" customWidth="1"/>
    <col min="7429" max="7429" width="2.75" style="36" customWidth="1"/>
    <col min="7430" max="7431" width="6.625" style="36" customWidth="1"/>
    <col min="7432" max="7432" width="0.875" style="36" customWidth="1"/>
    <col min="7433" max="7434" width="8.75" style="36" customWidth="1"/>
    <col min="7435" max="7435" width="9.5" style="36" bestFit="1" customWidth="1"/>
    <col min="7436" max="7440" width="8.75" style="36" customWidth="1"/>
    <col min="7441" max="7680" width="9" style="36"/>
    <col min="7681" max="7681" width="3.625" style="36" customWidth="1"/>
    <col min="7682" max="7682" width="3.125" style="36" customWidth="1"/>
    <col min="7683" max="7683" width="0.875" style="36" customWidth="1"/>
    <col min="7684" max="7684" width="1.625" style="36" customWidth="1"/>
    <col min="7685" max="7685" width="2.75" style="36" customWidth="1"/>
    <col min="7686" max="7687" width="6.625" style="36" customWidth="1"/>
    <col min="7688" max="7688" width="0.875" style="36" customWidth="1"/>
    <col min="7689" max="7690" width="8.75" style="36" customWidth="1"/>
    <col min="7691" max="7691" width="9.5" style="36" bestFit="1" customWidth="1"/>
    <col min="7692" max="7696" width="8.75" style="36" customWidth="1"/>
    <col min="7697" max="7936" width="9" style="36"/>
    <col min="7937" max="7937" width="3.625" style="36" customWidth="1"/>
    <col min="7938" max="7938" width="3.125" style="36" customWidth="1"/>
    <col min="7939" max="7939" width="0.875" style="36" customWidth="1"/>
    <col min="7940" max="7940" width="1.625" style="36" customWidth="1"/>
    <col min="7941" max="7941" width="2.75" style="36" customWidth="1"/>
    <col min="7942" max="7943" width="6.625" style="36" customWidth="1"/>
    <col min="7944" max="7944" width="0.875" style="36" customWidth="1"/>
    <col min="7945" max="7946" width="8.75" style="36" customWidth="1"/>
    <col min="7947" max="7947" width="9.5" style="36" bestFit="1" customWidth="1"/>
    <col min="7948" max="7952" width="8.75" style="36" customWidth="1"/>
    <col min="7953" max="8192" width="9" style="36"/>
    <col min="8193" max="8193" width="3.625" style="36" customWidth="1"/>
    <col min="8194" max="8194" width="3.125" style="36" customWidth="1"/>
    <col min="8195" max="8195" width="0.875" style="36" customWidth="1"/>
    <col min="8196" max="8196" width="1.625" style="36" customWidth="1"/>
    <col min="8197" max="8197" width="2.75" style="36" customWidth="1"/>
    <col min="8198" max="8199" width="6.625" style="36" customWidth="1"/>
    <col min="8200" max="8200" width="0.875" style="36" customWidth="1"/>
    <col min="8201" max="8202" width="8.75" style="36" customWidth="1"/>
    <col min="8203" max="8203" width="9.5" style="36" bestFit="1" customWidth="1"/>
    <col min="8204" max="8208" width="8.75" style="36" customWidth="1"/>
    <col min="8209" max="8448" width="9" style="36"/>
    <col min="8449" max="8449" width="3.625" style="36" customWidth="1"/>
    <col min="8450" max="8450" width="3.125" style="36" customWidth="1"/>
    <col min="8451" max="8451" width="0.875" style="36" customWidth="1"/>
    <col min="8452" max="8452" width="1.625" style="36" customWidth="1"/>
    <col min="8453" max="8453" width="2.75" style="36" customWidth="1"/>
    <col min="8454" max="8455" width="6.625" style="36" customWidth="1"/>
    <col min="8456" max="8456" width="0.875" style="36" customWidth="1"/>
    <col min="8457" max="8458" width="8.75" style="36" customWidth="1"/>
    <col min="8459" max="8459" width="9.5" style="36" bestFit="1" customWidth="1"/>
    <col min="8460" max="8464" width="8.75" style="36" customWidth="1"/>
    <col min="8465" max="8704" width="9" style="36"/>
    <col min="8705" max="8705" width="3.625" style="36" customWidth="1"/>
    <col min="8706" max="8706" width="3.125" style="36" customWidth="1"/>
    <col min="8707" max="8707" width="0.875" style="36" customWidth="1"/>
    <col min="8708" max="8708" width="1.625" style="36" customWidth="1"/>
    <col min="8709" max="8709" width="2.75" style="36" customWidth="1"/>
    <col min="8710" max="8711" width="6.625" style="36" customWidth="1"/>
    <col min="8712" max="8712" width="0.875" style="36" customWidth="1"/>
    <col min="8713" max="8714" width="8.75" style="36" customWidth="1"/>
    <col min="8715" max="8715" width="9.5" style="36" bestFit="1" customWidth="1"/>
    <col min="8716" max="8720" width="8.75" style="36" customWidth="1"/>
    <col min="8721" max="8960" width="9" style="36"/>
    <col min="8961" max="8961" width="3.625" style="36" customWidth="1"/>
    <col min="8962" max="8962" width="3.125" style="36" customWidth="1"/>
    <col min="8963" max="8963" width="0.875" style="36" customWidth="1"/>
    <col min="8964" max="8964" width="1.625" style="36" customWidth="1"/>
    <col min="8965" max="8965" width="2.75" style="36" customWidth="1"/>
    <col min="8966" max="8967" width="6.625" style="36" customWidth="1"/>
    <col min="8968" max="8968" width="0.875" style="36" customWidth="1"/>
    <col min="8969" max="8970" width="8.75" style="36" customWidth="1"/>
    <col min="8971" max="8971" width="9.5" style="36" bestFit="1" customWidth="1"/>
    <col min="8972" max="8976" width="8.75" style="36" customWidth="1"/>
    <col min="8977" max="9216" width="9" style="36"/>
    <col min="9217" max="9217" width="3.625" style="36" customWidth="1"/>
    <col min="9218" max="9218" width="3.125" style="36" customWidth="1"/>
    <col min="9219" max="9219" width="0.875" style="36" customWidth="1"/>
    <col min="9220" max="9220" width="1.625" style="36" customWidth="1"/>
    <col min="9221" max="9221" width="2.75" style="36" customWidth="1"/>
    <col min="9222" max="9223" width="6.625" style="36" customWidth="1"/>
    <col min="9224" max="9224" width="0.875" style="36" customWidth="1"/>
    <col min="9225" max="9226" width="8.75" style="36" customWidth="1"/>
    <col min="9227" max="9227" width="9.5" style="36" bestFit="1" customWidth="1"/>
    <col min="9228" max="9232" width="8.75" style="36" customWidth="1"/>
    <col min="9233" max="9472" width="9" style="36"/>
    <col min="9473" max="9473" width="3.625" style="36" customWidth="1"/>
    <col min="9474" max="9474" width="3.125" style="36" customWidth="1"/>
    <col min="9475" max="9475" width="0.875" style="36" customWidth="1"/>
    <col min="9476" max="9476" width="1.625" style="36" customWidth="1"/>
    <col min="9477" max="9477" width="2.75" style="36" customWidth="1"/>
    <col min="9478" max="9479" width="6.625" style="36" customWidth="1"/>
    <col min="9480" max="9480" width="0.875" style="36" customWidth="1"/>
    <col min="9481" max="9482" width="8.75" style="36" customWidth="1"/>
    <col min="9483" max="9483" width="9.5" style="36" bestFit="1" customWidth="1"/>
    <col min="9484" max="9488" width="8.75" style="36" customWidth="1"/>
    <col min="9489" max="9728" width="9" style="36"/>
    <col min="9729" max="9729" width="3.625" style="36" customWidth="1"/>
    <col min="9730" max="9730" width="3.125" style="36" customWidth="1"/>
    <col min="9731" max="9731" width="0.875" style="36" customWidth="1"/>
    <col min="9732" max="9732" width="1.625" style="36" customWidth="1"/>
    <col min="9733" max="9733" width="2.75" style="36" customWidth="1"/>
    <col min="9734" max="9735" width="6.625" style="36" customWidth="1"/>
    <col min="9736" max="9736" width="0.875" style="36" customWidth="1"/>
    <col min="9737" max="9738" width="8.75" style="36" customWidth="1"/>
    <col min="9739" max="9739" width="9.5" style="36" bestFit="1" customWidth="1"/>
    <col min="9740" max="9744" width="8.75" style="36" customWidth="1"/>
    <col min="9745" max="9984" width="9" style="36"/>
    <col min="9985" max="9985" width="3.625" style="36" customWidth="1"/>
    <col min="9986" max="9986" width="3.125" style="36" customWidth="1"/>
    <col min="9987" max="9987" width="0.875" style="36" customWidth="1"/>
    <col min="9988" max="9988" width="1.625" style="36" customWidth="1"/>
    <col min="9989" max="9989" width="2.75" style="36" customWidth="1"/>
    <col min="9990" max="9991" width="6.625" style="36" customWidth="1"/>
    <col min="9992" max="9992" width="0.875" style="36" customWidth="1"/>
    <col min="9993" max="9994" width="8.75" style="36" customWidth="1"/>
    <col min="9995" max="9995" width="9.5" style="36" bestFit="1" customWidth="1"/>
    <col min="9996" max="10000" width="8.75" style="36" customWidth="1"/>
    <col min="10001" max="10240" width="9" style="36"/>
    <col min="10241" max="10241" width="3.625" style="36" customWidth="1"/>
    <col min="10242" max="10242" width="3.125" style="36" customWidth="1"/>
    <col min="10243" max="10243" width="0.875" style="36" customWidth="1"/>
    <col min="10244" max="10244" width="1.625" style="36" customWidth="1"/>
    <col min="10245" max="10245" width="2.75" style="36" customWidth="1"/>
    <col min="10246" max="10247" width="6.625" style="36" customWidth="1"/>
    <col min="10248" max="10248" width="0.875" style="36" customWidth="1"/>
    <col min="10249" max="10250" width="8.75" style="36" customWidth="1"/>
    <col min="10251" max="10251" width="9.5" style="36" bestFit="1" customWidth="1"/>
    <col min="10252" max="10256" width="8.75" style="36" customWidth="1"/>
    <col min="10257" max="10496" width="9" style="36"/>
    <col min="10497" max="10497" width="3.625" style="36" customWidth="1"/>
    <col min="10498" max="10498" width="3.125" style="36" customWidth="1"/>
    <col min="10499" max="10499" width="0.875" style="36" customWidth="1"/>
    <col min="10500" max="10500" width="1.625" style="36" customWidth="1"/>
    <col min="10501" max="10501" width="2.75" style="36" customWidth="1"/>
    <col min="10502" max="10503" width="6.625" style="36" customWidth="1"/>
    <col min="10504" max="10504" width="0.875" style="36" customWidth="1"/>
    <col min="10505" max="10506" width="8.75" style="36" customWidth="1"/>
    <col min="10507" max="10507" width="9.5" style="36" bestFit="1" customWidth="1"/>
    <col min="10508" max="10512" width="8.75" style="36" customWidth="1"/>
    <col min="10513" max="10752" width="9" style="36"/>
    <col min="10753" max="10753" width="3.625" style="36" customWidth="1"/>
    <col min="10754" max="10754" width="3.125" style="36" customWidth="1"/>
    <col min="10755" max="10755" width="0.875" style="36" customWidth="1"/>
    <col min="10756" max="10756" width="1.625" style="36" customWidth="1"/>
    <col min="10757" max="10757" width="2.75" style="36" customWidth="1"/>
    <col min="10758" max="10759" width="6.625" style="36" customWidth="1"/>
    <col min="10760" max="10760" width="0.875" style="36" customWidth="1"/>
    <col min="10761" max="10762" width="8.75" style="36" customWidth="1"/>
    <col min="10763" max="10763" width="9.5" style="36" bestFit="1" customWidth="1"/>
    <col min="10764" max="10768" width="8.75" style="36" customWidth="1"/>
    <col min="10769" max="11008" width="9" style="36"/>
    <col min="11009" max="11009" width="3.625" style="36" customWidth="1"/>
    <col min="11010" max="11010" width="3.125" style="36" customWidth="1"/>
    <col min="11011" max="11011" width="0.875" style="36" customWidth="1"/>
    <col min="11012" max="11012" width="1.625" style="36" customWidth="1"/>
    <col min="11013" max="11013" width="2.75" style="36" customWidth="1"/>
    <col min="11014" max="11015" width="6.625" style="36" customWidth="1"/>
    <col min="11016" max="11016" width="0.875" style="36" customWidth="1"/>
    <col min="11017" max="11018" width="8.75" style="36" customWidth="1"/>
    <col min="11019" max="11019" width="9.5" style="36" bestFit="1" customWidth="1"/>
    <col min="11020" max="11024" width="8.75" style="36" customWidth="1"/>
    <col min="11025" max="11264" width="9" style="36"/>
    <col min="11265" max="11265" width="3.625" style="36" customWidth="1"/>
    <col min="11266" max="11266" width="3.125" style="36" customWidth="1"/>
    <col min="11267" max="11267" width="0.875" style="36" customWidth="1"/>
    <col min="11268" max="11268" width="1.625" style="36" customWidth="1"/>
    <col min="11269" max="11269" width="2.75" style="36" customWidth="1"/>
    <col min="11270" max="11271" width="6.625" style="36" customWidth="1"/>
    <col min="11272" max="11272" width="0.875" style="36" customWidth="1"/>
    <col min="11273" max="11274" width="8.75" style="36" customWidth="1"/>
    <col min="11275" max="11275" width="9.5" style="36" bestFit="1" customWidth="1"/>
    <col min="11276" max="11280" width="8.75" style="36" customWidth="1"/>
    <col min="11281" max="11520" width="9" style="36"/>
    <col min="11521" max="11521" width="3.625" style="36" customWidth="1"/>
    <col min="11522" max="11522" width="3.125" style="36" customWidth="1"/>
    <col min="11523" max="11523" width="0.875" style="36" customWidth="1"/>
    <col min="11524" max="11524" width="1.625" style="36" customWidth="1"/>
    <col min="11525" max="11525" width="2.75" style="36" customWidth="1"/>
    <col min="11526" max="11527" width="6.625" style="36" customWidth="1"/>
    <col min="11528" max="11528" width="0.875" style="36" customWidth="1"/>
    <col min="11529" max="11530" width="8.75" style="36" customWidth="1"/>
    <col min="11531" max="11531" width="9.5" style="36" bestFit="1" customWidth="1"/>
    <col min="11532" max="11536" width="8.75" style="36" customWidth="1"/>
    <col min="11537" max="11776" width="9" style="36"/>
    <col min="11777" max="11777" width="3.625" style="36" customWidth="1"/>
    <col min="11778" max="11778" width="3.125" style="36" customWidth="1"/>
    <col min="11779" max="11779" width="0.875" style="36" customWidth="1"/>
    <col min="11780" max="11780" width="1.625" style="36" customWidth="1"/>
    <col min="11781" max="11781" width="2.75" style="36" customWidth="1"/>
    <col min="11782" max="11783" width="6.625" style="36" customWidth="1"/>
    <col min="11784" max="11784" width="0.875" style="36" customWidth="1"/>
    <col min="11785" max="11786" width="8.75" style="36" customWidth="1"/>
    <col min="11787" max="11787" width="9.5" style="36" bestFit="1" customWidth="1"/>
    <col min="11788" max="11792" width="8.75" style="36" customWidth="1"/>
    <col min="11793" max="12032" width="9" style="36"/>
    <col min="12033" max="12033" width="3.625" style="36" customWidth="1"/>
    <col min="12034" max="12034" width="3.125" style="36" customWidth="1"/>
    <col min="12035" max="12035" width="0.875" style="36" customWidth="1"/>
    <col min="12036" max="12036" width="1.625" style="36" customWidth="1"/>
    <col min="12037" max="12037" width="2.75" style="36" customWidth="1"/>
    <col min="12038" max="12039" width="6.625" style="36" customWidth="1"/>
    <col min="12040" max="12040" width="0.875" style="36" customWidth="1"/>
    <col min="12041" max="12042" width="8.75" style="36" customWidth="1"/>
    <col min="12043" max="12043" width="9.5" style="36" bestFit="1" customWidth="1"/>
    <col min="12044" max="12048" width="8.75" style="36" customWidth="1"/>
    <col min="12049" max="12288" width="9" style="36"/>
    <col min="12289" max="12289" width="3.625" style="36" customWidth="1"/>
    <col min="12290" max="12290" width="3.125" style="36" customWidth="1"/>
    <col min="12291" max="12291" width="0.875" style="36" customWidth="1"/>
    <col min="12292" max="12292" width="1.625" style="36" customWidth="1"/>
    <col min="12293" max="12293" width="2.75" style="36" customWidth="1"/>
    <col min="12294" max="12295" width="6.625" style="36" customWidth="1"/>
    <col min="12296" max="12296" width="0.875" style="36" customWidth="1"/>
    <col min="12297" max="12298" width="8.75" style="36" customWidth="1"/>
    <col min="12299" max="12299" width="9.5" style="36" bestFit="1" customWidth="1"/>
    <col min="12300" max="12304" width="8.75" style="36" customWidth="1"/>
    <col min="12305" max="12544" width="9" style="36"/>
    <col min="12545" max="12545" width="3.625" style="36" customWidth="1"/>
    <col min="12546" max="12546" width="3.125" style="36" customWidth="1"/>
    <col min="12547" max="12547" width="0.875" style="36" customWidth="1"/>
    <col min="12548" max="12548" width="1.625" style="36" customWidth="1"/>
    <col min="12549" max="12549" width="2.75" style="36" customWidth="1"/>
    <col min="12550" max="12551" width="6.625" style="36" customWidth="1"/>
    <col min="12552" max="12552" width="0.875" style="36" customWidth="1"/>
    <col min="12553" max="12554" width="8.75" style="36" customWidth="1"/>
    <col min="12555" max="12555" width="9.5" style="36" bestFit="1" customWidth="1"/>
    <col min="12556" max="12560" width="8.75" style="36" customWidth="1"/>
    <col min="12561" max="12800" width="9" style="36"/>
    <col min="12801" max="12801" width="3.625" style="36" customWidth="1"/>
    <col min="12802" max="12802" width="3.125" style="36" customWidth="1"/>
    <col min="12803" max="12803" width="0.875" style="36" customWidth="1"/>
    <col min="12804" max="12804" width="1.625" style="36" customWidth="1"/>
    <col min="12805" max="12805" width="2.75" style="36" customWidth="1"/>
    <col min="12806" max="12807" width="6.625" style="36" customWidth="1"/>
    <col min="12808" max="12808" width="0.875" style="36" customWidth="1"/>
    <col min="12809" max="12810" width="8.75" style="36" customWidth="1"/>
    <col min="12811" max="12811" width="9.5" style="36" bestFit="1" customWidth="1"/>
    <col min="12812" max="12816" width="8.75" style="36" customWidth="1"/>
    <col min="12817" max="13056" width="9" style="36"/>
    <col min="13057" max="13057" width="3.625" style="36" customWidth="1"/>
    <col min="13058" max="13058" width="3.125" style="36" customWidth="1"/>
    <col min="13059" max="13059" width="0.875" style="36" customWidth="1"/>
    <col min="13060" max="13060" width="1.625" style="36" customWidth="1"/>
    <col min="13061" max="13061" width="2.75" style="36" customWidth="1"/>
    <col min="13062" max="13063" width="6.625" style="36" customWidth="1"/>
    <col min="13064" max="13064" width="0.875" style="36" customWidth="1"/>
    <col min="13065" max="13066" width="8.75" style="36" customWidth="1"/>
    <col min="13067" max="13067" width="9.5" style="36" bestFit="1" customWidth="1"/>
    <col min="13068" max="13072" width="8.75" style="36" customWidth="1"/>
    <col min="13073" max="13312" width="9" style="36"/>
    <col min="13313" max="13313" width="3.625" style="36" customWidth="1"/>
    <col min="13314" max="13314" width="3.125" style="36" customWidth="1"/>
    <col min="13315" max="13315" width="0.875" style="36" customWidth="1"/>
    <col min="13316" max="13316" width="1.625" style="36" customWidth="1"/>
    <col min="13317" max="13317" width="2.75" style="36" customWidth="1"/>
    <col min="13318" max="13319" width="6.625" style="36" customWidth="1"/>
    <col min="13320" max="13320" width="0.875" style="36" customWidth="1"/>
    <col min="13321" max="13322" width="8.75" style="36" customWidth="1"/>
    <col min="13323" max="13323" width="9.5" style="36" bestFit="1" customWidth="1"/>
    <col min="13324" max="13328" width="8.75" style="36" customWidth="1"/>
    <col min="13329" max="13568" width="9" style="36"/>
    <col min="13569" max="13569" width="3.625" style="36" customWidth="1"/>
    <col min="13570" max="13570" width="3.125" style="36" customWidth="1"/>
    <col min="13571" max="13571" width="0.875" style="36" customWidth="1"/>
    <col min="13572" max="13572" width="1.625" style="36" customWidth="1"/>
    <col min="13573" max="13573" width="2.75" style="36" customWidth="1"/>
    <col min="13574" max="13575" width="6.625" style="36" customWidth="1"/>
    <col min="13576" max="13576" width="0.875" style="36" customWidth="1"/>
    <col min="13577" max="13578" width="8.75" style="36" customWidth="1"/>
    <col min="13579" max="13579" width="9.5" style="36" bestFit="1" customWidth="1"/>
    <col min="13580" max="13584" width="8.75" style="36" customWidth="1"/>
    <col min="13585" max="13824" width="9" style="36"/>
    <col min="13825" max="13825" width="3.625" style="36" customWidth="1"/>
    <col min="13826" max="13826" width="3.125" style="36" customWidth="1"/>
    <col min="13827" max="13827" width="0.875" style="36" customWidth="1"/>
    <col min="13828" max="13828" width="1.625" style="36" customWidth="1"/>
    <col min="13829" max="13829" width="2.75" style="36" customWidth="1"/>
    <col min="13830" max="13831" width="6.625" style="36" customWidth="1"/>
    <col min="13832" max="13832" width="0.875" style="36" customWidth="1"/>
    <col min="13833" max="13834" width="8.75" style="36" customWidth="1"/>
    <col min="13835" max="13835" width="9.5" style="36" bestFit="1" customWidth="1"/>
    <col min="13836" max="13840" width="8.75" style="36" customWidth="1"/>
    <col min="13841" max="14080" width="9" style="36"/>
    <col min="14081" max="14081" width="3.625" style="36" customWidth="1"/>
    <col min="14082" max="14082" width="3.125" style="36" customWidth="1"/>
    <col min="14083" max="14083" width="0.875" style="36" customWidth="1"/>
    <col min="14084" max="14084" width="1.625" style="36" customWidth="1"/>
    <col min="14085" max="14085" width="2.75" style="36" customWidth="1"/>
    <col min="14086" max="14087" width="6.625" style="36" customWidth="1"/>
    <col min="14088" max="14088" width="0.875" style="36" customWidth="1"/>
    <col min="14089" max="14090" width="8.75" style="36" customWidth="1"/>
    <col min="14091" max="14091" width="9.5" style="36" bestFit="1" customWidth="1"/>
    <col min="14092" max="14096" width="8.75" style="36" customWidth="1"/>
    <col min="14097" max="14336" width="9" style="36"/>
    <col min="14337" max="14337" width="3.625" style="36" customWidth="1"/>
    <col min="14338" max="14338" width="3.125" style="36" customWidth="1"/>
    <col min="14339" max="14339" width="0.875" style="36" customWidth="1"/>
    <col min="14340" max="14340" width="1.625" style="36" customWidth="1"/>
    <col min="14341" max="14341" width="2.75" style="36" customWidth="1"/>
    <col min="14342" max="14343" width="6.625" style="36" customWidth="1"/>
    <col min="14344" max="14344" width="0.875" style="36" customWidth="1"/>
    <col min="14345" max="14346" width="8.75" style="36" customWidth="1"/>
    <col min="14347" max="14347" width="9.5" style="36" bestFit="1" customWidth="1"/>
    <col min="14348" max="14352" width="8.75" style="36" customWidth="1"/>
    <col min="14353" max="14592" width="9" style="36"/>
    <col min="14593" max="14593" width="3.625" style="36" customWidth="1"/>
    <col min="14594" max="14594" width="3.125" style="36" customWidth="1"/>
    <col min="14595" max="14595" width="0.875" style="36" customWidth="1"/>
    <col min="14596" max="14596" width="1.625" style="36" customWidth="1"/>
    <col min="14597" max="14597" width="2.75" style="36" customWidth="1"/>
    <col min="14598" max="14599" width="6.625" style="36" customWidth="1"/>
    <col min="14600" max="14600" width="0.875" style="36" customWidth="1"/>
    <col min="14601" max="14602" width="8.75" style="36" customWidth="1"/>
    <col min="14603" max="14603" width="9.5" style="36" bestFit="1" customWidth="1"/>
    <col min="14604" max="14608" width="8.75" style="36" customWidth="1"/>
    <col min="14609" max="14848" width="9" style="36"/>
    <col min="14849" max="14849" width="3.625" style="36" customWidth="1"/>
    <col min="14850" max="14850" width="3.125" style="36" customWidth="1"/>
    <col min="14851" max="14851" width="0.875" style="36" customWidth="1"/>
    <col min="14852" max="14852" width="1.625" style="36" customWidth="1"/>
    <col min="14853" max="14853" width="2.75" style="36" customWidth="1"/>
    <col min="14854" max="14855" width="6.625" style="36" customWidth="1"/>
    <col min="14856" max="14856" width="0.875" style="36" customWidth="1"/>
    <col min="14857" max="14858" width="8.75" style="36" customWidth="1"/>
    <col min="14859" max="14859" width="9.5" style="36" bestFit="1" customWidth="1"/>
    <col min="14860" max="14864" width="8.75" style="36" customWidth="1"/>
    <col min="14865" max="15104" width="9" style="36"/>
    <col min="15105" max="15105" width="3.625" style="36" customWidth="1"/>
    <col min="15106" max="15106" width="3.125" style="36" customWidth="1"/>
    <col min="15107" max="15107" width="0.875" style="36" customWidth="1"/>
    <col min="15108" max="15108" width="1.625" style="36" customWidth="1"/>
    <col min="15109" max="15109" width="2.75" style="36" customWidth="1"/>
    <col min="15110" max="15111" width="6.625" style="36" customWidth="1"/>
    <col min="15112" max="15112" width="0.875" style="36" customWidth="1"/>
    <col min="15113" max="15114" width="8.75" style="36" customWidth="1"/>
    <col min="15115" max="15115" width="9.5" style="36" bestFit="1" customWidth="1"/>
    <col min="15116" max="15120" width="8.75" style="36" customWidth="1"/>
    <col min="15121" max="15360" width="9" style="36"/>
    <col min="15361" max="15361" width="3.625" style="36" customWidth="1"/>
    <col min="15362" max="15362" width="3.125" style="36" customWidth="1"/>
    <col min="15363" max="15363" width="0.875" style="36" customWidth="1"/>
    <col min="15364" max="15364" width="1.625" style="36" customWidth="1"/>
    <col min="15365" max="15365" width="2.75" style="36" customWidth="1"/>
    <col min="15366" max="15367" width="6.625" style="36" customWidth="1"/>
    <col min="15368" max="15368" width="0.875" style="36" customWidth="1"/>
    <col min="15369" max="15370" width="8.75" style="36" customWidth="1"/>
    <col min="15371" max="15371" width="9.5" style="36" bestFit="1" customWidth="1"/>
    <col min="15372" max="15376" width="8.75" style="36" customWidth="1"/>
    <col min="15377" max="15616" width="9" style="36"/>
    <col min="15617" max="15617" width="3.625" style="36" customWidth="1"/>
    <col min="15618" max="15618" width="3.125" style="36" customWidth="1"/>
    <col min="15619" max="15619" width="0.875" style="36" customWidth="1"/>
    <col min="15620" max="15620" width="1.625" style="36" customWidth="1"/>
    <col min="15621" max="15621" width="2.75" style="36" customWidth="1"/>
    <col min="15622" max="15623" width="6.625" style="36" customWidth="1"/>
    <col min="15624" max="15624" width="0.875" style="36" customWidth="1"/>
    <col min="15625" max="15626" width="8.75" style="36" customWidth="1"/>
    <col min="15627" max="15627" width="9.5" style="36" bestFit="1" customWidth="1"/>
    <col min="15628" max="15632" width="8.75" style="36" customWidth="1"/>
    <col min="15633" max="15872" width="9" style="36"/>
    <col min="15873" max="15873" width="3.625" style="36" customWidth="1"/>
    <col min="15874" max="15874" width="3.125" style="36" customWidth="1"/>
    <col min="15875" max="15875" width="0.875" style="36" customWidth="1"/>
    <col min="15876" max="15876" width="1.625" style="36" customWidth="1"/>
    <col min="15877" max="15877" width="2.75" style="36" customWidth="1"/>
    <col min="15878" max="15879" width="6.625" style="36" customWidth="1"/>
    <col min="15880" max="15880" width="0.875" style="36" customWidth="1"/>
    <col min="15881" max="15882" width="8.75" style="36" customWidth="1"/>
    <col min="15883" max="15883" width="9.5" style="36" bestFit="1" customWidth="1"/>
    <col min="15884" max="15888" width="8.75" style="36" customWidth="1"/>
    <col min="15889" max="16128" width="9" style="36"/>
    <col min="16129" max="16129" width="3.625" style="36" customWidth="1"/>
    <col min="16130" max="16130" width="3.125" style="36" customWidth="1"/>
    <col min="16131" max="16131" width="0.875" style="36" customWidth="1"/>
    <col min="16132" max="16132" width="1.625" style="36" customWidth="1"/>
    <col min="16133" max="16133" width="2.75" style="36" customWidth="1"/>
    <col min="16134" max="16135" width="6.625" style="36" customWidth="1"/>
    <col min="16136" max="16136" width="0.875" style="36" customWidth="1"/>
    <col min="16137" max="16138" width="8.75" style="36" customWidth="1"/>
    <col min="16139" max="16139" width="9.5" style="36" bestFit="1" customWidth="1"/>
    <col min="16140" max="16144" width="8.75" style="36" customWidth="1"/>
    <col min="16145" max="16384" width="9" style="36"/>
  </cols>
  <sheetData>
    <row r="1" spans="1:29" ht="28.5" customHeight="1"/>
    <row r="2" spans="1:29" s="33" customFormat="1" ht="20.100000000000001" customHeight="1">
      <c r="A2" s="830" t="s">
        <v>722</v>
      </c>
      <c r="B2" s="830"/>
      <c r="C2" s="830"/>
      <c r="D2" s="830"/>
      <c r="E2" s="831"/>
      <c r="F2" s="831"/>
      <c r="G2" s="831"/>
      <c r="H2" s="831"/>
      <c r="I2" s="831"/>
      <c r="J2" s="831"/>
      <c r="K2" s="831"/>
      <c r="L2" s="831"/>
      <c r="M2" s="831"/>
      <c r="N2" s="831"/>
      <c r="O2" s="831"/>
      <c r="P2" s="831"/>
      <c r="Q2" s="832"/>
      <c r="R2" s="833"/>
      <c r="S2" s="833"/>
      <c r="T2" s="833"/>
      <c r="U2" s="833"/>
      <c r="V2" s="833"/>
      <c r="W2" s="833"/>
      <c r="X2" s="833"/>
      <c r="Y2" s="833"/>
      <c r="Z2" s="833"/>
      <c r="AA2" s="833"/>
      <c r="AB2" s="833"/>
      <c r="AC2" s="833"/>
    </row>
    <row r="3" spans="1:29" s="33" customFormat="1" ht="20.100000000000001" customHeight="1">
      <c r="A3" s="834" t="s">
        <v>721</v>
      </c>
      <c r="B3" s="834"/>
      <c r="C3" s="834"/>
      <c r="D3" s="834"/>
      <c r="E3" s="835"/>
      <c r="F3" s="835"/>
      <c r="G3" s="835"/>
      <c r="H3" s="835"/>
      <c r="I3" s="835"/>
      <c r="J3" s="835"/>
      <c r="K3" s="835"/>
      <c r="L3" s="835"/>
      <c r="M3" s="835"/>
      <c r="N3" s="835"/>
      <c r="O3" s="835"/>
      <c r="P3" s="835"/>
      <c r="Q3" s="34"/>
      <c r="R3" s="35"/>
      <c r="S3" s="35"/>
      <c r="T3" s="35"/>
      <c r="U3" s="35"/>
      <c r="V3" s="35"/>
      <c r="W3" s="35"/>
      <c r="X3" s="35"/>
      <c r="Y3" s="35"/>
      <c r="Z3" s="35"/>
      <c r="AA3" s="35"/>
      <c r="AB3" s="35"/>
      <c r="AC3" s="35"/>
    </row>
    <row r="4" spans="1:29" s="28" customFormat="1" ht="13.5" customHeight="1" thickBot="1">
      <c r="A4" s="36"/>
      <c r="B4" s="36"/>
      <c r="C4" s="36"/>
      <c r="D4" s="36"/>
      <c r="E4" s="434"/>
      <c r="F4" s="434"/>
      <c r="G4" s="434"/>
      <c r="H4" s="434"/>
      <c r="I4" s="434"/>
      <c r="J4" s="434"/>
      <c r="K4" s="434"/>
      <c r="L4" s="434"/>
      <c r="M4" s="434"/>
      <c r="N4" s="434"/>
      <c r="O4" s="434"/>
      <c r="P4" s="435" t="s">
        <v>395</v>
      </c>
    </row>
    <row r="5" spans="1:29" s="18" customFormat="1" ht="52.5" customHeight="1">
      <c r="A5" s="836" t="s">
        <v>396</v>
      </c>
      <c r="B5" s="836"/>
      <c r="C5" s="836"/>
      <c r="D5" s="836"/>
      <c r="E5" s="837"/>
      <c r="F5" s="837"/>
      <c r="G5" s="837"/>
      <c r="H5" s="475"/>
      <c r="I5" s="476" t="s">
        <v>397</v>
      </c>
      <c r="J5" s="476" t="s">
        <v>398</v>
      </c>
      <c r="K5" s="476" t="s">
        <v>399</v>
      </c>
      <c r="L5" s="476" t="s">
        <v>400</v>
      </c>
      <c r="M5" s="476" t="s">
        <v>401</v>
      </c>
      <c r="N5" s="476" t="s">
        <v>402</v>
      </c>
      <c r="O5" s="476" t="s">
        <v>403</v>
      </c>
      <c r="P5" s="477" t="s">
        <v>404</v>
      </c>
    </row>
    <row r="6" spans="1:29" s="18" customFormat="1" ht="17.25" customHeight="1">
      <c r="A6" s="838" t="s">
        <v>405</v>
      </c>
      <c r="B6" s="838"/>
      <c r="C6" s="839"/>
      <c r="D6" s="839"/>
      <c r="E6" s="840"/>
      <c r="F6" s="840"/>
      <c r="G6" s="840"/>
      <c r="H6" s="478"/>
      <c r="I6" s="479">
        <v>65390</v>
      </c>
      <c r="J6" s="479">
        <v>65610</v>
      </c>
      <c r="K6" s="479">
        <v>164820</v>
      </c>
      <c r="L6" s="480">
        <v>4.34</v>
      </c>
      <c r="M6" s="480">
        <v>27.95</v>
      </c>
      <c r="N6" s="480">
        <v>85.77</v>
      </c>
      <c r="O6" s="480">
        <v>11.07</v>
      </c>
      <c r="P6" s="481">
        <v>0.57999999999999996</v>
      </c>
    </row>
    <row r="7" spans="1:29" s="18" customFormat="1" ht="17.25" customHeight="1">
      <c r="A7" s="841" t="s">
        <v>406</v>
      </c>
      <c r="B7" s="843" t="s">
        <v>407</v>
      </c>
      <c r="C7" s="482"/>
      <c r="D7" s="845" t="s">
        <v>154</v>
      </c>
      <c r="E7" s="845"/>
      <c r="F7" s="845"/>
      <c r="G7" s="845"/>
      <c r="H7" s="483"/>
      <c r="I7" s="484">
        <v>63600</v>
      </c>
      <c r="J7" s="484">
        <v>63880</v>
      </c>
      <c r="K7" s="484">
        <v>163020</v>
      </c>
      <c r="L7" s="485">
        <v>4.58</v>
      </c>
      <c r="M7" s="485">
        <v>30.8</v>
      </c>
      <c r="N7" s="485">
        <v>93.05</v>
      </c>
      <c r="O7" s="485">
        <v>12.01</v>
      </c>
      <c r="P7" s="486">
        <v>0.55600000000000005</v>
      </c>
    </row>
    <row r="8" spans="1:29" s="18" customFormat="1" ht="17.25" customHeight="1">
      <c r="A8" s="806"/>
      <c r="B8" s="844"/>
      <c r="C8" s="487"/>
      <c r="D8" s="846" t="s">
        <v>408</v>
      </c>
      <c r="E8" s="846"/>
      <c r="F8" s="846"/>
      <c r="G8" s="846"/>
      <c r="H8" s="488"/>
      <c r="I8" s="447">
        <v>32680</v>
      </c>
      <c r="J8" s="447">
        <v>32820</v>
      </c>
      <c r="K8" s="447">
        <v>96710</v>
      </c>
      <c r="L8" s="489">
        <v>6.02</v>
      </c>
      <c r="M8" s="489">
        <v>42.05</v>
      </c>
      <c r="N8" s="489">
        <v>132.71</v>
      </c>
      <c r="O8" s="489">
        <v>14.21</v>
      </c>
      <c r="P8" s="490">
        <v>0.49</v>
      </c>
    </row>
    <row r="9" spans="1:29" s="18" customFormat="1" ht="17.25" customHeight="1">
      <c r="A9" s="806"/>
      <c r="B9" s="844"/>
      <c r="C9" s="487"/>
      <c r="D9" s="846" t="s">
        <v>409</v>
      </c>
      <c r="E9" s="846"/>
      <c r="F9" s="846"/>
      <c r="G9" s="846"/>
      <c r="H9" s="488"/>
      <c r="I9" s="447">
        <v>30290</v>
      </c>
      <c r="J9" s="447">
        <v>30400</v>
      </c>
      <c r="K9" s="447">
        <v>64860</v>
      </c>
      <c r="L9" s="489">
        <v>3.01</v>
      </c>
      <c r="M9" s="489">
        <v>18.670000000000002</v>
      </c>
      <c r="N9" s="489">
        <v>50.24</v>
      </c>
      <c r="O9" s="489">
        <v>8.7200000000000006</v>
      </c>
      <c r="P9" s="490">
        <v>0.71</v>
      </c>
    </row>
    <row r="10" spans="1:29" s="18" customFormat="1" ht="17.25" customHeight="1">
      <c r="A10" s="806"/>
      <c r="B10" s="844"/>
      <c r="C10" s="487"/>
      <c r="D10" s="491"/>
      <c r="E10" s="846" t="s">
        <v>410</v>
      </c>
      <c r="F10" s="846"/>
      <c r="G10" s="846"/>
      <c r="H10" s="488"/>
      <c r="I10" s="447">
        <v>4210</v>
      </c>
      <c r="J10" s="447">
        <v>4210</v>
      </c>
      <c r="K10" s="447">
        <v>10520</v>
      </c>
      <c r="L10" s="489">
        <v>3.33</v>
      </c>
      <c r="M10" s="489">
        <v>18.73</v>
      </c>
      <c r="N10" s="489">
        <v>49.42</v>
      </c>
      <c r="O10" s="489">
        <v>7.5</v>
      </c>
      <c r="P10" s="490">
        <v>0.75</v>
      </c>
    </row>
    <row r="11" spans="1:29" s="18" customFormat="1" ht="17.25" customHeight="1">
      <c r="A11" s="806"/>
      <c r="B11" s="844"/>
      <c r="C11" s="487"/>
      <c r="D11" s="492"/>
      <c r="E11" s="846" t="s">
        <v>411</v>
      </c>
      <c r="F11" s="846"/>
      <c r="G11" s="846"/>
      <c r="H11" s="488"/>
      <c r="I11" s="447">
        <v>270</v>
      </c>
      <c r="J11" s="447">
        <v>270</v>
      </c>
      <c r="K11" s="447">
        <v>1060</v>
      </c>
      <c r="L11" s="489">
        <v>4</v>
      </c>
      <c r="M11" s="489">
        <v>22.5</v>
      </c>
      <c r="N11" s="489">
        <v>54</v>
      </c>
      <c r="O11" s="489">
        <v>5.83</v>
      </c>
      <c r="P11" s="490">
        <v>0.96</v>
      </c>
    </row>
    <row r="12" spans="1:29" s="18" customFormat="1" ht="17.25" customHeight="1">
      <c r="A12" s="806"/>
      <c r="B12" s="844"/>
      <c r="C12" s="487"/>
      <c r="D12" s="492"/>
      <c r="E12" s="846" t="s">
        <v>412</v>
      </c>
      <c r="F12" s="846"/>
      <c r="G12" s="846"/>
      <c r="H12" s="488"/>
      <c r="I12" s="447">
        <v>22460</v>
      </c>
      <c r="J12" s="447">
        <v>22580</v>
      </c>
      <c r="K12" s="447">
        <v>46300</v>
      </c>
      <c r="L12" s="489">
        <v>2.88</v>
      </c>
      <c r="M12" s="489">
        <v>18.149999999999999</v>
      </c>
      <c r="N12" s="489">
        <v>49.36</v>
      </c>
      <c r="O12" s="489">
        <v>8.8000000000000007</v>
      </c>
      <c r="P12" s="490">
        <v>0.72</v>
      </c>
    </row>
    <row r="13" spans="1:29" s="18" customFormat="1" ht="17.25" customHeight="1">
      <c r="A13" s="806"/>
      <c r="B13" s="844"/>
      <c r="C13" s="487"/>
      <c r="D13" s="492"/>
      <c r="E13" s="846" t="s">
        <v>413</v>
      </c>
      <c r="F13" s="846"/>
      <c r="G13" s="846"/>
      <c r="H13" s="488"/>
      <c r="I13" s="447">
        <v>3340</v>
      </c>
      <c r="J13" s="447">
        <v>3340</v>
      </c>
      <c r="K13" s="447">
        <v>6980</v>
      </c>
      <c r="L13" s="489">
        <v>3.45</v>
      </c>
      <c r="M13" s="489">
        <v>21.81</v>
      </c>
      <c r="N13" s="489">
        <v>56.9</v>
      </c>
      <c r="O13" s="489">
        <v>10.42</v>
      </c>
      <c r="P13" s="490">
        <v>0.61</v>
      </c>
    </row>
    <row r="14" spans="1:29" s="18" customFormat="1" ht="17.25" customHeight="1">
      <c r="A14" s="806"/>
      <c r="B14" s="844"/>
      <c r="C14" s="487"/>
      <c r="D14" s="847" t="s">
        <v>414</v>
      </c>
      <c r="E14" s="846"/>
      <c r="F14" s="846"/>
      <c r="G14" s="846"/>
      <c r="H14" s="488"/>
      <c r="I14" s="447">
        <v>61700</v>
      </c>
      <c r="J14" s="447">
        <v>61950</v>
      </c>
      <c r="K14" s="447">
        <v>157710</v>
      </c>
      <c r="L14" s="489">
        <v>4.5599999999999996</v>
      </c>
      <c r="M14" s="489">
        <v>30.59</v>
      </c>
      <c r="N14" s="489">
        <v>91.27</v>
      </c>
      <c r="O14" s="489">
        <v>11.96</v>
      </c>
      <c r="P14" s="490">
        <v>0.56000000000000005</v>
      </c>
      <c r="S14" s="22"/>
    </row>
    <row r="15" spans="1:29" s="18" customFormat="1" ht="17.25" customHeight="1">
      <c r="A15" s="806"/>
      <c r="B15" s="844"/>
      <c r="C15" s="493"/>
      <c r="D15" s="829" t="s">
        <v>415</v>
      </c>
      <c r="E15" s="829"/>
      <c r="F15" s="829"/>
      <c r="G15" s="829"/>
      <c r="H15" s="488"/>
      <c r="I15" s="494">
        <v>1910</v>
      </c>
      <c r="J15" s="494">
        <v>1940</v>
      </c>
      <c r="K15" s="494">
        <v>5320</v>
      </c>
      <c r="L15" s="495">
        <v>5.27</v>
      </c>
      <c r="M15" s="495">
        <v>37.78</v>
      </c>
      <c r="N15" s="495">
        <v>151.18</v>
      </c>
      <c r="O15" s="495">
        <v>13.37</v>
      </c>
      <c r="P15" s="496">
        <v>0.54</v>
      </c>
      <c r="S15" s="22"/>
    </row>
    <row r="16" spans="1:29" s="18" customFormat="1" ht="17.25" customHeight="1">
      <c r="A16" s="806"/>
      <c r="B16" s="799" t="s">
        <v>416</v>
      </c>
      <c r="C16" s="482"/>
      <c r="D16" s="845" t="s">
        <v>154</v>
      </c>
      <c r="E16" s="845"/>
      <c r="F16" s="845"/>
      <c r="G16" s="845"/>
      <c r="H16" s="483"/>
      <c r="I16" s="484">
        <v>5890</v>
      </c>
      <c r="J16" s="484">
        <v>5920</v>
      </c>
      <c r="K16" s="484">
        <v>20230</v>
      </c>
      <c r="L16" s="485">
        <v>5.66</v>
      </c>
      <c r="M16" s="485">
        <v>39</v>
      </c>
      <c r="N16" s="485">
        <v>122.65</v>
      </c>
      <c r="O16" s="485">
        <v>11.35</v>
      </c>
      <c r="P16" s="486">
        <v>0.61</v>
      </c>
    </row>
    <row r="17" spans="1:17" s="18" customFormat="1" ht="17.25" customHeight="1">
      <c r="A17" s="806"/>
      <c r="B17" s="848"/>
      <c r="C17" s="487"/>
      <c r="D17" s="846" t="s">
        <v>408</v>
      </c>
      <c r="E17" s="846"/>
      <c r="F17" s="846"/>
      <c r="G17" s="846"/>
      <c r="H17" s="488"/>
      <c r="I17" s="447">
        <v>4700</v>
      </c>
      <c r="J17" s="447">
        <v>4710</v>
      </c>
      <c r="K17" s="447">
        <v>16800</v>
      </c>
      <c r="L17" s="489">
        <v>6.2</v>
      </c>
      <c r="M17" s="489">
        <v>43.48</v>
      </c>
      <c r="N17" s="489">
        <v>139.31</v>
      </c>
      <c r="O17" s="489">
        <v>12.16</v>
      </c>
      <c r="P17" s="490">
        <v>0.57999999999999996</v>
      </c>
    </row>
    <row r="18" spans="1:17" s="18" customFormat="1" ht="17.25" customHeight="1">
      <c r="A18" s="806"/>
      <c r="B18" s="848"/>
      <c r="C18" s="487"/>
      <c r="D18" s="846" t="s">
        <v>409</v>
      </c>
      <c r="E18" s="846"/>
      <c r="F18" s="846"/>
      <c r="G18" s="846"/>
      <c r="H18" s="488"/>
      <c r="I18" s="447">
        <v>1180</v>
      </c>
      <c r="J18" s="447">
        <v>1200</v>
      </c>
      <c r="K18" s="447">
        <v>3390</v>
      </c>
      <c r="L18" s="489">
        <v>3.46</v>
      </c>
      <c r="M18" s="489">
        <v>21.13</v>
      </c>
      <c r="N18" s="489">
        <v>56.15</v>
      </c>
      <c r="O18" s="489">
        <v>7.33</v>
      </c>
      <c r="P18" s="490">
        <v>0.83</v>
      </c>
    </row>
    <row r="19" spans="1:17" s="18" customFormat="1" ht="17.25" customHeight="1">
      <c r="A19" s="806"/>
      <c r="B19" s="848"/>
      <c r="C19" s="487"/>
      <c r="D19" s="491"/>
      <c r="E19" s="846" t="s">
        <v>410</v>
      </c>
      <c r="F19" s="846"/>
      <c r="G19" s="846"/>
      <c r="H19" s="488"/>
      <c r="I19" s="447">
        <v>250</v>
      </c>
      <c r="J19" s="447">
        <v>250</v>
      </c>
      <c r="K19" s="447">
        <v>880</v>
      </c>
      <c r="L19" s="489">
        <v>3.01</v>
      </c>
      <c r="M19" s="489">
        <v>16.87</v>
      </c>
      <c r="N19" s="489">
        <v>45.48</v>
      </c>
      <c r="O19" s="489">
        <v>4.8499999999999996</v>
      </c>
      <c r="P19" s="490">
        <v>1.1599999999999999</v>
      </c>
    </row>
    <row r="20" spans="1:17" s="18" customFormat="1" ht="17.25" customHeight="1">
      <c r="A20" s="806"/>
      <c r="B20" s="848"/>
      <c r="C20" s="487"/>
      <c r="D20" s="492"/>
      <c r="E20" s="846" t="s">
        <v>411</v>
      </c>
      <c r="F20" s="846"/>
      <c r="G20" s="846"/>
      <c r="H20" s="488"/>
      <c r="I20" s="447">
        <v>0</v>
      </c>
      <c r="J20" s="442">
        <v>0</v>
      </c>
      <c r="K20" s="447">
        <v>0</v>
      </c>
      <c r="L20" s="447">
        <v>0</v>
      </c>
      <c r="M20" s="442">
        <v>0</v>
      </c>
      <c r="N20" s="447">
        <v>0</v>
      </c>
      <c r="O20" s="447">
        <v>0</v>
      </c>
      <c r="P20" s="460">
        <v>0</v>
      </c>
    </row>
    <row r="21" spans="1:17" s="18" customFormat="1" ht="17.25" customHeight="1">
      <c r="A21" s="806"/>
      <c r="B21" s="848"/>
      <c r="C21" s="487"/>
      <c r="D21" s="492"/>
      <c r="E21" s="846" t="s">
        <v>412</v>
      </c>
      <c r="F21" s="846"/>
      <c r="G21" s="846"/>
      <c r="H21" s="488"/>
      <c r="I21" s="447">
        <v>720</v>
      </c>
      <c r="J21" s="447">
        <v>740</v>
      </c>
      <c r="K21" s="447">
        <v>1960</v>
      </c>
      <c r="L21" s="489">
        <v>3.33</v>
      </c>
      <c r="M21" s="489">
        <v>21.39</v>
      </c>
      <c r="N21" s="497">
        <v>55.02</v>
      </c>
      <c r="O21" s="497">
        <v>7.84</v>
      </c>
      <c r="P21" s="490">
        <v>0.82</v>
      </c>
    </row>
    <row r="22" spans="1:17" s="18" customFormat="1" ht="17.25" customHeight="1">
      <c r="A22" s="806"/>
      <c r="B22" s="848"/>
      <c r="C22" s="487"/>
      <c r="D22" s="492"/>
      <c r="E22" s="846" t="s">
        <v>413</v>
      </c>
      <c r="F22" s="846"/>
      <c r="G22" s="846"/>
      <c r="H22" s="488"/>
      <c r="I22" s="447">
        <v>200</v>
      </c>
      <c r="J22" s="442">
        <v>200</v>
      </c>
      <c r="K22" s="498">
        <v>550</v>
      </c>
      <c r="L22" s="489">
        <v>4.51</v>
      </c>
      <c r="M22" s="497">
        <v>25.52</v>
      </c>
      <c r="N22" s="489">
        <v>73.45</v>
      </c>
      <c r="O22" s="499">
        <v>9.48</v>
      </c>
      <c r="P22" s="490">
        <v>0.6</v>
      </c>
    </row>
    <row r="23" spans="1:17" s="18" customFormat="1" ht="17.25" customHeight="1">
      <c r="A23" s="806"/>
      <c r="B23" s="848"/>
      <c r="C23" s="487"/>
      <c r="D23" s="847" t="s">
        <v>414</v>
      </c>
      <c r="E23" s="846"/>
      <c r="F23" s="846"/>
      <c r="G23" s="846"/>
      <c r="H23" s="488"/>
      <c r="I23" s="447">
        <v>5700</v>
      </c>
      <c r="J23" s="442">
        <v>5730</v>
      </c>
      <c r="K23" s="447">
        <v>19620</v>
      </c>
      <c r="L23" s="497">
        <v>5.61</v>
      </c>
      <c r="M23" s="499">
        <v>38.93</v>
      </c>
      <c r="N23" s="489">
        <v>121</v>
      </c>
      <c r="O23" s="489">
        <v>11.29</v>
      </c>
      <c r="P23" s="490">
        <v>0.61</v>
      </c>
    </row>
    <row r="24" spans="1:17" s="18" customFormat="1" ht="17.25" customHeight="1">
      <c r="A24" s="806"/>
      <c r="B24" s="849"/>
      <c r="C24" s="500"/>
      <c r="D24" s="829" t="s">
        <v>415</v>
      </c>
      <c r="E24" s="829"/>
      <c r="F24" s="829"/>
      <c r="G24" s="829"/>
      <c r="H24" s="488"/>
      <c r="I24" s="501">
        <v>200</v>
      </c>
      <c r="J24" s="494">
        <v>200</v>
      </c>
      <c r="K24" s="501">
        <v>610</v>
      </c>
      <c r="L24" s="502">
        <v>6.94</v>
      </c>
      <c r="M24" s="502">
        <v>41.01</v>
      </c>
      <c r="N24" s="495">
        <v>170.25</v>
      </c>
      <c r="O24" s="495">
        <v>13.31</v>
      </c>
      <c r="P24" s="496">
        <v>0.44</v>
      </c>
    </row>
    <row r="25" spans="1:17" s="18" customFormat="1" ht="17.25" customHeight="1">
      <c r="A25" s="806"/>
      <c r="B25" s="850" t="s">
        <v>417</v>
      </c>
      <c r="C25" s="503"/>
      <c r="D25" s="845" t="s">
        <v>154</v>
      </c>
      <c r="E25" s="845"/>
      <c r="F25" s="845"/>
      <c r="G25" s="845"/>
      <c r="H25" s="483"/>
      <c r="I25" s="484">
        <v>5050</v>
      </c>
      <c r="J25" s="504">
        <v>5050</v>
      </c>
      <c r="K25" s="504">
        <v>18690</v>
      </c>
      <c r="L25" s="505">
        <v>6.2</v>
      </c>
      <c r="M25" s="485">
        <v>42.57</v>
      </c>
      <c r="N25" s="505">
        <v>140.41999999999999</v>
      </c>
      <c r="O25" s="505">
        <v>11.51</v>
      </c>
      <c r="P25" s="506">
        <v>0.6</v>
      </c>
    </row>
    <row r="26" spans="1:17" s="18" customFormat="1" ht="17.25" customHeight="1">
      <c r="A26" s="806"/>
      <c r="B26" s="848"/>
      <c r="C26" s="507"/>
      <c r="D26" s="846" t="s">
        <v>408</v>
      </c>
      <c r="E26" s="846"/>
      <c r="F26" s="846"/>
      <c r="G26" s="846"/>
      <c r="H26" s="488"/>
      <c r="I26" s="498">
        <v>4380</v>
      </c>
      <c r="J26" s="447">
        <v>4380</v>
      </c>
      <c r="K26" s="447">
        <v>16900</v>
      </c>
      <c r="L26" s="489">
        <v>6.63</v>
      </c>
      <c r="M26" s="489">
        <v>45.95</v>
      </c>
      <c r="N26" s="499">
        <v>153.30000000000001</v>
      </c>
      <c r="O26" s="499">
        <v>11.91</v>
      </c>
      <c r="P26" s="508">
        <v>0.57999999999999996</v>
      </c>
    </row>
    <row r="27" spans="1:17" s="18" customFormat="1" ht="17.25" customHeight="1">
      <c r="A27" s="806"/>
      <c r="B27" s="848"/>
      <c r="C27" s="507"/>
      <c r="D27" s="846" t="s">
        <v>409</v>
      </c>
      <c r="E27" s="846"/>
      <c r="F27" s="846"/>
      <c r="G27" s="846"/>
      <c r="H27" s="488"/>
      <c r="I27" s="447">
        <v>670</v>
      </c>
      <c r="J27" s="447">
        <v>670</v>
      </c>
      <c r="K27" s="447">
        <v>1800</v>
      </c>
      <c r="L27" s="489">
        <v>3.34</v>
      </c>
      <c r="M27" s="489">
        <v>20.62</v>
      </c>
      <c r="N27" s="499">
        <v>56.7</v>
      </c>
      <c r="O27" s="489">
        <v>7.74</v>
      </c>
      <c r="P27" s="490">
        <v>0.8</v>
      </c>
      <c r="Q27" s="22"/>
    </row>
    <row r="28" spans="1:17" s="18" customFormat="1" ht="17.25" customHeight="1">
      <c r="A28" s="806"/>
      <c r="B28" s="848"/>
      <c r="C28" s="507"/>
      <c r="D28" s="491"/>
      <c r="E28" s="846" t="s">
        <v>410</v>
      </c>
      <c r="F28" s="846"/>
      <c r="G28" s="846"/>
      <c r="H28" s="488"/>
      <c r="I28" s="447">
        <v>0</v>
      </c>
      <c r="J28" s="442">
        <v>0</v>
      </c>
      <c r="K28" s="447">
        <v>0</v>
      </c>
      <c r="L28" s="447">
        <v>0</v>
      </c>
      <c r="M28" s="442">
        <v>0</v>
      </c>
      <c r="N28" s="447">
        <v>0</v>
      </c>
      <c r="O28" s="447">
        <v>0</v>
      </c>
      <c r="P28" s="460">
        <v>0</v>
      </c>
    </row>
    <row r="29" spans="1:17" s="18" customFormat="1" ht="17.25" customHeight="1">
      <c r="A29" s="806"/>
      <c r="B29" s="848"/>
      <c r="C29" s="507"/>
      <c r="D29" s="492"/>
      <c r="E29" s="846" t="s">
        <v>411</v>
      </c>
      <c r="F29" s="846"/>
      <c r="G29" s="846"/>
      <c r="H29" s="488"/>
      <c r="I29" s="447">
        <v>0</v>
      </c>
      <c r="J29" s="442">
        <v>0</v>
      </c>
      <c r="K29" s="447">
        <v>0</v>
      </c>
      <c r="L29" s="447">
        <v>0</v>
      </c>
      <c r="M29" s="442">
        <v>0</v>
      </c>
      <c r="N29" s="447">
        <v>0</v>
      </c>
      <c r="O29" s="447">
        <v>0</v>
      </c>
      <c r="P29" s="460">
        <v>0</v>
      </c>
    </row>
    <row r="30" spans="1:17" s="18" customFormat="1" ht="17.25" customHeight="1">
      <c r="A30" s="806"/>
      <c r="B30" s="848"/>
      <c r="C30" s="507"/>
      <c r="D30" s="492"/>
      <c r="E30" s="846" t="s">
        <v>412</v>
      </c>
      <c r="F30" s="846"/>
      <c r="G30" s="846"/>
      <c r="H30" s="488"/>
      <c r="I30" s="442">
        <v>610</v>
      </c>
      <c r="J30" s="498">
        <v>610</v>
      </c>
      <c r="K30" s="447">
        <v>1650</v>
      </c>
      <c r="L30" s="497">
        <v>3.3</v>
      </c>
      <c r="M30" s="489">
        <v>19.88</v>
      </c>
      <c r="N30" s="509">
        <v>51.45</v>
      </c>
      <c r="O30" s="489">
        <v>7.41</v>
      </c>
      <c r="P30" s="510">
        <v>0.81</v>
      </c>
    </row>
    <row r="31" spans="1:17" s="18" customFormat="1" ht="17.25" customHeight="1">
      <c r="A31" s="806"/>
      <c r="B31" s="848"/>
      <c r="C31" s="507"/>
      <c r="D31" s="492"/>
      <c r="E31" s="846" t="s">
        <v>413</v>
      </c>
      <c r="F31" s="846"/>
      <c r="G31" s="846"/>
      <c r="H31" s="488"/>
      <c r="I31" s="498">
        <v>60</v>
      </c>
      <c r="J31" s="447">
        <v>60</v>
      </c>
      <c r="K31" s="442">
        <v>150</v>
      </c>
      <c r="L31" s="489">
        <v>3.85</v>
      </c>
      <c r="M31" s="497">
        <v>28.29</v>
      </c>
      <c r="N31" s="509">
        <v>111.07</v>
      </c>
      <c r="O31" s="509">
        <v>11.33</v>
      </c>
      <c r="P31" s="490">
        <v>0.65</v>
      </c>
    </row>
    <row r="32" spans="1:17" s="18" customFormat="1" ht="17.25" customHeight="1">
      <c r="A32" s="806"/>
      <c r="B32" s="848"/>
      <c r="C32" s="507"/>
      <c r="D32" s="847" t="s">
        <v>414</v>
      </c>
      <c r="E32" s="846"/>
      <c r="F32" s="846"/>
      <c r="G32" s="846"/>
      <c r="H32" s="488"/>
      <c r="I32" s="447">
        <v>4870</v>
      </c>
      <c r="J32" s="447">
        <v>4870</v>
      </c>
      <c r="K32" s="442">
        <v>18000</v>
      </c>
      <c r="L32" s="489">
        <v>6.15</v>
      </c>
      <c r="M32" s="489">
        <v>42.46</v>
      </c>
      <c r="N32" s="509">
        <v>138.44999999999999</v>
      </c>
      <c r="O32" s="509">
        <v>11.48</v>
      </c>
      <c r="P32" s="511">
        <v>0.6</v>
      </c>
    </row>
    <row r="33" spans="1:16" s="18" customFormat="1" ht="17.25" customHeight="1" thickBot="1">
      <c r="A33" s="842"/>
      <c r="B33" s="851"/>
      <c r="C33" s="46"/>
      <c r="D33" s="852" t="s">
        <v>415</v>
      </c>
      <c r="E33" s="852"/>
      <c r="F33" s="852"/>
      <c r="G33" s="852"/>
      <c r="H33" s="512"/>
      <c r="I33" s="513">
        <v>190</v>
      </c>
      <c r="J33" s="513">
        <v>190</v>
      </c>
      <c r="K33" s="513">
        <v>690</v>
      </c>
      <c r="L33" s="514">
        <v>7.41</v>
      </c>
      <c r="M33" s="514">
        <v>45.49</v>
      </c>
      <c r="N33" s="514">
        <v>192.13</v>
      </c>
      <c r="O33" s="514">
        <v>12.28</v>
      </c>
      <c r="P33" s="515">
        <v>0.5</v>
      </c>
    </row>
    <row r="34" spans="1:16">
      <c r="A34" s="36" t="s">
        <v>655</v>
      </c>
      <c r="P34" s="37"/>
    </row>
    <row r="35" spans="1:16">
      <c r="A35" s="36" t="s">
        <v>612</v>
      </c>
      <c r="P35" s="37"/>
    </row>
    <row r="36" spans="1:16">
      <c r="A36" s="36" t="s">
        <v>418</v>
      </c>
      <c r="P36" s="37"/>
    </row>
    <row r="37" spans="1:16">
      <c r="A37" s="36" t="s">
        <v>647</v>
      </c>
      <c r="P37" s="37"/>
    </row>
    <row r="38" spans="1:16">
      <c r="P38" s="37"/>
    </row>
    <row r="39" spans="1:16">
      <c r="P39" s="37"/>
    </row>
    <row r="40" spans="1:16">
      <c r="P40" s="37"/>
    </row>
    <row r="41" spans="1:16">
      <c r="P41" s="37"/>
    </row>
    <row r="42" spans="1:16">
      <c r="P42" s="37"/>
    </row>
    <row r="43" spans="1:16">
      <c r="P43" s="37"/>
    </row>
    <row r="44" spans="1:16">
      <c r="P44" s="37"/>
    </row>
    <row r="45" spans="1:16">
      <c r="P45" s="37"/>
    </row>
    <row r="46" spans="1:16">
      <c r="P46" s="37"/>
    </row>
  </sheetData>
  <mergeCells count="36">
    <mergeCell ref="B25:B33"/>
    <mergeCell ref="D25:G25"/>
    <mergeCell ref="D26:G26"/>
    <mergeCell ref="D27:G27"/>
    <mergeCell ref="E28:G28"/>
    <mergeCell ref="E29:G29"/>
    <mergeCell ref="E30:G30"/>
    <mergeCell ref="E31:G31"/>
    <mergeCell ref="D32:G32"/>
    <mergeCell ref="D33:G33"/>
    <mergeCell ref="B16:B24"/>
    <mergeCell ref="D16:G16"/>
    <mergeCell ref="D17:G17"/>
    <mergeCell ref="D18:G18"/>
    <mergeCell ref="E19:G19"/>
    <mergeCell ref="E20:G20"/>
    <mergeCell ref="E21:G21"/>
    <mergeCell ref="E22:G22"/>
    <mergeCell ref="D23:G23"/>
    <mergeCell ref="D24:G24"/>
    <mergeCell ref="D15:G15"/>
    <mergeCell ref="A2:P2"/>
    <mergeCell ref="Q2:AC2"/>
    <mergeCell ref="A3:P3"/>
    <mergeCell ref="A5:G5"/>
    <mergeCell ref="A6:G6"/>
    <mergeCell ref="A7:A33"/>
    <mergeCell ref="B7:B15"/>
    <mergeCell ref="D7:G7"/>
    <mergeCell ref="D8:G8"/>
    <mergeCell ref="D9:G9"/>
    <mergeCell ref="E10:G10"/>
    <mergeCell ref="E11:G11"/>
    <mergeCell ref="E12:G12"/>
    <mergeCell ref="E13:G13"/>
    <mergeCell ref="D14:G14"/>
  </mergeCells>
  <phoneticPr fontId="2"/>
  <printOptions horizontalCentered="1" gridLinesSet="0"/>
  <pageMargins left="0.59055118110236227" right="0.59055118110236227" top="0.59055118110236227" bottom="0.59055118110236227" header="0.59055118110236227" footer="0.59055118110236227"/>
  <pageSetup paperSize="9" scale="95" fitToWidth="0" fitToHeight="0" orientation="portrait" r:id="rId1"/>
  <headerFooter alignWithMargins="0"/>
  <colBreaks count="1" manualBreakCount="1">
    <brk id="16"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zoomScaleNormal="100" workbookViewId="0">
      <selection activeCell="E1" sqref="E1"/>
    </sheetView>
  </sheetViews>
  <sheetFormatPr defaultRowHeight="13.5"/>
  <cols>
    <col min="1" max="1" width="3.125" style="36" customWidth="1"/>
    <col min="2" max="2" width="0.875" style="36" customWidth="1"/>
    <col min="3" max="3" width="1.625" style="36" customWidth="1"/>
    <col min="4" max="4" width="2.75" style="36" customWidth="1"/>
    <col min="5" max="5" width="9.625" style="36" customWidth="1"/>
    <col min="6" max="6" width="13.375" style="36" customWidth="1"/>
    <col min="7" max="7" width="0.875" style="36" customWidth="1"/>
    <col min="8" max="8" width="11.5" style="36" customWidth="1"/>
    <col min="9" max="11" width="11.625" style="36" customWidth="1"/>
    <col min="12" max="14" width="10" style="36" customWidth="1"/>
    <col min="15" max="15" width="9.25" style="36" customWidth="1"/>
    <col min="16" max="256" width="9" style="36"/>
    <col min="257" max="257" width="3.125" style="36" customWidth="1"/>
    <col min="258" max="258" width="0.875" style="36" customWidth="1"/>
    <col min="259" max="259" width="1.625" style="36" customWidth="1"/>
    <col min="260" max="260" width="2.75" style="36" customWidth="1"/>
    <col min="261" max="262" width="9.625" style="36" customWidth="1"/>
    <col min="263" max="263" width="0.875" style="36" customWidth="1"/>
    <col min="264" max="265" width="8.75" style="36" customWidth="1"/>
    <col min="266" max="266" width="9.5" style="36" bestFit="1" customWidth="1"/>
    <col min="267" max="271" width="8.75" style="36" customWidth="1"/>
    <col min="272" max="512" width="9" style="36"/>
    <col min="513" max="513" width="3.125" style="36" customWidth="1"/>
    <col min="514" max="514" width="0.875" style="36" customWidth="1"/>
    <col min="515" max="515" width="1.625" style="36" customWidth="1"/>
    <col min="516" max="516" width="2.75" style="36" customWidth="1"/>
    <col min="517" max="518" width="9.625" style="36" customWidth="1"/>
    <col min="519" max="519" width="0.875" style="36" customWidth="1"/>
    <col min="520" max="521" width="8.75" style="36" customWidth="1"/>
    <col min="522" max="522" width="9.5" style="36" bestFit="1" customWidth="1"/>
    <col min="523" max="527" width="8.75" style="36" customWidth="1"/>
    <col min="528" max="768" width="9" style="36"/>
    <col min="769" max="769" width="3.125" style="36" customWidth="1"/>
    <col min="770" max="770" width="0.875" style="36" customWidth="1"/>
    <col min="771" max="771" width="1.625" style="36" customWidth="1"/>
    <col min="772" max="772" width="2.75" style="36" customWidth="1"/>
    <col min="773" max="774" width="9.625" style="36" customWidth="1"/>
    <col min="775" max="775" width="0.875" style="36" customWidth="1"/>
    <col min="776" max="777" width="8.75" style="36" customWidth="1"/>
    <col min="778" max="778" width="9.5" style="36" bestFit="1" customWidth="1"/>
    <col min="779" max="783" width="8.75" style="36" customWidth="1"/>
    <col min="784" max="1024" width="9" style="36"/>
    <col min="1025" max="1025" width="3.125" style="36" customWidth="1"/>
    <col min="1026" max="1026" width="0.875" style="36" customWidth="1"/>
    <col min="1027" max="1027" width="1.625" style="36" customWidth="1"/>
    <col min="1028" max="1028" width="2.75" style="36" customWidth="1"/>
    <col min="1029" max="1030" width="9.625" style="36" customWidth="1"/>
    <col min="1031" max="1031" width="0.875" style="36" customWidth="1"/>
    <col min="1032" max="1033" width="8.75" style="36" customWidth="1"/>
    <col min="1034" max="1034" width="9.5" style="36" bestFit="1" customWidth="1"/>
    <col min="1035" max="1039" width="8.75" style="36" customWidth="1"/>
    <col min="1040" max="1280" width="9" style="36"/>
    <col min="1281" max="1281" width="3.125" style="36" customWidth="1"/>
    <col min="1282" max="1282" width="0.875" style="36" customWidth="1"/>
    <col min="1283" max="1283" width="1.625" style="36" customWidth="1"/>
    <col min="1284" max="1284" width="2.75" style="36" customWidth="1"/>
    <col min="1285" max="1286" width="9.625" style="36" customWidth="1"/>
    <col min="1287" max="1287" width="0.875" style="36" customWidth="1"/>
    <col min="1288" max="1289" width="8.75" style="36" customWidth="1"/>
    <col min="1290" max="1290" width="9.5" style="36" bestFit="1" customWidth="1"/>
    <col min="1291" max="1295" width="8.75" style="36" customWidth="1"/>
    <col min="1296" max="1536" width="9" style="36"/>
    <col min="1537" max="1537" width="3.125" style="36" customWidth="1"/>
    <col min="1538" max="1538" width="0.875" style="36" customWidth="1"/>
    <col min="1539" max="1539" width="1.625" style="36" customWidth="1"/>
    <col min="1540" max="1540" width="2.75" style="36" customWidth="1"/>
    <col min="1541" max="1542" width="9.625" style="36" customWidth="1"/>
    <col min="1543" max="1543" width="0.875" style="36" customWidth="1"/>
    <col min="1544" max="1545" width="8.75" style="36" customWidth="1"/>
    <col min="1546" max="1546" width="9.5" style="36" bestFit="1" customWidth="1"/>
    <col min="1547" max="1551" width="8.75" style="36" customWidth="1"/>
    <col min="1552" max="1792" width="9" style="36"/>
    <col min="1793" max="1793" width="3.125" style="36" customWidth="1"/>
    <col min="1794" max="1794" width="0.875" style="36" customWidth="1"/>
    <col min="1795" max="1795" width="1.625" style="36" customWidth="1"/>
    <col min="1796" max="1796" width="2.75" style="36" customWidth="1"/>
    <col min="1797" max="1798" width="9.625" style="36" customWidth="1"/>
    <col min="1799" max="1799" width="0.875" style="36" customWidth="1"/>
    <col min="1800" max="1801" width="8.75" style="36" customWidth="1"/>
    <col min="1802" max="1802" width="9.5" style="36" bestFit="1" customWidth="1"/>
    <col min="1803" max="1807" width="8.75" style="36" customWidth="1"/>
    <col min="1808" max="2048" width="9" style="36"/>
    <col min="2049" max="2049" width="3.125" style="36" customWidth="1"/>
    <col min="2050" max="2050" width="0.875" style="36" customWidth="1"/>
    <col min="2051" max="2051" width="1.625" style="36" customWidth="1"/>
    <col min="2052" max="2052" width="2.75" style="36" customWidth="1"/>
    <col min="2053" max="2054" width="9.625" style="36" customWidth="1"/>
    <col min="2055" max="2055" width="0.875" style="36" customWidth="1"/>
    <col min="2056" max="2057" width="8.75" style="36" customWidth="1"/>
    <col min="2058" max="2058" width="9.5" style="36" bestFit="1" customWidth="1"/>
    <col min="2059" max="2063" width="8.75" style="36" customWidth="1"/>
    <col min="2064" max="2304" width="9" style="36"/>
    <col min="2305" max="2305" width="3.125" style="36" customWidth="1"/>
    <col min="2306" max="2306" width="0.875" style="36" customWidth="1"/>
    <col min="2307" max="2307" width="1.625" style="36" customWidth="1"/>
    <col min="2308" max="2308" width="2.75" style="36" customWidth="1"/>
    <col min="2309" max="2310" width="9.625" style="36" customWidth="1"/>
    <col min="2311" max="2311" width="0.875" style="36" customWidth="1"/>
    <col min="2312" max="2313" width="8.75" style="36" customWidth="1"/>
    <col min="2314" max="2314" width="9.5" style="36" bestFit="1" customWidth="1"/>
    <col min="2315" max="2319" width="8.75" style="36" customWidth="1"/>
    <col min="2320" max="2560" width="9" style="36"/>
    <col min="2561" max="2561" width="3.125" style="36" customWidth="1"/>
    <col min="2562" max="2562" width="0.875" style="36" customWidth="1"/>
    <col min="2563" max="2563" width="1.625" style="36" customWidth="1"/>
    <col min="2564" max="2564" width="2.75" style="36" customWidth="1"/>
    <col min="2565" max="2566" width="9.625" style="36" customWidth="1"/>
    <col min="2567" max="2567" width="0.875" style="36" customWidth="1"/>
    <col min="2568" max="2569" width="8.75" style="36" customWidth="1"/>
    <col min="2570" max="2570" width="9.5" style="36" bestFit="1" customWidth="1"/>
    <col min="2571" max="2575" width="8.75" style="36" customWidth="1"/>
    <col min="2576" max="2816" width="9" style="36"/>
    <col min="2817" max="2817" width="3.125" style="36" customWidth="1"/>
    <col min="2818" max="2818" width="0.875" style="36" customWidth="1"/>
    <col min="2819" max="2819" width="1.625" style="36" customWidth="1"/>
    <col min="2820" max="2820" width="2.75" style="36" customWidth="1"/>
    <col min="2821" max="2822" width="9.625" style="36" customWidth="1"/>
    <col min="2823" max="2823" width="0.875" style="36" customWidth="1"/>
    <col min="2824" max="2825" width="8.75" style="36" customWidth="1"/>
    <col min="2826" max="2826" width="9.5" style="36" bestFit="1" customWidth="1"/>
    <col min="2827" max="2831" width="8.75" style="36" customWidth="1"/>
    <col min="2832" max="3072" width="9" style="36"/>
    <col min="3073" max="3073" width="3.125" style="36" customWidth="1"/>
    <col min="3074" max="3074" width="0.875" style="36" customWidth="1"/>
    <col min="3075" max="3075" width="1.625" style="36" customWidth="1"/>
    <col min="3076" max="3076" width="2.75" style="36" customWidth="1"/>
    <col min="3077" max="3078" width="9.625" style="36" customWidth="1"/>
    <col min="3079" max="3079" width="0.875" style="36" customWidth="1"/>
    <col min="3080" max="3081" width="8.75" style="36" customWidth="1"/>
    <col min="3082" max="3082" width="9.5" style="36" bestFit="1" customWidth="1"/>
    <col min="3083" max="3087" width="8.75" style="36" customWidth="1"/>
    <col min="3088" max="3328" width="9" style="36"/>
    <col min="3329" max="3329" width="3.125" style="36" customWidth="1"/>
    <col min="3330" max="3330" width="0.875" style="36" customWidth="1"/>
    <col min="3331" max="3331" width="1.625" style="36" customWidth="1"/>
    <col min="3332" max="3332" width="2.75" style="36" customWidth="1"/>
    <col min="3333" max="3334" width="9.625" style="36" customWidth="1"/>
    <col min="3335" max="3335" width="0.875" style="36" customWidth="1"/>
    <col min="3336" max="3337" width="8.75" style="36" customWidth="1"/>
    <col min="3338" max="3338" width="9.5" style="36" bestFit="1" customWidth="1"/>
    <col min="3339" max="3343" width="8.75" style="36" customWidth="1"/>
    <col min="3344" max="3584" width="9" style="36"/>
    <col min="3585" max="3585" width="3.125" style="36" customWidth="1"/>
    <col min="3586" max="3586" width="0.875" style="36" customWidth="1"/>
    <col min="3587" max="3587" width="1.625" style="36" customWidth="1"/>
    <col min="3588" max="3588" width="2.75" style="36" customWidth="1"/>
    <col min="3589" max="3590" width="9.625" style="36" customWidth="1"/>
    <col min="3591" max="3591" width="0.875" style="36" customWidth="1"/>
    <col min="3592" max="3593" width="8.75" style="36" customWidth="1"/>
    <col min="3594" max="3594" width="9.5" style="36" bestFit="1" customWidth="1"/>
    <col min="3595" max="3599" width="8.75" style="36" customWidth="1"/>
    <col min="3600" max="3840" width="9" style="36"/>
    <col min="3841" max="3841" width="3.125" style="36" customWidth="1"/>
    <col min="3842" max="3842" width="0.875" style="36" customWidth="1"/>
    <col min="3843" max="3843" width="1.625" style="36" customWidth="1"/>
    <col min="3844" max="3844" width="2.75" style="36" customWidth="1"/>
    <col min="3845" max="3846" width="9.625" style="36" customWidth="1"/>
    <col min="3847" max="3847" width="0.875" style="36" customWidth="1"/>
    <col min="3848" max="3849" width="8.75" style="36" customWidth="1"/>
    <col min="3850" max="3850" width="9.5" style="36" bestFit="1" customWidth="1"/>
    <col min="3851" max="3855" width="8.75" style="36" customWidth="1"/>
    <col min="3856" max="4096" width="9" style="36"/>
    <col min="4097" max="4097" width="3.125" style="36" customWidth="1"/>
    <col min="4098" max="4098" width="0.875" style="36" customWidth="1"/>
    <col min="4099" max="4099" width="1.625" style="36" customWidth="1"/>
    <col min="4100" max="4100" width="2.75" style="36" customWidth="1"/>
    <col min="4101" max="4102" width="9.625" style="36" customWidth="1"/>
    <col min="4103" max="4103" width="0.875" style="36" customWidth="1"/>
    <col min="4104" max="4105" width="8.75" style="36" customWidth="1"/>
    <col min="4106" max="4106" width="9.5" style="36" bestFit="1" customWidth="1"/>
    <col min="4107" max="4111" width="8.75" style="36" customWidth="1"/>
    <col min="4112" max="4352" width="9" style="36"/>
    <col min="4353" max="4353" width="3.125" style="36" customWidth="1"/>
    <col min="4354" max="4354" width="0.875" style="36" customWidth="1"/>
    <col min="4355" max="4355" width="1.625" style="36" customWidth="1"/>
    <col min="4356" max="4356" width="2.75" style="36" customWidth="1"/>
    <col min="4357" max="4358" width="9.625" style="36" customWidth="1"/>
    <col min="4359" max="4359" width="0.875" style="36" customWidth="1"/>
    <col min="4360" max="4361" width="8.75" style="36" customWidth="1"/>
    <col min="4362" max="4362" width="9.5" style="36" bestFit="1" customWidth="1"/>
    <col min="4363" max="4367" width="8.75" style="36" customWidth="1"/>
    <col min="4368" max="4608" width="9" style="36"/>
    <col min="4609" max="4609" width="3.125" style="36" customWidth="1"/>
    <col min="4610" max="4610" width="0.875" style="36" customWidth="1"/>
    <col min="4611" max="4611" width="1.625" style="36" customWidth="1"/>
    <col min="4612" max="4612" width="2.75" style="36" customWidth="1"/>
    <col min="4613" max="4614" width="9.625" style="36" customWidth="1"/>
    <col min="4615" max="4615" width="0.875" style="36" customWidth="1"/>
    <col min="4616" max="4617" width="8.75" style="36" customWidth="1"/>
    <col min="4618" max="4618" width="9.5" style="36" bestFit="1" customWidth="1"/>
    <col min="4619" max="4623" width="8.75" style="36" customWidth="1"/>
    <col min="4624" max="4864" width="9" style="36"/>
    <col min="4865" max="4865" width="3.125" style="36" customWidth="1"/>
    <col min="4866" max="4866" width="0.875" style="36" customWidth="1"/>
    <col min="4867" max="4867" width="1.625" style="36" customWidth="1"/>
    <col min="4868" max="4868" width="2.75" style="36" customWidth="1"/>
    <col min="4869" max="4870" width="9.625" style="36" customWidth="1"/>
    <col min="4871" max="4871" width="0.875" style="36" customWidth="1"/>
    <col min="4872" max="4873" width="8.75" style="36" customWidth="1"/>
    <col min="4874" max="4874" width="9.5" style="36" bestFit="1" customWidth="1"/>
    <col min="4875" max="4879" width="8.75" style="36" customWidth="1"/>
    <col min="4880" max="5120" width="9" style="36"/>
    <col min="5121" max="5121" width="3.125" style="36" customWidth="1"/>
    <col min="5122" max="5122" width="0.875" style="36" customWidth="1"/>
    <col min="5123" max="5123" width="1.625" style="36" customWidth="1"/>
    <col min="5124" max="5124" width="2.75" style="36" customWidth="1"/>
    <col min="5125" max="5126" width="9.625" style="36" customWidth="1"/>
    <col min="5127" max="5127" width="0.875" style="36" customWidth="1"/>
    <col min="5128" max="5129" width="8.75" style="36" customWidth="1"/>
    <col min="5130" max="5130" width="9.5" style="36" bestFit="1" customWidth="1"/>
    <col min="5131" max="5135" width="8.75" style="36" customWidth="1"/>
    <col min="5136" max="5376" width="9" style="36"/>
    <col min="5377" max="5377" width="3.125" style="36" customWidth="1"/>
    <col min="5378" max="5378" width="0.875" style="36" customWidth="1"/>
    <col min="5379" max="5379" width="1.625" style="36" customWidth="1"/>
    <col min="5380" max="5380" width="2.75" style="36" customWidth="1"/>
    <col min="5381" max="5382" width="9.625" style="36" customWidth="1"/>
    <col min="5383" max="5383" width="0.875" style="36" customWidth="1"/>
    <col min="5384" max="5385" width="8.75" style="36" customWidth="1"/>
    <col min="5386" max="5386" width="9.5" style="36" bestFit="1" customWidth="1"/>
    <col min="5387" max="5391" width="8.75" style="36" customWidth="1"/>
    <col min="5392" max="5632" width="9" style="36"/>
    <col min="5633" max="5633" width="3.125" style="36" customWidth="1"/>
    <col min="5634" max="5634" width="0.875" style="36" customWidth="1"/>
    <col min="5635" max="5635" width="1.625" style="36" customWidth="1"/>
    <col min="5636" max="5636" width="2.75" style="36" customWidth="1"/>
    <col min="5637" max="5638" width="9.625" style="36" customWidth="1"/>
    <col min="5639" max="5639" width="0.875" style="36" customWidth="1"/>
    <col min="5640" max="5641" width="8.75" style="36" customWidth="1"/>
    <col min="5642" max="5642" width="9.5" style="36" bestFit="1" customWidth="1"/>
    <col min="5643" max="5647" width="8.75" style="36" customWidth="1"/>
    <col min="5648" max="5888" width="9" style="36"/>
    <col min="5889" max="5889" width="3.125" style="36" customWidth="1"/>
    <col min="5890" max="5890" width="0.875" style="36" customWidth="1"/>
    <col min="5891" max="5891" width="1.625" style="36" customWidth="1"/>
    <col min="5892" max="5892" width="2.75" style="36" customWidth="1"/>
    <col min="5893" max="5894" width="9.625" style="36" customWidth="1"/>
    <col min="5895" max="5895" width="0.875" style="36" customWidth="1"/>
    <col min="5896" max="5897" width="8.75" style="36" customWidth="1"/>
    <col min="5898" max="5898" width="9.5" style="36" bestFit="1" customWidth="1"/>
    <col min="5899" max="5903" width="8.75" style="36" customWidth="1"/>
    <col min="5904" max="6144" width="9" style="36"/>
    <col min="6145" max="6145" width="3.125" style="36" customWidth="1"/>
    <col min="6146" max="6146" width="0.875" style="36" customWidth="1"/>
    <col min="6147" max="6147" width="1.625" style="36" customWidth="1"/>
    <col min="6148" max="6148" width="2.75" style="36" customWidth="1"/>
    <col min="6149" max="6150" width="9.625" style="36" customWidth="1"/>
    <col min="6151" max="6151" width="0.875" style="36" customWidth="1"/>
    <col min="6152" max="6153" width="8.75" style="36" customWidth="1"/>
    <col min="6154" max="6154" width="9.5" style="36" bestFit="1" customWidth="1"/>
    <col min="6155" max="6159" width="8.75" style="36" customWidth="1"/>
    <col min="6160" max="6400" width="9" style="36"/>
    <col min="6401" max="6401" width="3.125" style="36" customWidth="1"/>
    <col min="6402" max="6402" width="0.875" style="36" customWidth="1"/>
    <col min="6403" max="6403" width="1.625" style="36" customWidth="1"/>
    <col min="6404" max="6404" width="2.75" style="36" customWidth="1"/>
    <col min="6405" max="6406" width="9.625" style="36" customWidth="1"/>
    <col min="6407" max="6407" width="0.875" style="36" customWidth="1"/>
    <col min="6408" max="6409" width="8.75" style="36" customWidth="1"/>
    <col min="6410" max="6410" width="9.5" style="36" bestFit="1" customWidth="1"/>
    <col min="6411" max="6415" width="8.75" style="36" customWidth="1"/>
    <col min="6416" max="6656" width="9" style="36"/>
    <col min="6657" max="6657" width="3.125" style="36" customWidth="1"/>
    <col min="6658" max="6658" width="0.875" style="36" customWidth="1"/>
    <col min="6659" max="6659" width="1.625" style="36" customWidth="1"/>
    <col min="6660" max="6660" width="2.75" style="36" customWidth="1"/>
    <col min="6661" max="6662" width="9.625" style="36" customWidth="1"/>
    <col min="6663" max="6663" width="0.875" style="36" customWidth="1"/>
    <col min="6664" max="6665" width="8.75" style="36" customWidth="1"/>
    <col min="6666" max="6666" width="9.5" style="36" bestFit="1" customWidth="1"/>
    <col min="6667" max="6671" width="8.75" style="36" customWidth="1"/>
    <col min="6672" max="6912" width="9" style="36"/>
    <col min="6913" max="6913" width="3.125" style="36" customWidth="1"/>
    <col min="6914" max="6914" width="0.875" style="36" customWidth="1"/>
    <col min="6915" max="6915" width="1.625" style="36" customWidth="1"/>
    <col min="6916" max="6916" width="2.75" style="36" customWidth="1"/>
    <col min="6917" max="6918" width="9.625" style="36" customWidth="1"/>
    <col min="6919" max="6919" width="0.875" style="36" customWidth="1"/>
    <col min="6920" max="6921" width="8.75" style="36" customWidth="1"/>
    <col min="6922" max="6922" width="9.5" style="36" bestFit="1" customWidth="1"/>
    <col min="6923" max="6927" width="8.75" style="36" customWidth="1"/>
    <col min="6928" max="7168" width="9" style="36"/>
    <col min="7169" max="7169" width="3.125" style="36" customWidth="1"/>
    <col min="7170" max="7170" width="0.875" style="36" customWidth="1"/>
    <col min="7171" max="7171" width="1.625" style="36" customWidth="1"/>
    <col min="7172" max="7172" width="2.75" style="36" customWidth="1"/>
    <col min="7173" max="7174" width="9.625" style="36" customWidth="1"/>
    <col min="7175" max="7175" width="0.875" style="36" customWidth="1"/>
    <col min="7176" max="7177" width="8.75" style="36" customWidth="1"/>
    <col min="7178" max="7178" width="9.5" style="36" bestFit="1" customWidth="1"/>
    <col min="7179" max="7183" width="8.75" style="36" customWidth="1"/>
    <col min="7184" max="7424" width="9" style="36"/>
    <col min="7425" max="7425" width="3.125" style="36" customWidth="1"/>
    <col min="7426" max="7426" width="0.875" style="36" customWidth="1"/>
    <col min="7427" max="7427" width="1.625" style="36" customWidth="1"/>
    <col min="7428" max="7428" width="2.75" style="36" customWidth="1"/>
    <col min="7429" max="7430" width="9.625" style="36" customWidth="1"/>
    <col min="7431" max="7431" width="0.875" style="36" customWidth="1"/>
    <col min="7432" max="7433" width="8.75" style="36" customWidth="1"/>
    <col min="7434" max="7434" width="9.5" style="36" bestFit="1" customWidth="1"/>
    <col min="7435" max="7439" width="8.75" style="36" customWidth="1"/>
    <col min="7440" max="7680" width="9" style="36"/>
    <col min="7681" max="7681" width="3.125" style="36" customWidth="1"/>
    <col min="7682" max="7682" width="0.875" style="36" customWidth="1"/>
    <col min="7683" max="7683" width="1.625" style="36" customWidth="1"/>
    <col min="7684" max="7684" width="2.75" style="36" customWidth="1"/>
    <col min="7685" max="7686" width="9.625" style="36" customWidth="1"/>
    <col min="7687" max="7687" width="0.875" style="36" customWidth="1"/>
    <col min="7688" max="7689" width="8.75" style="36" customWidth="1"/>
    <col min="7690" max="7690" width="9.5" style="36" bestFit="1" customWidth="1"/>
    <col min="7691" max="7695" width="8.75" style="36" customWidth="1"/>
    <col min="7696" max="7936" width="9" style="36"/>
    <col min="7937" max="7937" width="3.125" style="36" customWidth="1"/>
    <col min="7938" max="7938" width="0.875" style="36" customWidth="1"/>
    <col min="7939" max="7939" width="1.625" style="36" customWidth="1"/>
    <col min="7940" max="7940" width="2.75" style="36" customWidth="1"/>
    <col min="7941" max="7942" width="9.625" style="36" customWidth="1"/>
    <col min="7943" max="7943" width="0.875" style="36" customWidth="1"/>
    <col min="7944" max="7945" width="8.75" style="36" customWidth="1"/>
    <col min="7946" max="7946" width="9.5" style="36" bestFit="1" customWidth="1"/>
    <col min="7947" max="7951" width="8.75" style="36" customWidth="1"/>
    <col min="7952" max="8192" width="9" style="36"/>
    <col min="8193" max="8193" width="3.125" style="36" customWidth="1"/>
    <col min="8194" max="8194" width="0.875" style="36" customWidth="1"/>
    <col min="8195" max="8195" width="1.625" style="36" customWidth="1"/>
    <col min="8196" max="8196" width="2.75" style="36" customWidth="1"/>
    <col min="8197" max="8198" width="9.625" style="36" customWidth="1"/>
    <col min="8199" max="8199" width="0.875" style="36" customWidth="1"/>
    <col min="8200" max="8201" width="8.75" style="36" customWidth="1"/>
    <col min="8202" max="8202" width="9.5" style="36" bestFit="1" customWidth="1"/>
    <col min="8203" max="8207" width="8.75" style="36" customWidth="1"/>
    <col min="8208" max="8448" width="9" style="36"/>
    <col min="8449" max="8449" width="3.125" style="36" customWidth="1"/>
    <col min="8450" max="8450" width="0.875" style="36" customWidth="1"/>
    <col min="8451" max="8451" width="1.625" style="36" customWidth="1"/>
    <col min="8452" max="8452" width="2.75" style="36" customWidth="1"/>
    <col min="8453" max="8454" width="9.625" style="36" customWidth="1"/>
    <col min="8455" max="8455" width="0.875" style="36" customWidth="1"/>
    <col min="8456" max="8457" width="8.75" style="36" customWidth="1"/>
    <col min="8458" max="8458" width="9.5" style="36" bestFit="1" customWidth="1"/>
    <col min="8459" max="8463" width="8.75" style="36" customWidth="1"/>
    <col min="8464" max="8704" width="9" style="36"/>
    <col min="8705" max="8705" width="3.125" style="36" customWidth="1"/>
    <col min="8706" max="8706" width="0.875" style="36" customWidth="1"/>
    <col min="8707" max="8707" width="1.625" style="36" customWidth="1"/>
    <col min="8708" max="8708" width="2.75" style="36" customWidth="1"/>
    <col min="8709" max="8710" width="9.625" style="36" customWidth="1"/>
    <col min="8711" max="8711" width="0.875" style="36" customWidth="1"/>
    <col min="8712" max="8713" width="8.75" style="36" customWidth="1"/>
    <col min="8714" max="8714" width="9.5" style="36" bestFit="1" customWidth="1"/>
    <col min="8715" max="8719" width="8.75" style="36" customWidth="1"/>
    <col min="8720" max="8960" width="9" style="36"/>
    <col min="8961" max="8961" width="3.125" style="36" customWidth="1"/>
    <col min="8962" max="8962" width="0.875" style="36" customWidth="1"/>
    <col min="8963" max="8963" width="1.625" style="36" customWidth="1"/>
    <col min="8964" max="8964" width="2.75" style="36" customWidth="1"/>
    <col min="8965" max="8966" width="9.625" style="36" customWidth="1"/>
    <col min="8967" max="8967" width="0.875" style="36" customWidth="1"/>
    <col min="8968" max="8969" width="8.75" style="36" customWidth="1"/>
    <col min="8970" max="8970" width="9.5" style="36" bestFit="1" customWidth="1"/>
    <col min="8971" max="8975" width="8.75" style="36" customWidth="1"/>
    <col min="8976" max="9216" width="9" style="36"/>
    <col min="9217" max="9217" width="3.125" style="36" customWidth="1"/>
    <col min="9218" max="9218" width="0.875" style="36" customWidth="1"/>
    <col min="9219" max="9219" width="1.625" style="36" customWidth="1"/>
    <col min="9220" max="9220" width="2.75" style="36" customWidth="1"/>
    <col min="9221" max="9222" width="9.625" style="36" customWidth="1"/>
    <col min="9223" max="9223" width="0.875" style="36" customWidth="1"/>
    <col min="9224" max="9225" width="8.75" style="36" customWidth="1"/>
    <col min="9226" max="9226" width="9.5" style="36" bestFit="1" customWidth="1"/>
    <col min="9227" max="9231" width="8.75" style="36" customWidth="1"/>
    <col min="9232" max="9472" width="9" style="36"/>
    <col min="9473" max="9473" width="3.125" style="36" customWidth="1"/>
    <col min="9474" max="9474" width="0.875" style="36" customWidth="1"/>
    <col min="9475" max="9475" width="1.625" style="36" customWidth="1"/>
    <col min="9476" max="9476" width="2.75" style="36" customWidth="1"/>
    <col min="9477" max="9478" width="9.625" style="36" customWidth="1"/>
    <col min="9479" max="9479" width="0.875" style="36" customWidth="1"/>
    <col min="9480" max="9481" width="8.75" style="36" customWidth="1"/>
    <col min="9482" max="9482" width="9.5" style="36" bestFit="1" customWidth="1"/>
    <col min="9483" max="9487" width="8.75" style="36" customWidth="1"/>
    <col min="9488" max="9728" width="9" style="36"/>
    <col min="9729" max="9729" width="3.125" style="36" customWidth="1"/>
    <col min="9730" max="9730" width="0.875" style="36" customWidth="1"/>
    <col min="9731" max="9731" width="1.625" style="36" customWidth="1"/>
    <col min="9732" max="9732" width="2.75" style="36" customWidth="1"/>
    <col min="9733" max="9734" width="9.625" style="36" customWidth="1"/>
    <col min="9735" max="9735" width="0.875" style="36" customWidth="1"/>
    <col min="9736" max="9737" width="8.75" style="36" customWidth="1"/>
    <col min="9738" max="9738" width="9.5" style="36" bestFit="1" customWidth="1"/>
    <col min="9739" max="9743" width="8.75" style="36" customWidth="1"/>
    <col min="9744" max="9984" width="9" style="36"/>
    <col min="9985" max="9985" width="3.125" style="36" customWidth="1"/>
    <col min="9986" max="9986" width="0.875" style="36" customWidth="1"/>
    <col min="9987" max="9987" width="1.625" style="36" customWidth="1"/>
    <col min="9988" max="9988" width="2.75" style="36" customWidth="1"/>
    <col min="9989" max="9990" width="9.625" style="36" customWidth="1"/>
    <col min="9991" max="9991" width="0.875" style="36" customWidth="1"/>
    <col min="9992" max="9993" width="8.75" style="36" customWidth="1"/>
    <col min="9994" max="9994" width="9.5" style="36" bestFit="1" customWidth="1"/>
    <col min="9995" max="9999" width="8.75" style="36" customWidth="1"/>
    <col min="10000" max="10240" width="9" style="36"/>
    <col min="10241" max="10241" width="3.125" style="36" customWidth="1"/>
    <col min="10242" max="10242" width="0.875" style="36" customWidth="1"/>
    <col min="10243" max="10243" width="1.625" style="36" customWidth="1"/>
    <col min="10244" max="10244" width="2.75" style="36" customWidth="1"/>
    <col min="10245" max="10246" width="9.625" style="36" customWidth="1"/>
    <col min="10247" max="10247" width="0.875" style="36" customWidth="1"/>
    <col min="10248" max="10249" width="8.75" style="36" customWidth="1"/>
    <col min="10250" max="10250" width="9.5" style="36" bestFit="1" customWidth="1"/>
    <col min="10251" max="10255" width="8.75" style="36" customWidth="1"/>
    <col min="10256" max="10496" width="9" style="36"/>
    <col min="10497" max="10497" width="3.125" style="36" customWidth="1"/>
    <col min="10498" max="10498" width="0.875" style="36" customWidth="1"/>
    <col min="10499" max="10499" width="1.625" style="36" customWidth="1"/>
    <col min="10500" max="10500" width="2.75" style="36" customWidth="1"/>
    <col min="10501" max="10502" width="9.625" style="36" customWidth="1"/>
    <col min="10503" max="10503" width="0.875" style="36" customWidth="1"/>
    <col min="10504" max="10505" width="8.75" style="36" customWidth="1"/>
    <col min="10506" max="10506" width="9.5" style="36" bestFit="1" customWidth="1"/>
    <col min="10507" max="10511" width="8.75" style="36" customWidth="1"/>
    <col min="10512" max="10752" width="9" style="36"/>
    <col min="10753" max="10753" width="3.125" style="36" customWidth="1"/>
    <col min="10754" max="10754" width="0.875" style="36" customWidth="1"/>
    <col min="10755" max="10755" width="1.625" style="36" customWidth="1"/>
    <col min="10756" max="10756" width="2.75" style="36" customWidth="1"/>
    <col min="10757" max="10758" width="9.625" style="36" customWidth="1"/>
    <col min="10759" max="10759" width="0.875" style="36" customWidth="1"/>
    <col min="10760" max="10761" width="8.75" style="36" customWidth="1"/>
    <col min="10762" max="10762" width="9.5" style="36" bestFit="1" customWidth="1"/>
    <col min="10763" max="10767" width="8.75" style="36" customWidth="1"/>
    <col min="10768" max="11008" width="9" style="36"/>
    <col min="11009" max="11009" width="3.125" style="36" customWidth="1"/>
    <col min="11010" max="11010" width="0.875" style="36" customWidth="1"/>
    <col min="11011" max="11011" width="1.625" style="36" customWidth="1"/>
    <col min="11012" max="11012" width="2.75" style="36" customWidth="1"/>
    <col min="11013" max="11014" width="9.625" style="36" customWidth="1"/>
    <col min="11015" max="11015" width="0.875" style="36" customWidth="1"/>
    <col min="11016" max="11017" width="8.75" style="36" customWidth="1"/>
    <col min="11018" max="11018" width="9.5" style="36" bestFit="1" customWidth="1"/>
    <col min="11019" max="11023" width="8.75" style="36" customWidth="1"/>
    <col min="11024" max="11264" width="9" style="36"/>
    <col min="11265" max="11265" width="3.125" style="36" customWidth="1"/>
    <col min="11266" max="11266" width="0.875" style="36" customWidth="1"/>
    <col min="11267" max="11267" width="1.625" style="36" customWidth="1"/>
    <col min="11268" max="11268" width="2.75" style="36" customWidth="1"/>
    <col min="11269" max="11270" width="9.625" style="36" customWidth="1"/>
    <col min="11271" max="11271" width="0.875" style="36" customWidth="1"/>
    <col min="11272" max="11273" width="8.75" style="36" customWidth="1"/>
    <col min="11274" max="11274" width="9.5" style="36" bestFit="1" customWidth="1"/>
    <col min="11275" max="11279" width="8.75" style="36" customWidth="1"/>
    <col min="11280" max="11520" width="9" style="36"/>
    <col min="11521" max="11521" width="3.125" style="36" customWidth="1"/>
    <col min="11522" max="11522" width="0.875" style="36" customWidth="1"/>
    <col min="11523" max="11523" width="1.625" style="36" customWidth="1"/>
    <col min="11524" max="11524" width="2.75" style="36" customWidth="1"/>
    <col min="11525" max="11526" width="9.625" style="36" customWidth="1"/>
    <col min="11527" max="11527" width="0.875" style="36" customWidth="1"/>
    <col min="11528" max="11529" width="8.75" style="36" customWidth="1"/>
    <col min="11530" max="11530" width="9.5" style="36" bestFit="1" customWidth="1"/>
    <col min="11531" max="11535" width="8.75" style="36" customWidth="1"/>
    <col min="11536" max="11776" width="9" style="36"/>
    <col min="11777" max="11777" width="3.125" style="36" customWidth="1"/>
    <col min="11778" max="11778" width="0.875" style="36" customWidth="1"/>
    <col min="11779" max="11779" width="1.625" style="36" customWidth="1"/>
    <col min="11780" max="11780" width="2.75" style="36" customWidth="1"/>
    <col min="11781" max="11782" width="9.625" style="36" customWidth="1"/>
    <col min="11783" max="11783" width="0.875" style="36" customWidth="1"/>
    <col min="11784" max="11785" width="8.75" style="36" customWidth="1"/>
    <col min="11786" max="11786" width="9.5" style="36" bestFit="1" customWidth="1"/>
    <col min="11787" max="11791" width="8.75" style="36" customWidth="1"/>
    <col min="11792" max="12032" width="9" style="36"/>
    <col min="12033" max="12033" width="3.125" style="36" customWidth="1"/>
    <col min="12034" max="12034" width="0.875" style="36" customWidth="1"/>
    <col min="12035" max="12035" width="1.625" style="36" customWidth="1"/>
    <col min="12036" max="12036" width="2.75" style="36" customWidth="1"/>
    <col min="12037" max="12038" width="9.625" style="36" customWidth="1"/>
    <col min="12039" max="12039" width="0.875" style="36" customWidth="1"/>
    <col min="12040" max="12041" width="8.75" style="36" customWidth="1"/>
    <col min="12042" max="12042" width="9.5" style="36" bestFit="1" customWidth="1"/>
    <col min="12043" max="12047" width="8.75" style="36" customWidth="1"/>
    <col min="12048" max="12288" width="9" style="36"/>
    <col min="12289" max="12289" width="3.125" style="36" customWidth="1"/>
    <col min="12290" max="12290" width="0.875" style="36" customWidth="1"/>
    <col min="12291" max="12291" width="1.625" style="36" customWidth="1"/>
    <col min="12292" max="12292" width="2.75" style="36" customWidth="1"/>
    <col min="12293" max="12294" width="9.625" style="36" customWidth="1"/>
    <col min="12295" max="12295" width="0.875" style="36" customWidth="1"/>
    <col min="12296" max="12297" width="8.75" style="36" customWidth="1"/>
    <col min="12298" max="12298" width="9.5" style="36" bestFit="1" customWidth="1"/>
    <col min="12299" max="12303" width="8.75" style="36" customWidth="1"/>
    <col min="12304" max="12544" width="9" style="36"/>
    <col min="12545" max="12545" width="3.125" style="36" customWidth="1"/>
    <col min="12546" max="12546" width="0.875" style="36" customWidth="1"/>
    <col min="12547" max="12547" width="1.625" style="36" customWidth="1"/>
    <col min="12548" max="12548" width="2.75" style="36" customWidth="1"/>
    <col min="12549" max="12550" width="9.625" style="36" customWidth="1"/>
    <col min="12551" max="12551" width="0.875" style="36" customWidth="1"/>
    <col min="12552" max="12553" width="8.75" style="36" customWidth="1"/>
    <col min="12554" max="12554" width="9.5" style="36" bestFit="1" customWidth="1"/>
    <col min="12555" max="12559" width="8.75" style="36" customWidth="1"/>
    <col min="12560" max="12800" width="9" style="36"/>
    <col min="12801" max="12801" width="3.125" style="36" customWidth="1"/>
    <col min="12802" max="12802" width="0.875" style="36" customWidth="1"/>
    <col min="12803" max="12803" width="1.625" style="36" customWidth="1"/>
    <col min="12804" max="12804" width="2.75" style="36" customWidth="1"/>
    <col min="12805" max="12806" width="9.625" style="36" customWidth="1"/>
    <col min="12807" max="12807" width="0.875" style="36" customWidth="1"/>
    <col min="12808" max="12809" width="8.75" style="36" customWidth="1"/>
    <col min="12810" max="12810" width="9.5" style="36" bestFit="1" customWidth="1"/>
    <col min="12811" max="12815" width="8.75" style="36" customWidth="1"/>
    <col min="12816" max="13056" width="9" style="36"/>
    <col min="13057" max="13057" width="3.125" style="36" customWidth="1"/>
    <col min="13058" max="13058" width="0.875" style="36" customWidth="1"/>
    <col min="13059" max="13059" width="1.625" style="36" customWidth="1"/>
    <col min="13060" max="13060" width="2.75" style="36" customWidth="1"/>
    <col min="13061" max="13062" width="9.625" style="36" customWidth="1"/>
    <col min="13063" max="13063" width="0.875" style="36" customWidth="1"/>
    <col min="13064" max="13065" width="8.75" style="36" customWidth="1"/>
    <col min="13066" max="13066" width="9.5" style="36" bestFit="1" customWidth="1"/>
    <col min="13067" max="13071" width="8.75" style="36" customWidth="1"/>
    <col min="13072" max="13312" width="9" style="36"/>
    <col min="13313" max="13313" width="3.125" style="36" customWidth="1"/>
    <col min="13314" max="13314" width="0.875" style="36" customWidth="1"/>
    <col min="13315" max="13315" width="1.625" style="36" customWidth="1"/>
    <col min="13316" max="13316" width="2.75" style="36" customWidth="1"/>
    <col min="13317" max="13318" width="9.625" style="36" customWidth="1"/>
    <col min="13319" max="13319" width="0.875" style="36" customWidth="1"/>
    <col min="13320" max="13321" width="8.75" style="36" customWidth="1"/>
    <col min="13322" max="13322" width="9.5" style="36" bestFit="1" customWidth="1"/>
    <col min="13323" max="13327" width="8.75" style="36" customWidth="1"/>
    <col min="13328" max="13568" width="9" style="36"/>
    <col min="13569" max="13569" width="3.125" style="36" customWidth="1"/>
    <col min="13570" max="13570" width="0.875" style="36" customWidth="1"/>
    <col min="13571" max="13571" width="1.625" style="36" customWidth="1"/>
    <col min="13572" max="13572" width="2.75" style="36" customWidth="1"/>
    <col min="13573" max="13574" width="9.625" style="36" customWidth="1"/>
    <col min="13575" max="13575" width="0.875" style="36" customWidth="1"/>
    <col min="13576" max="13577" width="8.75" style="36" customWidth="1"/>
    <col min="13578" max="13578" width="9.5" style="36" bestFit="1" customWidth="1"/>
    <col min="13579" max="13583" width="8.75" style="36" customWidth="1"/>
    <col min="13584" max="13824" width="9" style="36"/>
    <col min="13825" max="13825" width="3.125" style="36" customWidth="1"/>
    <col min="13826" max="13826" width="0.875" style="36" customWidth="1"/>
    <col min="13827" max="13827" width="1.625" style="36" customWidth="1"/>
    <col min="13828" max="13828" width="2.75" style="36" customWidth="1"/>
    <col min="13829" max="13830" width="9.625" style="36" customWidth="1"/>
    <col min="13831" max="13831" width="0.875" style="36" customWidth="1"/>
    <col min="13832" max="13833" width="8.75" style="36" customWidth="1"/>
    <col min="13834" max="13834" width="9.5" style="36" bestFit="1" customWidth="1"/>
    <col min="13835" max="13839" width="8.75" style="36" customWidth="1"/>
    <col min="13840" max="14080" width="9" style="36"/>
    <col min="14081" max="14081" width="3.125" style="36" customWidth="1"/>
    <col min="14082" max="14082" width="0.875" style="36" customWidth="1"/>
    <col min="14083" max="14083" width="1.625" style="36" customWidth="1"/>
    <col min="14084" max="14084" width="2.75" style="36" customWidth="1"/>
    <col min="14085" max="14086" width="9.625" style="36" customWidth="1"/>
    <col min="14087" max="14087" width="0.875" style="36" customWidth="1"/>
    <col min="14088" max="14089" width="8.75" style="36" customWidth="1"/>
    <col min="14090" max="14090" width="9.5" style="36" bestFit="1" customWidth="1"/>
    <col min="14091" max="14095" width="8.75" style="36" customWidth="1"/>
    <col min="14096" max="14336" width="9" style="36"/>
    <col min="14337" max="14337" width="3.125" style="36" customWidth="1"/>
    <col min="14338" max="14338" width="0.875" style="36" customWidth="1"/>
    <col min="14339" max="14339" width="1.625" style="36" customWidth="1"/>
    <col min="14340" max="14340" width="2.75" style="36" customWidth="1"/>
    <col min="14341" max="14342" width="9.625" style="36" customWidth="1"/>
    <col min="14343" max="14343" width="0.875" style="36" customWidth="1"/>
    <col min="14344" max="14345" width="8.75" style="36" customWidth="1"/>
    <col min="14346" max="14346" width="9.5" style="36" bestFit="1" customWidth="1"/>
    <col min="14347" max="14351" width="8.75" style="36" customWidth="1"/>
    <col min="14352" max="14592" width="9" style="36"/>
    <col min="14593" max="14593" width="3.125" style="36" customWidth="1"/>
    <col min="14594" max="14594" width="0.875" style="36" customWidth="1"/>
    <col min="14595" max="14595" width="1.625" style="36" customWidth="1"/>
    <col min="14596" max="14596" width="2.75" style="36" customWidth="1"/>
    <col min="14597" max="14598" width="9.625" style="36" customWidth="1"/>
    <col min="14599" max="14599" width="0.875" style="36" customWidth="1"/>
    <col min="14600" max="14601" width="8.75" style="36" customWidth="1"/>
    <col min="14602" max="14602" width="9.5" style="36" bestFit="1" customWidth="1"/>
    <col min="14603" max="14607" width="8.75" style="36" customWidth="1"/>
    <col min="14608" max="14848" width="9" style="36"/>
    <col min="14849" max="14849" width="3.125" style="36" customWidth="1"/>
    <col min="14850" max="14850" width="0.875" style="36" customWidth="1"/>
    <col min="14851" max="14851" width="1.625" style="36" customWidth="1"/>
    <col min="14852" max="14852" width="2.75" style="36" customWidth="1"/>
    <col min="14853" max="14854" width="9.625" style="36" customWidth="1"/>
    <col min="14855" max="14855" width="0.875" style="36" customWidth="1"/>
    <col min="14856" max="14857" width="8.75" style="36" customWidth="1"/>
    <col min="14858" max="14858" width="9.5" style="36" bestFit="1" customWidth="1"/>
    <col min="14859" max="14863" width="8.75" style="36" customWidth="1"/>
    <col min="14864" max="15104" width="9" style="36"/>
    <col min="15105" max="15105" width="3.125" style="36" customWidth="1"/>
    <col min="15106" max="15106" width="0.875" style="36" customWidth="1"/>
    <col min="15107" max="15107" width="1.625" style="36" customWidth="1"/>
    <col min="15108" max="15108" width="2.75" style="36" customWidth="1"/>
    <col min="15109" max="15110" width="9.625" style="36" customWidth="1"/>
    <col min="15111" max="15111" width="0.875" style="36" customWidth="1"/>
    <col min="15112" max="15113" width="8.75" style="36" customWidth="1"/>
    <col min="15114" max="15114" width="9.5" style="36" bestFit="1" customWidth="1"/>
    <col min="15115" max="15119" width="8.75" style="36" customWidth="1"/>
    <col min="15120" max="15360" width="9" style="36"/>
    <col min="15361" max="15361" width="3.125" style="36" customWidth="1"/>
    <col min="15362" max="15362" width="0.875" style="36" customWidth="1"/>
    <col min="15363" max="15363" width="1.625" style="36" customWidth="1"/>
    <col min="15364" max="15364" width="2.75" style="36" customWidth="1"/>
    <col min="15365" max="15366" width="9.625" style="36" customWidth="1"/>
    <col min="15367" max="15367" width="0.875" style="36" customWidth="1"/>
    <col min="15368" max="15369" width="8.75" style="36" customWidth="1"/>
    <col min="15370" max="15370" width="9.5" style="36" bestFit="1" customWidth="1"/>
    <col min="15371" max="15375" width="8.75" style="36" customWidth="1"/>
    <col min="15376" max="15616" width="9" style="36"/>
    <col min="15617" max="15617" width="3.125" style="36" customWidth="1"/>
    <col min="15618" max="15618" width="0.875" style="36" customWidth="1"/>
    <col min="15619" max="15619" width="1.625" style="36" customWidth="1"/>
    <col min="15620" max="15620" width="2.75" style="36" customWidth="1"/>
    <col min="15621" max="15622" width="9.625" style="36" customWidth="1"/>
    <col min="15623" max="15623" width="0.875" style="36" customWidth="1"/>
    <col min="15624" max="15625" width="8.75" style="36" customWidth="1"/>
    <col min="15626" max="15626" width="9.5" style="36" bestFit="1" customWidth="1"/>
    <col min="15627" max="15631" width="8.75" style="36" customWidth="1"/>
    <col min="15632" max="15872" width="9" style="36"/>
    <col min="15873" max="15873" width="3.125" style="36" customWidth="1"/>
    <col min="15874" max="15874" width="0.875" style="36" customWidth="1"/>
    <col min="15875" max="15875" width="1.625" style="36" customWidth="1"/>
    <col min="15876" max="15876" width="2.75" style="36" customWidth="1"/>
    <col min="15877" max="15878" width="9.625" style="36" customWidth="1"/>
    <col min="15879" max="15879" width="0.875" style="36" customWidth="1"/>
    <col min="15880" max="15881" width="8.75" style="36" customWidth="1"/>
    <col min="15882" max="15882" width="9.5" style="36" bestFit="1" customWidth="1"/>
    <col min="15883" max="15887" width="8.75" style="36" customWidth="1"/>
    <col min="15888" max="16128" width="9" style="36"/>
    <col min="16129" max="16129" width="3.125" style="36" customWidth="1"/>
    <col min="16130" max="16130" width="0.875" style="36" customWidth="1"/>
    <col min="16131" max="16131" width="1.625" style="36" customWidth="1"/>
    <col min="16132" max="16132" width="2.75" style="36" customWidth="1"/>
    <col min="16133" max="16134" width="9.625" style="36" customWidth="1"/>
    <col min="16135" max="16135" width="0.875" style="36" customWidth="1"/>
    <col min="16136" max="16137" width="8.75" style="36" customWidth="1"/>
    <col min="16138" max="16138" width="9.5" style="36" bestFit="1" customWidth="1"/>
    <col min="16139" max="16143" width="8.75" style="36" customWidth="1"/>
    <col min="16144" max="16384" width="9" style="36"/>
  </cols>
  <sheetData>
    <row r="1" spans="1:28" ht="29.25" customHeight="1"/>
    <row r="2" spans="1:28" s="33" customFormat="1" ht="20.100000000000001" customHeight="1">
      <c r="A2" s="830" t="s">
        <v>723</v>
      </c>
      <c r="B2" s="830"/>
      <c r="C2" s="830"/>
      <c r="D2" s="831"/>
      <c r="E2" s="831"/>
      <c r="F2" s="831"/>
      <c r="G2" s="831"/>
      <c r="H2" s="831"/>
      <c r="I2" s="831"/>
      <c r="J2" s="831"/>
      <c r="K2" s="831"/>
      <c r="L2" s="831"/>
      <c r="M2" s="831"/>
      <c r="N2" s="831"/>
      <c r="O2" s="831"/>
      <c r="P2" s="832"/>
      <c r="Q2" s="833"/>
      <c r="R2" s="833"/>
      <c r="S2" s="833"/>
      <c r="T2" s="833"/>
      <c r="U2" s="833"/>
      <c r="V2" s="833"/>
      <c r="W2" s="833"/>
      <c r="X2" s="833"/>
      <c r="Y2" s="833"/>
      <c r="Z2" s="833"/>
      <c r="AA2" s="833"/>
      <c r="AB2" s="833"/>
    </row>
    <row r="3" spans="1:28" s="33" customFormat="1" ht="20.100000000000001" customHeight="1">
      <c r="A3" s="834" t="s">
        <v>750</v>
      </c>
      <c r="B3" s="834"/>
      <c r="C3" s="834"/>
      <c r="D3" s="835"/>
      <c r="E3" s="835"/>
      <c r="F3" s="835"/>
      <c r="G3" s="835"/>
      <c r="H3" s="835"/>
      <c r="I3" s="835"/>
      <c r="J3" s="835"/>
      <c r="K3" s="835"/>
      <c r="L3" s="835"/>
      <c r="M3" s="835"/>
      <c r="N3" s="835"/>
      <c r="O3" s="835"/>
      <c r="P3" s="34"/>
      <c r="Q3" s="35"/>
      <c r="R3" s="35"/>
      <c r="S3" s="35"/>
      <c r="T3" s="35"/>
      <c r="U3" s="35"/>
      <c r="V3" s="35"/>
      <c r="W3" s="35"/>
      <c r="X3" s="35"/>
      <c r="Y3" s="35"/>
      <c r="Z3" s="35"/>
      <c r="AA3" s="35"/>
      <c r="AB3" s="35"/>
    </row>
    <row r="4" spans="1:28" s="28" customFormat="1" ht="13.5" customHeight="1" thickBot="1">
      <c r="A4" s="36"/>
      <c r="B4" s="36"/>
      <c r="C4" s="36"/>
      <c r="D4" s="434"/>
      <c r="E4" s="434"/>
      <c r="F4" s="434"/>
      <c r="G4" s="434"/>
      <c r="H4" s="434"/>
      <c r="I4" s="434"/>
      <c r="J4" s="434"/>
      <c r="K4" s="434"/>
      <c r="L4" s="434"/>
      <c r="M4" s="434"/>
      <c r="N4" s="434"/>
      <c r="O4" s="435" t="s">
        <v>395</v>
      </c>
    </row>
    <row r="5" spans="1:28" s="18" customFormat="1" ht="52.5" customHeight="1">
      <c r="A5" s="836" t="s">
        <v>419</v>
      </c>
      <c r="B5" s="836"/>
      <c r="C5" s="836"/>
      <c r="D5" s="837"/>
      <c r="E5" s="837"/>
      <c r="F5" s="837"/>
      <c r="G5" s="475"/>
      <c r="H5" s="476" t="s">
        <v>420</v>
      </c>
      <c r="I5" s="476" t="s">
        <v>421</v>
      </c>
      <c r="J5" s="476" t="s">
        <v>422</v>
      </c>
      <c r="K5" s="476" t="s">
        <v>400</v>
      </c>
      <c r="L5" s="476" t="s">
        <v>401</v>
      </c>
      <c r="M5" s="476" t="s">
        <v>402</v>
      </c>
      <c r="N5" s="476" t="s">
        <v>423</v>
      </c>
      <c r="O5" s="477" t="s">
        <v>404</v>
      </c>
    </row>
    <row r="6" spans="1:28" s="18" customFormat="1" ht="21" customHeight="1">
      <c r="A6" s="853" t="s">
        <v>427</v>
      </c>
      <c r="B6" s="482"/>
      <c r="C6" s="845" t="s">
        <v>154</v>
      </c>
      <c r="D6" s="845"/>
      <c r="E6" s="845"/>
      <c r="F6" s="845"/>
      <c r="G6" s="483"/>
      <c r="H6" s="484">
        <v>88410</v>
      </c>
      <c r="I6" s="484">
        <v>88460</v>
      </c>
      <c r="J6" s="484">
        <v>222720</v>
      </c>
      <c r="K6" s="485">
        <v>4.6500000000000004</v>
      </c>
      <c r="L6" s="485">
        <v>32.36</v>
      </c>
      <c r="M6" s="485">
        <v>99.57</v>
      </c>
      <c r="N6" s="485">
        <v>12.83</v>
      </c>
      <c r="O6" s="486">
        <v>0.54</v>
      </c>
    </row>
    <row r="7" spans="1:28" s="18" customFormat="1" ht="21" customHeight="1">
      <c r="A7" s="854"/>
      <c r="B7" s="487"/>
      <c r="C7" s="846" t="s">
        <v>408</v>
      </c>
      <c r="D7" s="846"/>
      <c r="E7" s="846"/>
      <c r="F7" s="846"/>
      <c r="G7" s="488"/>
      <c r="H7" s="447">
        <v>51340</v>
      </c>
      <c r="I7" s="447">
        <v>51390</v>
      </c>
      <c r="J7" s="447">
        <v>151930</v>
      </c>
      <c r="K7" s="489">
        <v>5.99</v>
      </c>
      <c r="L7" s="489">
        <v>42.71</v>
      </c>
      <c r="M7" s="489">
        <v>135.68</v>
      </c>
      <c r="N7" s="489">
        <v>14.43</v>
      </c>
      <c r="O7" s="490">
        <v>0.49</v>
      </c>
    </row>
    <row r="8" spans="1:28" s="18" customFormat="1" ht="21" customHeight="1">
      <c r="A8" s="854"/>
      <c r="B8" s="487"/>
      <c r="C8" s="846" t="s">
        <v>424</v>
      </c>
      <c r="D8" s="846"/>
      <c r="E8" s="846"/>
      <c r="F8" s="846"/>
      <c r="G8" s="488"/>
      <c r="H8" s="447">
        <v>36390</v>
      </c>
      <c r="I8" s="447">
        <v>36390</v>
      </c>
      <c r="J8" s="447">
        <v>69320</v>
      </c>
      <c r="K8" s="489">
        <v>2.76</v>
      </c>
      <c r="L8" s="489">
        <v>17.739999999999998</v>
      </c>
      <c r="M8" s="489">
        <v>48.63</v>
      </c>
      <c r="N8" s="489">
        <v>9.31</v>
      </c>
      <c r="O8" s="490">
        <v>0.69</v>
      </c>
    </row>
    <row r="9" spans="1:28" s="18" customFormat="1" ht="21" customHeight="1">
      <c r="A9" s="854"/>
      <c r="B9" s="487"/>
      <c r="C9" s="491"/>
      <c r="D9" s="846" t="s">
        <v>410</v>
      </c>
      <c r="E9" s="846"/>
      <c r="F9" s="846"/>
      <c r="G9" s="488"/>
      <c r="H9" s="447">
        <v>3770</v>
      </c>
      <c r="I9" s="447">
        <v>3770</v>
      </c>
      <c r="J9" s="447">
        <v>8120</v>
      </c>
      <c r="K9" s="489">
        <v>3.47</v>
      </c>
      <c r="L9" s="489">
        <v>18.510000000000002</v>
      </c>
      <c r="M9" s="489">
        <v>51.96</v>
      </c>
      <c r="N9" s="489">
        <v>8.6</v>
      </c>
      <c r="O9" s="490">
        <v>0.62</v>
      </c>
    </row>
    <row r="10" spans="1:28" s="18" customFormat="1" ht="21" customHeight="1">
      <c r="A10" s="854"/>
      <c r="B10" s="487"/>
      <c r="C10" s="492"/>
      <c r="D10" s="846" t="s">
        <v>425</v>
      </c>
      <c r="E10" s="846"/>
      <c r="F10" s="846"/>
      <c r="G10" s="488"/>
      <c r="H10" s="447">
        <v>190</v>
      </c>
      <c r="I10" s="447">
        <v>190</v>
      </c>
      <c r="J10" s="447">
        <v>500</v>
      </c>
      <c r="K10" s="447">
        <v>3.47</v>
      </c>
      <c r="L10" s="447">
        <v>20.8</v>
      </c>
      <c r="M10" s="447">
        <v>63</v>
      </c>
      <c r="N10" s="447">
        <v>7.95</v>
      </c>
      <c r="O10" s="460">
        <v>0.75</v>
      </c>
    </row>
    <row r="11" spans="1:28" s="18" customFormat="1" ht="21" customHeight="1">
      <c r="A11" s="854"/>
      <c r="B11" s="487"/>
      <c r="C11" s="492"/>
      <c r="D11" s="846" t="s">
        <v>412</v>
      </c>
      <c r="E11" s="846"/>
      <c r="F11" s="846"/>
      <c r="G11" s="488"/>
      <c r="H11" s="447">
        <v>30320</v>
      </c>
      <c r="I11" s="447">
        <v>30320</v>
      </c>
      <c r="J11" s="447">
        <v>55960</v>
      </c>
      <c r="K11" s="489">
        <v>2.62</v>
      </c>
      <c r="L11" s="489">
        <v>17.22</v>
      </c>
      <c r="M11" s="489">
        <v>47.19</v>
      </c>
      <c r="N11" s="489">
        <v>9.33</v>
      </c>
      <c r="O11" s="490">
        <v>0.7</v>
      </c>
    </row>
    <row r="12" spans="1:28" s="18" customFormat="1" ht="21" customHeight="1">
      <c r="A12" s="854"/>
      <c r="B12" s="487"/>
      <c r="C12" s="492"/>
      <c r="D12" s="846" t="s">
        <v>413</v>
      </c>
      <c r="E12" s="846"/>
      <c r="F12" s="846"/>
      <c r="G12" s="488"/>
      <c r="H12" s="447">
        <v>2100</v>
      </c>
      <c r="I12" s="447">
        <v>2100</v>
      </c>
      <c r="J12" s="447">
        <v>4750</v>
      </c>
      <c r="K12" s="489">
        <v>3.56</v>
      </c>
      <c r="L12" s="489">
        <v>23.66</v>
      </c>
      <c r="M12" s="489">
        <v>62.13</v>
      </c>
      <c r="N12" s="489">
        <v>10.45</v>
      </c>
      <c r="O12" s="490">
        <v>0.64</v>
      </c>
    </row>
    <row r="13" spans="1:28" s="18" customFormat="1" ht="21" customHeight="1">
      <c r="A13" s="854"/>
      <c r="B13" s="487"/>
      <c r="C13" s="847" t="s">
        <v>426</v>
      </c>
      <c r="D13" s="846"/>
      <c r="E13" s="846"/>
      <c r="F13" s="846"/>
      <c r="G13" s="488"/>
      <c r="H13" s="447">
        <v>86390</v>
      </c>
      <c r="I13" s="447">
        <v>86440</v>
      </c>
      <c r="J13" s="447">
        <v>216780</v>
      </c>
      <c r="K13" s="489">
        <v>4.63</v>
      </c>
      <c r="L13" s="489">
        <v>32.200000000000003</v>
      </c>
      <c r="M13" s="489">
        <v>97.91</v>
      </c>
      <c r="N13" s="489">
        <v>12.82</v>
      </c>
      <c r="O13" s="490">
        <v>0.54</v>
      </c>
      <c r="R13" s="22"/>
    </row>
    <row r="14" spans="1:28" s="18" customFormat="1" ht="21" customHeight="1">
      <c r="A14" s="854"/>
      <c r="B14" s="493"/>
      <c r="C14" s="855" t="s">
        <v>415</v>
      </c>
      <c r="D14" s="855"/>
      <c r="E14" s="855"/>
      <c r="F14" s="855"/>
      <c r="G14" s="488"/>
      <c r="H14" s="494">
        <v>2020</v>
      </c>
      <c r="I14" s="494">
        <v>2030</v>
      </c>
      <c r="J14" s="494">
        <v>5940</v>
      </c>
      <c r="K14" s="495">
        <v>5.65</v>
      </c>
      <c r="L14" s="495">
        <v>38.979999999999997</v>
      </c>
      <c r="M14" s="495">
        <v>170.86</v>
      </c>
      <c r="N14" s="495">
        <v>13.23</v>
      </c>
      <c r="O14" s="496">
        <v>0.52</v>
      </c>
      <c r="R14" s="22"/>
    </row>
    <row r="15" spans="1:28" s="18" customFormat="1" ht="21" customHeight="1">
      <c r="A15" s="853" t="s">
        <v>751</v>
      </c>
      <c r="B15" s="482"/>
      <c r="C15" s="845" t="s">
        <v>154</v>
      </c>
      <c r="D15" s="845"/>
      <c r="E15" s="845"/>
      <c r="F15" s="845"/>
      <c r="G15" s="483"/>
      <c r="H15" s="484">
        <v>92490</v>
      </c>
      <c r="I15" s="484">
        <v>92880</v>
      </c>
      <c r="J15" s="484">
        <v>226310</v>
      </c>
      <c r="K15" s="485">
        <v>4.57</v>
      </c>
      <c r="L15" s="485">
        <v>33.61</v>
      </c>
      <c r="M15" s="485">
        <v>97.35</v>
      </c>
      <c r="N15" s="485">
        <v>13.7</v>
      </c>
      <c r="O15" s="486">
        <v>0.54</v>
      </c>
    </row>
    <row r="16" spans="1:28" s="18" customFormat="1" ht="21" customHeight="1">
      <c r="A16" s="854"/>
      <c r="B16" s="487"/>
      <c r="C16" s="846" t="s">
        <v>408</v>
      </c>
      <c r="D16" s="846"/>
      <c r="E16" s="846"/>
      <c r="F16" s="846"/>
      <c r="G16" s="488"/>
      <c r="H16" s="447">
        <v>52600</v>
      </c>
      <c r="I16" s="447">
        <v>52910</v>
      </c>
      <c r="J16" s="447">
        <v>148040</v>
      </c>
      <c r="K16" s="489">
        <v>5.79</v>
      </c>
      <c r="L16" s="489">
        <v>43.62</v>
      </c>
      <c r="M16" s="489">
        <v>130.19</v>
      </c>
      <c r="N16" s="489">
        <v>15.5</v>
      </c>
      <c r="O16" s="490">
        <v>0.49</v>
      </c>
    </row>
    <row r="17" spans="1:15" s="18" customFormat="1" ht="21" customHeight="1">
      <c r="A17" s="854"/>
      <c r="B17" s="487"/>
      <c r="C17" s="846" t="s">
        <v>424</v>
      </c>
      <c r="D17" s="846"/>
      <c r="E17" s="846"/>
      <c r="F17" s="846"/>
      <c r="G17" s="488"/>
      <c r="H17" s="447">
        <v>37500</v>
      </c>
      <c r="I17" s="447">
        <v>37590</v>
      </c>
      <c r="J17" s="447">
        <v>73040</v>
      </c>
      <c r="K17" s="489">
        <v>2.85</v>
      </c>
      <c r="L17" s="489">
        <v>19.559999999999999</v>
      </c>
      <c r="M17" s="489">
        <v>51.27</v>
      </c>
      <c r="N17" s="489">
        <v>10.039999999999999</v>
      </c>
      <c r="O17" s="490">
        <v>0.68</v>
      </c>
    </row>
    <row r="18" spans="1:15" s="18" customFormat="1" ht="21" customHeight="1">
      <c r="A18" s="854"/>
      <c r="B18" s="487"/>
      <c r="C18" s="491"/>
      <c r="D18" s="846" t="s">
        <v>410</v>
      </c>
      <c r="E18" s="846"/>
      <c r="F18" s="846"/>
      <c r="G18" s="488"/>
      <c r="H18" s="447">
        <v>3710</v>
      </c>
      <c r="I18" s="447">
        <v>3710</v>
      </c>
      <c r="J18" s="447">
        <v>7820</v>
      </c>
      <c r="K18" s="489">
        <v>3.63</v>
      </c>
      <c r="L18" s="489">
        <v>19.89</v>
      </c>
      <c r="M18" s="489">
        <v>55.79</v>
      </c>
      <c r="N18" s="489">
        <v>9.44</v>
      </c>
      <c r="O18" s="490">
        <v>0.57999999999999996</v>
      </c>
    </row>
    <row r="19" spans="1:15" s="18" customFormat="1" ht="21" customHeight="1">
      <c r="A19" s="854"/>
      <c r="B19" s="487"/>
      <c r="C19" s="492"/>
      <c r="D19" s="846" t="s">
        <v>425</v>
      </c>
      <c r="E19" s="846"/>
      <c r="F19" s="846"/>
      <c r="G19" s="488"/>
      <c r="H19" s="447" t="s">
        <v>157</v>
      </c>
      <c r="I19" s="442" t="s">
        <v>157</v>
      </c>
      <c r="J19" s="447" t="s">
        <v>157</v>
      </c>
      <c r="K19" s="489" t="s">
        <v>157</v>
      </c>
      <c r="L19" s="489" t="s">
        <v>157</v>
      </c>
      <c r="M19" s="489" t="s">
        <v>157</v>
      </c>
      <c r="N19" s="489" t="s">
        <v>157</v>
      </c>
      <c r="O19" s="490" t="s">
        <v>157</v>
      </c>
    </row>
    <row r="20" spans="1:15" s="18" customFormat="1" ht="21" customHeight="1">
      <c r="A20" s="854"/>
      <c r="B20" s="487"/>
      <c r="C20" s="492"/>
      <c r="D20" s="846" t="s">
        <v>412</v>
      </c>
      <c r="E20" s="846"/>
      <c r="F20" s="846"/>
      <c r="G20" s="488"/>
      <c r="H20" s="447">
        <v>31860</v>
      </c>
      <c r="I20" s="447">
        <v>31950</v>
      </c>
      <c r="J20" s="447">
        <v>61370</v>
      </c>
      <c r="K20" s="489">
        <v>2.75</v>
      </c>
      <c r="L20" s="489">
        <v>19.37</v>
      </c>
      <c r="M20" s="497">
        <v>50.46</v>
      </c>
      <c r="N20" s="497">
        <v>10.06</v>
      </c>
      <c r="O20" s="490">
        <v>0.7</v>
      </c>
    </row>
    <row r="21" spans="1:15" s="18" customFormat="1" ht="21" customHeight="1">
      <c r="A21" s="854"/>
      <c r="B21" s="487"/>
      <c r="C21" s="492"/>
      <c r="D21" s="846" t="s">
        <v>413</v>
      </c>
      <c r="E21" s="846"/>
      <c r="F21" s="846"/>
      <c r="G21" s="488"/>
      <c r="H21" s="447">
        <v>1930</v>
      </c>
      <c r="I21" s="442">
        <v>1930</v>
      </c>
      <c r="J21" s="498">
        <v>3860</v>
      </c>
      <c r="K21" s="489">
        <v>3.03</v>
      </c>
      <c r="L21" s="497">
        <v>22.06</v>
      </c>
      <c r="M21" s="489">
        <v>56.04</v>
      </c>
      <c r="N21" s="499">
        <v>11.02</v>
      </c>
      <c r="O21" s="490">
        <v>0.66</v>
      </c>
    </row>
    <row r="22" spans="1:15" s="18" customFormat="1" ht="21" customHeight="1">
      <c r="A22" s="854"/>
      <c r="B22" s="487"/>
      <c r="C22" s="847" t="s">
        <v>426</v>
      </c>
      <c r="D22" s="846"/>
      <c r="E22" s="846"/>
      <c r="F22" s="846"/>
      <c r="G22" s="488"/>
      <c r="H22" s="447">
        <v>90780</v>
      </c>
      <c r="I22" s="442">
        <v>91140</v>
      </c>
      <c r="J22" s="447">
        <v>221880</v>
      </c>
      <c r="K22" s="497">
        <v>4.55</v>
      </c>
      <c r="L22" s="499">
        <v>33.479999999999997</v>
      </c>
      <c r="M22" s="489">
        <v>96.43</v>
      </c>
      <c r="N22" s="489">
        <v>13.66</v>
      </c>
      <c r="O22" s="490">
        <v>0.54</v>
      </c>
    </row>
    <row r="23" spans="1:15" s="18" customFormat="1" ht="21" customHeight="1" thickBot="1">
      <c r="A23" s="856"/>
      <c r="B23" s="516"/>
      <c r="C23" s="857" t="s">
        <v>415</v>
      </c>
      <c r="D23" s="857"/>
      <c r="E23" s="857"/>
      <c r="F23" s="857"/>
      <c r="G23" s="512"/>
      <c r="H23" s="513">
        <v>1710</v>
      </c>
      <c r="I23" s="517">
        <v>1740</v>
      </c>
      <c r="J23" s="513">
        <v>4430</v>
      </c>
      <c r="K23" s="514">
        <v>5.32</v>
      </c>
      <c r="L23" s="514">
        <v>40.770000000000003</v>
      </c>
      <c r="M23" s="518">
        <v>148.80000000000001</v>
      </c>
      <c r="N23" s="518">
        <v>15.38</v>
      </c>
      <c r="O23" s="519">
        <v>0.5</v>
      </c>
    </row>
    <row r="24" spans="1:15">
      <c r="A24" s="36" t="s">
        <v>655</v>
      </c>
      <c r="O24" s="37"/>
    </row>
    <row r="25" spans="1:15">
      <c r="A25" s="36" t="s">
        <v>428</v>
      </c>
      <c r="O25" s="37"/>
    </row>
    <row r="26" spans="1:15">
      <c r="A26" s="36" t="s">
        <v>429</v>
      </c>
      <c r="O26" s="37"/>
    </row>
    <row r="27" spans="1:15">
      <c r="O27" s="37"/>
    </row>
    <row r="28" spans="1:15">
      <c r="O28" s="37"/>
    </row>
    <row r="29" spans="1:15">
      <c r="O29" s="37"/>
    </row>
    <row r="30" spans="1:15">
      <c r="O30" s="37"/>
    </row>
    <row r="31" spans="1:15">
      <c r="O31" s="37"/>
    </row>
    <row r="32" spans="1:15">
      <c r="O32" s="37"/>
    </row>
    <row r="33" spans="15:15">
      <c r="O33" s="37"/>
    </row>
    <row r="34" spans="15:15">
      <c r="O34" s="37"/>
    </row>
    <row r="35" spans="15:15">
      <c r="O35" s="37"/>
    </row>
  </sheetData>
  <mergeCells count="24">
    <mergeCell ref="A15:A23"/>
    <mergeCell ref="C15:F15"/>
    <mergeCell ref="C16:F16"/>
    <mergeCell ref="C17:F17"/>
    <mergeCell ref="D18:F18"/>
    <mergeCell ref="D19:F19"/>
    <mergeCell ref="D20:F20"/>
    <mergeCell ref="D21:F21"/>
    <mergeCell ref="C22:F22"/>
    <mergeCell ref="C23:F23"/>
    <mergeCell ref="A2:O2"/>
    <mergeCell ref="P2:AB2"/>
    <mergeCell ref="A3:O3"/>
    <mergeCell ref="A5:F5"/>
    <mergeCell ref="A6:A14"/>
    <mergeCell ref="C6:F6"/>
    <mergeCell ref="C7:F7"/>
    <mergeCell ref="C8:F8"/>
    <mergeCell ref="D9:F9"/>
    <mergeCell ref="D10:F10"/>
    <mergeCell ref="D11:F11"/>
    <mergeCell ref="D12:F12"/>
    <mergeCell ref="C13:F13"/>
    <mergeCell ref="C14:F14"/>
  </mergeCells>
  <phoneticPr fontId="2"/>
  <printOptions horizontalCentered="1" gridLinesSet="0"/>
  <pageMargins left="0.59055118110236227" right="0.59055118110236227" top="0.59055118110236227" bottom="0.59055118110236227" header="0.59055118110236227" footer="0.59055118110236227"/>
  <pageSetup paperSize="9" scale="92" fitToWidth="0" fitToHeight="0" orientation="portrait" r:id="rId1"/>
  <headerFooter alignWithMargins="0"/>
  <colBreaks count="1" manualBreakCount="1">
    <brk id="1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5"/>
  <sheetViews>
    <sheetView showGridLines="0" workbookViewId="0">
      <selection activeCell="C1" sqref="C1"/>
    </sheetView>
  </sheetViews>
  <sheetFormatPr defaultColWidth="8.625" defaultRowHeight="13.5"/>
  <cols>
    <col min="1" max="1" width="11.125" style="38" customWidth="1"/>
    <col min="2" max="2" width="2.625" style="19" customWidth="1"/>
    <col min="3" max="3" width="11.125" style="19" customWidth="1"/>
    <col min="4" max="5" width="10.625" style="19" customWidth="1"/>
    <col min="6" max="6" width="12.25" style="19" customWidth="1"/>
    <col min="7" max="8" width="10.625" style="19" customWidth="1"/>
    <col min="9" max="9" width="12.25" style="19" customWidth="1"/>
    <col min="10" max="11" width="10.625" style="19" customWidth="1"/>
    <col min="12" max="256" width="8.625" style="19"/>
    <col min="257" max="257" width="8.125" style="19" customWidth="1"/>
    <col min="258" max="258" width="2.625" style="19" customWidth="1"/>
    <col min="259" max="259" width="8.125" style="19" customWidth="1"/>
    <col min="260" max="261" width="9.625" style="19" customWidth="1"/>
    <col min="262" max="262" width="10.625" style="19" customWidth="1"/>
    <col min="263" max="264" width="9.625" style="19" customWidth="1"/>
    <col min="265" max="265" width="10.625" style="19" customWidth="1"/>
    <col min="266" max="267" width="9.625" style="19" customWidth="1"/>
    <col min="268" max="512" width="8.625" style="19"/>
    <col min="513" max="513" width="8.125" style="19" customWidth="1"/>
    <col min="514" max="514" width="2.625" style="19" customWidth="1"/>
    <col min="515" max="515" width="8.125" style="19" customWidth="1"/>
    <col min="516" max="517" width="9.625" style="19" customWidth="1"/>
    <col min="518" max="518" width="10.625" style="19" customWidth="1"/>
    <col min="519" max="520" width="9.625" style="19" customWidth="1"/>
    <col min="521" max="521" width="10.625" style="19" customWidth="1"/>
    <col min="522" max="523" width="9.625" style="19" customWidth="1"/>
    <col min="524" max="768" width="8.625" style="19"/>
    <col min="769" max="769" width="8.125" style="19" customWidth="1"/>
    <col min="770" max="770" width="2.625" style="19" customWidth="1"/>
    <col min="771" max="771" width="8.125" style="19" customWidth="1"/>
    <col min="772" max="773" width="9.625" style="19" customWidth="1"/>
    <col min="774" max="774" width="10.625" style="19" customWidth="1"/>
    <col min="775" max="776" width="9.625" style="19" customWidth="1"/>
    <col min="777" max="777" width="10.625" style="19" customWidth="1"/>
    <col min="778" max="779" width="9.625" style="19" customWidth="1"/>
    <col min="780" max="1024" width="8.625" style="19"/>
    <col min="1025" max="1025" width="8.125" style="19" customWidth="1"/>
    <col min="1026" max="1026" width="2.625" style="19" customWidth="1"/>
    <col min="1027" max="1027" width="8.125" style="19" customWidth="1"/>
    <col min="1028" max="1029" width="9.625" style="19" customWidth="1"/>
    <col min="1030" max="1030" width="10.625" style="19" customWidth="1"/>
    <col min="1031" max="1032" width="9.625" style="19" customWidth="1"/>
    <col min="1033" max="1033" width="10.625" style="19" customWidth="1"/>
    <col min="1034" max="1035" width="9.625" style="19" customWidth="1"/>
    <col min="1036" max="1280" width="8.625" style="19"/>
    <col min="1281" max="1281" width="8.125" style="19" customWidth="1"/>
    <col min="1282" max="1282" width="2.625" style="19" customWidth="1"/>
    <col min="1283" max="1283" width="8.125" style="19" customWidth="1"/>
    <col min="1284" max="1285" width="9.625" style="19" customWidth="1"/>
    <col min="1286" max="1286" width="10.625" style="19" customWidth="1"/>
    <col min="1287" max="1288" width="9.625" style="19" customWidth="1"/>
    <col min="1289" max="1289" width="10.625" style="19" customWidth="1"/>
    <col min="1290" max="1291" width="9.625" style="19" customWidth="1"/>
    <col min="1292" max="1536" width="8.625" style="19"/>
    <col min="1537" max="1537" width="8.125" style="19" customWidth="1"/>
    <col min="1538" max="1538" width="2.625" style="19" customWidth="1"/>
    <col min="1539" max="1539" width="8.125" style="19" customWidth="1"/>
    <col min="1540" max="1541" width="9.625" style="19" customWidth="1"/>
    <col min="1542" max="1542" width="10.625" style="19" customWidth="1"/>
    <col min="1543" max="1544" width="9.625" style="19" customWidth="1"/>
    <col min="1545" max="1545" width="10.625" style="19" customWidth="1"/>
    <col min="1546" max="1547" width="9.625" style="19" customWidth="1"/>
    <col min="1548" max="1792" width="8.625" style="19"/>
    <col min="1793" max="1793" width="8.125" style="19" customWidth="1"/>
    <col min="1794" max="1794" width="2.625" style="19" customWidth="1"/>
    <col min="1795" max="1795" width="8.125" style="19" customWidth="1"/>
    <col min="1796" max="1797" width="9.625" style="19" customWidth="1"/>
    <col min="1798" max="1798" width="10.625" style="19" customWidth="1"/>
    <col min="1799" max="1800" width="9.625" style="19" customWidth="1"/>
    <col min="1801" max="1801" width="10.625" style="19" customWidth="1"/>
    <col min="1802" max="1803" width="9.625" style="19" customWidth="1"/>
    <col min="1804" max="2048" width="8.625" style="19"/>
    <col min="2049" max="2049" width="8.125" style="19" customWidth="1"/>
    <col min="2050" max="2050" width="2.625" style="19" customWidth="1"/>
    <col min="2051" max="2051" width="8.125" style="19" customWidth="1"/>
    <col min="2052" max="2053" width="9.625" style="19" customWidth="1"/>
    <col min="2054" max="2054" width="10.625" style="19" customWidth="1"/>
    <col min="2055" max="2056" width="9.625" style="19" customWidth="1"/>
    <col min="2057" max="2057" width="10.625" style="19" customWidth="1"/>
    <col min="2058" max="2059" width="9.625" style="19" customWidth="1"/>
    <col min="2060" max="2304" width="8.625" style="19"/>
    <col min="2305" max="2305" width="8.125" style="19" customWidth="1"/>
    <col min="2306" max="2306" width="2.625" style="19" customWidth="1"/>
    <col min="2307" max="2307" width="8.125" style="19" customWidth="1"/>
    <col min="2308" max="2309" width="9.625" style="19" customWidth="1"/>
    <col min="2310" max="2310" width="10.625" style="19" customWidth="1"/>
    <col min="2311" max="2312" width="9.625" style="19" customWidth="1"/>
    <col min="2313" max="2313" width="10.625" style="19" customWidth="1"/>
    <col min="2314" max="2315" width="9.625" style="19" customWidth="1"/>
    <col min="2316" max="2560" width="8.625" style="19"/>
    <col min="2561" max="2561" width="8.125" style="19" customWidth="1"/>
    <col min="2562" max="2562" width="2.625" style="19" customWidth="1"/>
    <col min="2563" max="2563" width="8.125" style="19" customWidth="1"/>
    <col min="2564" max="2565" width="9.625" style="19" customWidth="1"/>
    <col min="2566" max="2566" width="10.625" style="19" customWidth="1"/>
    <col min="2567" max="2568" width="9.625" style="19" customWidth="1"/>
    <col min="2569" max="2569" width="10.625" style="19" customWidth="1"/>
    <col min="2570" max="2571" width="9.625" style="19" customWidth="1"/>
    <col min="2572" max="2816" width="8.625" style="19"/>
    <col min="2817" max="2817" width="8.125" style="19" customWidth="1"/>
    <col min="2818" max="2818" width="2.625" style="19" customWidth="1"/>
    <col min="2819" max="2819" width="8.125" style="19" customWidth="1"/>
    <col min="2820" max="2821" width="9.625" style="19" customWidth="1"/>
    <col min="2822" max="2822" width="10.625" style="19" customWidth="1"/>
    <col min="2823" max="2824" width="9.625" style="19" customWidth="1"/>
    <col min="2825" max="2825" width="10.625" style="19" customWidth="1"/>
    <col min="2826" max="2827" width="9.625" style="19" customWidth="1"/>
    <col min="2828" max="3072" width="8.625" style="19"/>
    <col min="3073" max="3073" width="8.125" style="19" customWidth="1"/>
    <col min="3074" max="3074" width="2.625" style="19" customWidth="1"/>
    <col min="3075" max="3075" width="8.125" style="19" customWidth="1"/>
    <col min="3076" max="3077" width="9.625" style="19" customWidth="1"/>
    <col min="3078" max="3078" width="10.625" style="19" customWidth="1"/>
    <col min="3079" max="3080" width="9.625" style="19" customWidth="1"/>
    <col min="3081" max="3081" width="10.625" style="19" customWidth="1"/>
    <col min="3082" max="3083" width="9.625" style="19" customWidth="1"/>
    <col min="3084" max="3328" width="8.625" style="19"/>
    <col min="3329" max="3329" width="8.125" style="19" customWidth="1"/>
    <col min="3330" max="3330" width="2.625" style="19" customWidth="1"/>
    <col min="3331" max="3331" width="8.125" style="19" customWidth="1"/>
    <col min="3332" max="3333" width="9.625" style="19" customWidth="1"/>
    <col min="3334" max="3334" width="10.625" style="19" customWidth="1"/>
    <col min="3335" max="3336" width="9.625" style="19" customWidth="1"/>
    <col min="3337" max="3337" width="10.625" style="19" customWidth="1"/>
    <col min="3338" max="3339" width="9.625" style="19" customWidth="1"/>
    <col min="3340" max="3584" width="8.625" style="19"/>
    <col min="3585" max="3585" width="8.125" style="19" customWidth="1"/>
    <col min="3586" max="3586" width="2.625" style="19" customWidth="1"/>
    <col min="3587" max="3587" width="8.125" style="19" customWidth="1"/>
    <col min="3588" max="3589" width="9.625" style="19" customWidth="1"/>
    <col min="3590" max="3590" width="10.625" style="19" customWidth="1"/>
    <col min="3591" max="3592" width="9.625" style="19" customWidth="1"/>
    <col min="3593" max="3593" width="10.625" style="19" customWidth="1"/>
    <col min="3594" max="3595" width="9.625" style="19" customWidth="1"/>
    <col min="3596" max="3840" width="8.625" style="19"/>
    <col min="3841" max="3841" width="8.125" style="19" customWidth="1"/>
    <col min="3842" max="3842" width="2.625" style="19" customWidth="1"/>
    <col min="3843" max="3843" width="8.125" style="19" customWidth="1"/>
    <col min="3844" max="3845" width="9.625" style="19" customWidth="1"/>
    <col min="3846" max="3846" width="10.625" style="19" customWidth="1"/>
    <col min="3847" max="3848" width="9.625" style="19" customWidth="1"/>
    <col min="3849" max="3849" width="10.625" style="19" customWidth="1"/>
    <col min="3850" max="3851" width="9.625" style="19" customWidth="1"/>
    <col min="3852" max="4096" width="8.625" style="19"/>
    <col min="4097" max="4097" width="8.125" style="19" customWidth="1"/>
    <col min="4098" max="4098" width="2.625" style="19" customWidth="1"/>
    <col min="4099" max="4099" width="8.125" style="19" customWidth="1"/>
    <col min="4100" max="4101" width="9.625" style="19" customWidth="1"/>
    <col min="4102" max="4102" width="10.625" style="19" customWidth="1"/>
    <col min="4103" max="4104" width="9.625" style="19" customWidth="1"/>
    <col min="4105" max="4105" width="10.625" style="19" customWidth="1"/>
    <col min="4106" max="4107" width="9.625" style="19" customWidth="1"/>
    <col min="4108" max="4352" width="8.625" style="19"/>
    <col min="4353" max="4353" width="8.125" style="19" customWidth="1"/>
    <col min="4354" max="4354" width="2.625" style="19" customWidth="1"/>
    <col min="4355" max="4355" width="8.125" style="19" customWidth="1"/>
    <col min="4356" max="4357" width="9.625" style="19" customWidth="1"/>
    <col min="4358" max="4358" width="10.625" style="19" customWidth="1"/>
    <col min="4359" max="4360" width="9.625" style="19" customWidth="1"/>
    <col min="4361" max="4361" width="10.625" style="19" customWidth="1"/>
    <col min="4362" max="4363" width="9.625" style="19" customWidth="1"/>
    <col min="4364" max="4608" width="8.625" style="19"/>
    <col min="4609" max="4609" width="8.125" style="19" customWidth="1"/>
    <col min="4610" max="4610" width="2.625" style="19" customWidth="1"/>
    <col min="4611" max="4611" width="8.125" style="19" customWidth="1"/>
    <col min="4612" max="4613" width="9.625" style="19" customWidth="1"/>
    <col min="4614" max="4614" width="10.625" style="19" customWidth="1"/>
    <col min="4615" max="4616" width="9.625" style="19" customWidth="1"/>
    <col min="4617" max="4617" width="10.625" style="19" customWidth="1"/>
    <col min="4618" max="4619" width="9.625" style="19" customWidth="1"/>
    <col min="4620" max="4864" width="8.625" style="19"/>
    <col min="4865" max="4865" width="8.125" style="19" customWidth="1"/>
    <col min="4866" max="4866" width="2.625" style="19" customWidth="1"/>
    <col min="4867" max="4867" width="8.125" style="19" customWidth="1"/>
    <col min="4868" max="4869" width="9.625" style="19" customWidth="1"/>
    <col min="4870" max="4870" width="10.625" style="19" customWidth="1"/>
    <col min="4871" max="4872" width="9.625" style="19" customWidth="1"/>
    <col min="4873" max="4873" width="10.625" style="19" customWidth="1"/>
    <col min="4874" max="4875" width="9.625" style="19" customWidth="1"/>
    <col min="4876" max="5120" width="8.625" style="19"/>
    <col min="5121" max="5121" width="8.125" style="19" customWidth="1"/>
    <col min="5122" max="5122" width="2.625" style="19" customWidth="1"/>
    <col min="5123" max="5123" width="8.125" style="19" customWidth="1"/>
    <col min="5124" max="5125" width="9.625" style="19" customWidth="1"/>
    <col min="5126" max="5126" width="10.625" style="19" customWidth="1"/>
    <col min="5127" max="5128" width="9.625" style="19" customWidth="1"/>
    <col min="5129" max="5129" width="10.625" style="19" customWidth="1"/>
    <col min="5130" max="5131" width="9.625" style="19" customWidth="1"/>
    <col min="5132" max="5376" width="8.625" style="19"/>
    <col min="5377" max="5377" width="8.125" style="19" customWidth="1"/>
    <col min="5378" max="5378" width="2.625" style="19" customWidth="1"/>
    <col min="5379" max="5379" width="8.125" style="19" customWidth="1"/>
    <col min="5380" max="5381" width="9.625" style="19" customWidth="1"/>
    <col min="5382" max="5382" width="10.625" style="19" customWidth="1"/>
    <col min="5383" max="5384" width="9.625" style="19" customWidth="1"/>
    <col min="5385" max="5385" width="10.625" style="19" customWidth="1"/>
    <col min="5386" max="5387" width="9.625" style="19" customWidth="1"/>
    <col min="5388" max="5632" width="8.625" style="19"/>
    <col min="5633" max="5633" width="8.125" style="19" customWidth="1"/>
    <col min="5634" max="5634" width="2.625" style="19" customWidth="1"/>
    <col min="5635" max="5635" width="8.125" style="19" customWidth="1"/>
    <col min="5636" max="5637" width="9.625" style="19" customWidth="1"/>
    <col min="5638" max="5638" width="10.625" style="19" customWidth="1"/>
    <col min="5639" max="5640" width="9.625" style="19" customWidth="1"/>
    <col min="5641" max="5641" width="10.625" style="19" customWidth="1"/>
    <col min="5642" max="5643" width="9.625" style="19" customWidth="1"/>
    <col min="5644" max="5888" width="8.625" style="19"/>
    <col min="5889" max="5889" width="8.125" style="19" customWidth="1"/>
    <col min="5890" max="5890" width="2.625" style="19" customWidth="1"/>
    <col min="5891" max="5891" width="8.125" style="19" customWidth="1"/>
    <col min="5892" max="5893" width="9.625" style="19" customWidth="1"/>
    <col min="5894" max="5894" width="10.625" style="19" customWidth="1"/>
    <col min="5895" max="5896" width="9.625" style="19" customWidth="1"/>
    <col min="5897" max="5897" width="10.625" style="19" customWidth="1"/>
    <col min="5898" max="5899" width="9.625" style="19" customWidth="1"/>
    <col min="5900" max="6144" width="8.625" style="19"/>
    <col min="6145" max="6145" width="8.125" style="19" customWidth="1"/>
    <col min="6146" max="6146" width="2.625" style="19" customWidth="1"/>
    <col min="6147" max="6147" width="8.125" style="19" customWidth="1"/>
    <col min="6148" max="6149" width="9.625" style="19" customWidth="1"/>
    <col min="6150" max="6150" width="10.625" style="19" customWidth="1"/>
    <col min="6151" max="6152" width="9.625" style="19" customWidth="1"/>
    <col min="6153" max="6153" width="10.625" style="19" customWidth="1"/>
    <col min="6154" max="6155" width="9.625" style="19" customWidth="1"/>
    <col min="6156" max="6400" width="8.625" style="19"/>
    <col min="6401" max="6401" width="8.125" style="19" customWidth="1"/>
    <col min="6402" max="6402" width="2.625" style="19" customWidth="1"/>
    <col min="6403" max="6403" width="8.125" style="19" customWidth="1"/>
    <col min="6404" max="6405" width="9.625" style="19" customWidth="1"/>
    <col min="6406" max="6406" width="10.625" style="19" customWidth="1"/>
    <col min="6407" max="6408" width="9.625" style="19" customWidth="1"/>
    <col min="6409" max="6409" width="10.625" style="19" customWidth="1"/>
    <col min="6410" max="6411" width="9.625" style="19" customWidth="1"/>
    <col min="6412" max="6656" width="8.625" style="19"/>
    <col min="6657" max="6657" width="8.125" style="19" customWidth="1"/>
    <col min="6658" max="6658" width="2.625" style="19" customWidth="1"/>
    <col min="6659" max="6659" width="8.125" style="19" customWidth="1"/>
    <col min="6660" max="6661" width="9.625" style="19" customWidth="1"/>
    <col min="6662" max="6662" width="10.625" style="19" customWidth="1"/>
    <col min="6663" max="6664" width="9.625" style="19" customWidth="1"/>
    <col min="6665" max="6665" width="10.625" style="19" customWidth="1"/>
    <col min="6666" max="6667" width="9.625" style="19" customWidth="1"/>
    <col min="6668" max="6912" width="8.625" style="19"/>
    <col min="6913" max="6913" width="8.125" style="19" customWidth="1"/>
    <col min="6914" max="6914" width="2.625" style="19" customWidth="1"/>
    <col min="6915" max="6915" width="8.125" style="19" customWidth="1"/>
    <col min="6916" max="6917" width="9.625" style="19" customWidth="1"/>
    <col min="6918" max="6918" width="10.625" style="19" customWidth="1"/>
    <col min="6919" max="6920" width="9.625" style="19" customWidth="1"/>
    <col min="6921" max="6921" width="10.625" style="19" customWidth="1"/>
    <col min="6922" max="6923" width="9.625" style="19" customWidth="1"/>
    <col min="6924" max="7168" width="8.625" style="19"/>
    <col min="7169" max="7169" width="8.125" style="19" customWidth="1"/>
    <col min="7170" max="7170" width="2.625" style="19" customWidth="1"/>
    <col min="7171" max="7171" width="8.125" style="19" customWidth="1"/>
    <col min="7172" max="7173" width="9.625" style="19" customWidth="1"/>
    <col min="7174" max="7174" width="10.625" style="19" customWidth="1"/>
    <col min="7175" max="7176" width="9.625" style="19" customWidth="1"/>
    <col min="7177" max="7177" width="10.625" style="19" customWidth="1"/>
    <col min="7178" max="7179" width="9.625" style="19" customWidth="1"/>
    <col min="7180" max="7424" width="8.625" style="19"/>
    <col min="7425" max="7425" width="8.125" style="19" customWidth="1"/>
    <col min="7426" max="7426" width="2.625" style="19" customWidth="1"/>
    <col min="7427" max="7427" width="8.125" style="19" customWidth="1"/>
    <col min="7428" max="7429" width="9.625" style="19" customWidth="1"/>
    <col min="7430" max="7430" width="10.625" style="19" customWidth="1"/>
    <col min="7431" max="7432" width="9.625" style="19" customWidth="1"/>
    <col min="7433" max="7433" width="10.625" style="19" customWidth="1"/>
    <col min="7434" max="7435" width="9.625" style="19" customWidth="1"/>
    <col min="7436" max="7680" width="8.625" style="19"/>
    <col min="7681" max="7681" width="8.125" style="19" customWidth="1"/>
    <col min="7682" max="7682" width="2.625" style="19" customWidth="1"/>
    <col min="7683" max="7683" width="8.125" style="19" customWidth="1"/>
    <col min="7684" max="7685" width="9.625" style="19" customWidth="1"/>
    <col min="7686" max="7686" width="10.625" style="19" customWidth="1"/>
    <col min="7687" max="7688" width="9.625" style="19" customWidth="1"/>
    <col min="7689" max="7689" width="10.625" style="19" customWidth="1"/>
    <col min="7690" max="7691" width="9.625" style="19" customWidth="1"/>
    <col min="7692" max="7936" width="8.625" style="19"/>
    <col min="7937" max="7937" width="8.125" style="19" customWidth="1"/>
    <col min="7938" max="7938" width="2.625" style="19" customWidth="1"/>
    <col min="7939" max="7939" width="8.125" style="19" customWidth="1"/>
    <col min="7940" max="7941" width="9.625" style="19" customWidth="1"/>
    <col min="7942" max="7942" width="10.625" style="19" customWidth="1"/>
    <col min="7943" max="7944" width="9.625" style="19" customWidth="1"/>
    <col min="7945" max="7945" width="10.625" style="19" customWidth="1"/>
    <col min="7946" max="7947" width="9.625" style="19" customWidth="1"/>
    <col min="7948" max="8192" width="8.625" style="19"/>
    <col min="8193" max="8193" width="8.125" style="19" customWidth="1"/>
    <col min="8194" max="8194" width="2.625" style="19" customWidth="1"/>
    <col min="8195" max="8195" width="8.125" style="19" customWidth="1"/>
    <col min="8196" max="8197" width="9.625" style="19" customWidth="1"/>
    <col min="8198" max="8198" width="10.625" style="19" customWidth="1"/>
    <col min="8199" max="8200" width="9.625" style="19" customWidth="1"/>
    <col min="8201" max="8201" width="10.625" style="19" customWidth="1"/>
    <col min="8202" max="8203" width="9.625" style="19" customWidth="1"/>
    <col min="8204" max="8448" width="8.625" style="19"/>
    <col min="8449" max="8449" width="8.125" style="19" customWidth="1"/>
    <col min="8450" max="8450" width="2.625" style="19" customWidth="1"/>
    <col min="8451" max="8451" width="8.125" style="19" customWidth="1"/>
    <col min="8452" max="8453" width="9.625" style="19" customWidth="1"/>
    <col min="8454" max="8454" width="10.625" style="19" customWidth="1"/>
    <col min="8455" max="8456" width="9.625" style="19" customWidth="1"/>
    <col min="8457" max="8457" width="10.625" style="19" customWidth="1"/>
    <col min="8458" max="8459" width="9.625" style="19" customWidth="1"/>
    <col min="8460" max="8704" width="8.625" style="19"/>
    <col min="8705" max="8705" width="8.125" style="19" customWidth="1"/>
    <col min="8706" max="8706" width="2.625" style="19" customWidth="1"/>
    <col min="8707" max="8707" width="8.125" style="19" customWidth="1"/>
    <col min="8708" max="8709" width="9.625" style="19" customWidth="1"/>
    <col min="8710" max="8710" width="10.625" style="19" customWidth="1"/>
    <col min="8711" max="8712" width="9.625" style="19" customWidth="1"/>
    <col min="8713" max="8713" width="10.625" style="19" customWidth="1"/>
    <col min="8714" max="8715" width="9.625" style="19" customWidth="1"/>
    <col min="8716" max="8960" width="8.625" style="19"/>
    <col min="8961" max="8961" width="8.125" style="19" customWidth="1"/>
    <col min="8962" max="8962" width="2.625" style="19" customWidth="1"/>
    <col min="8963" max="8963" width="8.125" style="19" customWidth="1"/>
    <col min="8964" max="8965" width="9.625" style="19" customWidth="1"/>
    <col min="8966" max="8966" width="10.625" style="19" customWidth="1"/>
    <col min="8967" max="8968" width="9.625" style="19" customWidth="1"/>
    <col min="8969" max="8969" width="10.625" style="19" customWidth="1"/>
    <col min="8970" max="8971" width="9.625" style="19" customWidth="1"/>
    <col min="8972" max="9216" width="8.625" style="19"/>
    <col min="9217" max="9217" width="8.125" style="19" customWidth="1"/>
    <col min="9218" max="9218" width="2.625" style="19" customWidth="1"/>
    <col min="9219" max="9219" width="8.125" style="19" customWidth="1"/>
    <col min="9220" max="9221" width="9.625" style="19" customWidth="1"/>
    <col min="9222" max="9222" width="10.625" style="19" customWidth="1"/>
    <col min="9223" max="9224" width="9.625" style="19" customWidth="1"/>
    <col min="9225" max="9225" width="10.625" style="19" customWidth="1"/>
    <col min="9226" max="9227" width="9.625" style="19" customWidth="1"/>
    <col min="9228" max="9472" width="8.625" style="19"/>
    <col min="9473" max="9473" width="8.125" style="19" customWidth="1"/>
    <col min="9474" max="9474" width="2.625" style="19" customWidth="1"/>
    <col min="9475" max="9475" width="8.125" style="19" customWidth="1"/>
    <col min="9476" max="9477" width="9.625" style="19" customWidth="1"/>
    <col min="9478" max="9478" width="10.625" style="19" customWidth="1"/>
    <col min="9479" max="9480" width="9.625" style="19" customWidth="1"/>
    <col min="9481" max="9481" width="10.625" style="19" customWidth="1"/>
    <col min="9482" max="9483" width="9.625" style="19" customWidth="1"/>
    <col min="9484" max="9728" width="8.625" style="19"/>
    <col min="9729" max="9729" width="8.125" style="19" customWidth="1"/>
    <col min="9730" max="9730" width="2.625" style="19" customWidth="1"/>
    <col min="9731" max="9731" width="8.125" style="19" customWidth="1"/>
    <col min="9732" max="9733" width="9.625" style="19" customWidth="1"/>
    <col min="9734" max="9734" width="10.625" style="19" customWidth="1"/>
    <col min="9735" max="9736" width="9.625" style="19" customWidth="1"/>
    <col min="9737" max="9737" width="10.625" style="19" customWidth="1"/>
    <col min="9738" max="9739" width="9.625" style="19" customWidth="1"/>
    <col min="9740" max="9984" width="8.625" style="19"/>
    <col min="9985" max="9985" width="8.125" style="19" customWidth="1"/>
    <col min="9986" max="9986" width="2.625" style="19" customWidth="1"/>
    <col min="9987" max="9987" width="8.125" style="19" customWidth="1"/>
    <col min="9988" max="9989" width="9.625" style="19" customWidth="1"/>
    <col min="9990" max="9990" width="10.625" style="19" customWidth="1"/>
    <col min="9991" max="9992" width="9.625" style="19" customWidth="1"/>
    <col min="9993" max="9993" width="10.625" style="19" customWidth="1"/>
    <col min="9994" max="9995" width="9.625" style="19" customWidth="1"/>
    <col min="9996" max="10240" width="8.625" style="19"/>
    <col min="10241" max="10241" width="8.125" style="19" customWidth="1"/>
    <col min="10242" max="10242" width="2.625" style="19" customWidth="1"/>
    <col min="10243" max="10243" width="8.125" style="19" customWidth="1"/>
    <col min="10244" max="10245" width="9.625" style="19" customWidth="1"/>
    <col min="10246" max="10246" width="10.625" style="19" customWidth="1"/>
    <col min="10247" max="10248" width="9.625" style="19" customWidth="1"/>
    <col min="10249" max="10249" width="10.625" style="19" customWidth="1"/>
    <col min="10250" max="10251" width="9.625" style="19" customWidth="1"/>
    <col min="10252" max="10496" width="8.625" style="19"/>
    <col min="10497" max="10497" width="8.125" style="19" customWidth="1"/>
    <col min="10498" max="10498" width="2.625" style="19" customWidth="1"/>
    <col min="10499" max="10499" width="8.125" style="19" customWidth="1"/>
    <col min="10500" max="10501" width="9.625" style="19" customWidth="1"/>
    <col min="10502" max="10502" width="10.625" style="19" customWidth="1"/>
    <col min="10503" max="10504" width="9.625" style="19" customWidth="1"/>
    <col min="10505" max="10505" width="10.625" style="19" customWidth="1"/>
    <col min="10506" max="10507" width="9.625" style="19" customWidth="1"/>
    <col min="10508" max="10752" width="8.625" style="19"/>
    <col min="10753" max="10753" width="8.125" style="19" customWidth="1"/>
    <col min="10754" max="10754" width="2.625" style="19" customWidth="1"/>
    <col min="10755" max="10755" width="8.125" style="19" customWidth="1"/>
    <col min="10756" max="10757" width="9.625" style="19" customWidth="1"/>
    <col min="10758" max="10758" width="10.625" style="19" customWidth="1"/>
    <col min="10759" max="10760" width="9.625" style="19" customWidth="1"/>
    <col min="10761" max="10761" width="10.625" style="19" customWidth="1"/>
    <col min="10762" max="10763" width="9.625" style="19" customWidth="1"/>
    <col min="10764" max="11008" width="8.625" style="19"/>
    <col min="11009" max="11009" width="8.125" style="19" customWidth="1"/>
    <col min="11010" max="11010" width="2.625" style="19" customWidth="1"/>
    <col min="11011" max="11011" width="8.125" style="19" customWidth="1"/>
    <col min="11012" max="11013" width="9.625" style="19" customWidth="1"/>
    <col min="11014" max="11014" width="10.625" style="19" customWidth="1"/>
    <col min="11015" max="11016" width="9.625" style="19" customWidth="1"/>
    <col min="11017" max="11017" width="10.625" style="19" customWidth="1"/>
    <col min="11018" max="11019" width="9.625" style="19" customWidth="1"/>
    <col min="11020" max="11264" width="8.625" style="19"/>
    <col min="11265" max="11265" width="8.125" style="19" customWidth="1"/>
    <col min="11266" max="11266" width="2.625" style="19" customWidth="1"/>
    <col min="11267" max="11267" width="8.125" style="19" customWidth="1"/>
    <col min="11268" max="11269" width="9.625" style="19" customWidth="1"/>
    <col min="11270" max="11270" width="10.625" style="19" customWidth="1"/>
    <col min="11271" max="11272" width="9.625" style="19" customWidth="1"/>
    <col min="11273" max="11273" width="10.625" style="19" customWidth="1"/>
    <col min="11274" max="11275" width="9.625" style="19" customWidth="1"/>
    <col min="11276" max="11520" width="8.625" style="19"/>
    <col min="11521" max="11521" width="8.125" style="19" customWidth="1"/>
    <col min="11522" max="11522" width="2.625" style="19" customWidth="1"/>
    <col min="11523" max="11523" width="8.125" style="19" customWidth="1"/>
    <col min="11524" max="11525" width="9.625" style="19" customWidth="1"/>
    <col min="11526" max="11526" width="10.625" style="19" customWidth="1"/>
    <col min="11527" max="11528" width="9.625" style="19" customWidth="1"/>
    <col min="11529" max="11529" width="10.625" style="19" customWidth="1"/>
    <col min="11530" max="11531" width="9.625" style="19" customWidth="1"/>
    <col min="11532" max="11776" width="8.625" style="19"/>
    <col min="11777" max="11777" width="8.125" style="19" customWidth="1"/>
    <col min="11778" max="11778" width="2.625" style="19" customWidth="1"/>
    <col min="11779" max="11779" width="8.125" style="19" customWidth="1"/>
    <col min="11780" max="11781" width="9.625" style="19" customWidth="1"/>
    <col min="11782" max="11782" width="10.625" style="19" customWidth="1"/>
    <col min="11783" max="11784" width="9.625" style="19" customWidth="1"/>
    <col min="11785" max="11785" width="10.625" style="19" customWidth="1"/>
    <col min="11786" max="11787" width="9.625" style="19" customWidth="1"/>
    <col min="11788" max="12032" width="8.625" style="19"/>
    <col min="12033" max="12033" width="8.125" style="19" customWidth="1"/>
    <col min="12034" max="12034" width="2.625" style="19" customWidth="1"/>
    <col min="12035" max="12035" width="8.125" style="19" customWidth="1"/>
    <col min="12036" max="12037" width="9.625" style="19" customWidth="1"/>
    <col min="12038" max="12038" width="10.625" style="19" customWidth="1"/>
    <col min="12039" max="12040" width="9.625" style="19" customWidth="1"/>
    <col min="12041" max="12041" width="10.625" style="19" customWidth="1"/>
    <col min="12042" max="12043" width="9.625" style="19" customWidth="1"/>
    <col min="12044" max="12288" width="8.625" style="19"/>
    <col min="12289" max="12289" width="8.125" style="19" customWidth="1"/>
    <col min="12290" max="12290" width="2.625" style="19" customWidth="1"/>
    <col min="12291" max="12291" width="8.125" style="19" customWidth="1"/>
    <col min="12292" max="12293" width="9.625" style="19" customWidth="1"/>
    <col min="12294" max="12294" width="10.625" style="19" customWidth="1"/>
    <col min="12295" max="12296" width="9.625" style="19" customWidth="1"/>
    <col min="12297" max="12297" width="10.625" style="19" customWidth="1"/>
    <col min="12298" max="12299" width="9.625" style="19" customWidth="1"/>
    <col min="12300" max="12544" width="8.625" style="19"/>
    <col min="12545" max="12545" width="8.125" style="19" customWidth="1"/>
    <col min="12546" max="12546" width="2.625" style="19" customWidth="1"/>
    <col min="12547" max="12547" width="8.125" style="19" customWidth="1"/>
    <col min="12548" max="12549" width="9.625" style="19" customWidth="1"/>
    <col min="12550" max="12550" width="10.625" style="19" customWidth="1"/>
    <col min="12551" max="12552" width="9.625" style="19" customWidth="1"/>
    <col min="12553" max="12553" width="10.625" style="19" customWidth="1"/>
    <col min="12554" max="12555" width="9.625" style="19" customWidth="1"/>
    <col min="12556" max="12800" width="8.625" style="19"/>
    <col min="12801" max="12801" width="8.125" style="19" customWidth="1"/>
    <col min="12802" max="12802" width="2.625" style="19" customWidth="1"/>
    <col min="12803" max="12803" width="8.125" style="19" customWidth="1"/>
    <col min="12804" max="12805" width="9.625" style="19" customWidth="1"/>
    <col min="12806" max="12806" width="10.625" style="19" customWidth="1"/>
    <col min="12807" max="12808" width="9.625" style="19" customWidth="1"/>
    <col min="12809" max="12809" width="10.625" style="19" customWidth="1"/>
    <col min="12810" max="12811" width="9.625" style="19" customWidth="1"/>
    <col min="12812" max="13056" width="8.625" style="19"/>
    <col min="13057" max="13057" width="8.125" style="19" customWidth="1"/>
    <col min="13058" max="13058" width="2.625" style="19" customWidth="1"/>
    <col min="13059" max="13059" width="8.125" style="19" customWidth="1"/>
    <col min="13060" max="13061" width="9.625" style="19" customWidth="1"/>
    <col min="13062" max="13062" width="10.625" style="19" customWidth="1"/>
    <col min="13063" max="13064" width="9.625" style="19" customWidth="1"/>
    <col min="13065" max="13065" width="10.625" style="19" customWidth="1"/>
    <col min="13066" max="13067" width="9.625" style="19" customWidth="1"/>
    <col min="13068" max="13312" width="8.625" style="19"/>
    <col min="13313" max="13313" width="8.125" style="19" customWidth="1"/>
    <col min="13314" max="13314" width="2.625" style="19" customWidth="1"/>
    <col min="13315" max="13315" width="8.125" style="19" customWidth="1"/>
    <col min="13316" max="13317" width="9.625" style="19" customWidth="1"/>
    <col min="13318" max="13318" width="10.625" style="19" customWidth="1"/>
    <col min="13319" max="13320" width="9.625" style="19" customWidth="1"/>
    <col min="13321" max="13321" width="10.625" style="19" customWidth="1"/>
    <col min="13322" max="13323" width="9.625" style="19" customWidth="1"/>
    <col min="13324" max="13568" width="8.625" style="19"/>
    <col min="13569" max="13569" width="8.125" style="19" customWidth="1"/>
    <col min="13570" max="13570" width="2.625" style="19" customWidth="1"/>
    <col min="13571" max="13571" width="8.125" style="19" customWidth="1"/>
    <col min="13572" max="13573" width="9.625" style="19" customWidth="1"/>
    <col min="13574" max="13574" width="10.625" style="19" customWidth="1"/>
    <col min="13575" max="13576" width="9.625" style="19" customWidth="1"/>
    <col min="13577" max="13577" width="10.625" style="19" customWidth="1"/>
    <col min="13578" max="13579" width="9.625" style="19" customWidth="1"/>
    <col min="13580" max="13824" width="8.625" style="19"/>
    <col min="13825" max="13825" width="8.125" style="19" customWidth="1"/>
    <col min="13826" max="13826" width="2.625" style="19" customWidth="1"/>
    <col min="13827" max="13827" width="8.125" style="19" customWidth="1"/>
    <col min="13828" max="13829" width="9.625" style="19" customWidth="1"/>
    <col min="13830" max="13830" width="10.625" style="19" customWidth="1"/>
    <col min="13831" max="13832" width="9.625" style="19" customWidth="1"/>
    <col min="13833" max="13833" width="10.625" style="19" customWidth="1"/>
    <col min="13834" max="13835" width="9.625" style="19" customWidth="1"/>
    <col min="13836" max="14080" width="8.625" style="19"/>
    <col min="14081" max="14081" width="8.125" style="19" customWidth="1"/>
    <col min="14082" max="14082" width="2.625" style="19" customWidth="1"/>
    <col min="14083" max="14083" width="8.125" style="19" customWidth="1"/>
    <col min="14084" max="14085" width="9.625" style="19" customWidth="1"/>
    <col min="14086" max="14086" width="10.625" style="19" customWidth="1"/>
    <col min="14087" max="14088" width="9.625" style="19" customWidth="1"/>
    <col min="14089" max="14089" width="10.625" style="19" customWidth="1"/>
    <col min="14090" max="14091" width="9.625" style="19" customWidth="1"/>
    <col min="14092" max="14336" width="8.625" style="19"/>
    <col min="14337" max="14337" width="8.125" style="19" customWidth="1"/>
    <col min="14338" max="14338" width="2.625" style="19" customWidth="1"/>
    <col min="14339" max="14339" width="8.125" style="19" customWidth="1"/>
    <col min="14340" max="14341" width="9.625" style="19" customWidth="1"/>
    <col min="14342" max="14342" width="10.625" style="19" customWidth="1"/>
    <col min="14343" max="14344" width="9.625" style="19" customWidth="1"/>
    <col min="14345" max="14345" width="10.625" style="19" customWidth="1"/>
    <col min="14346" max="14347" width="9.625" style="19" customWidth="1"/>
    <col min="14348" max="14592" width="8.625" style="19"/>
    <col min="14593" max="14593" width="8.125" style="19" customWidth="1"/>
    <col min="14594" max="14594" width="2.625" style="19" customWidth="1"/>
    <col min="14595" max="14595" width="8.125" style="19" customWidth="1"/>
    <col min="14596" max="14597" width="9.625" style="19" customWidth="1"/>
    <col min="14598" max="14598" width="10.625" style="19" customWidth="1"/>
    <col min="14599" max="14600" width="9.625" style="19" customWidth="1"/>
    <col min="14601" max="14601" width="10.625" style="19" customWidth="1"/>
    <col min="14602" max="14603" width="9.625" style="19" customWidth="1"/>
    <col min="14604" max="14848" width="8.625" style="19"/>
    <col min="14849" max="14849" width="8.125" style="19" customWidth="1"/>
    <col min="14850" max="14850" width="2.625" style="19" customWidth="1"/>
    <col min="14851" max="14851" width="8.125" style="19" customWidth="1"/>
    <col min="14852" max="14853" width="9.625" style="19" customWidth="1"/>
    <col min="14854" max="14854" width="10.625" style="19" customWidth="1"/>
    <col min="14855" max="14856" width="9.625" style="19" customWidth="1"/>
    <col min="14857" max="14857" width="10.625" style="19" customWidth="1"/>
    <col min="14858" max="14859" width="9.625" style="19" customWidth="1"/>
    <col min="14860" max="15104" width="8.625" style="19"/>
    <col min="15105" max="15105" width="8.125" style="19" customWidth="1"/>
    <col min="15106" max="15106" width="2.625" style="19" customWidth="1"/>
    <col min="15107" max="15107" width="8.125" style="19" customWidth="1"/>
    <col min="15108" max="15109" width="9.625" style="19" customWidth="1"/>
    <col min="15110" max="15110" width="10.625" style="19" customWidth="1"/>
    <col min="15111" max="15112" width="9.625" style="19" customWidth="1"/>
    <col min="15113" max="15113" width="10.625" style="19" customWidth="1"/>
    <col min="15114" max="15115" width="9.625" style="19" customWidth="1"/>
    <col min="15116" max="15360" width="8.625" style="19"/>
    <col min="15361" max="15361" width="8.125" style="19" customWidth="1"/>
    <col min="15362" max="15362" width="2.625" style="19" customWidth="1"/>
    <col min="15363" max="15363" width="8.125" style="19" customWidth="1"/>
    <col min="15364" max="15365" width="9.625" style="19" customWidth="1"/>
    <col min="15366" max="15366" width="10.625" style="19" customWidth="1"/>
    <col min="15367" max="15368" width="9.625" style="19" customWidth="1"/>
    <col min="15369" max="15369" width="10.625" style="19" customWidth="1"/>
    <col min="15370" max="15371" width="9.625" style="19" customWidth="1"/>
    <col min="15372" max="15616" width="8.625" style="19"/>
    <col min="15617" max="15617" width="8.125" style="19" customWidth="1"/>
    <col min="15618" max="15618" width="2.625" style="19" customWidth="1"/>
    <col min="15619" max="15619" width="8.125" style="19" customWidth="1"/>
    <col min="15620" max="15621" width="9.625" style="19" customWidth="1"/>
    <col min="15622" max="15622" width="10.625" style="19" customWidth="1"/>
    <col min="15623" max="15624" width="9.625" style="19" customWidth="1"/>
    <col min="15625" max="15625" width="10.625" style="19" customWidth="1"/>
    <col min="15626" max="15627" width="9.625" style="19" customWidth="1"/>
    <col min="15628" max="15872" width="8.625" style="19"/>
    <col min="15873" max="15873" width="8.125" style="19" customWidth="1"/>
    <col min="15874" max="15874" width="2.625" style="19" customWidth="1"/>
    <col min="15875" max="15875" width="8.125" style="19" customWidth="1"/>
    <col min="15876" max="15877" width="9.625" style="19" customWidth="1"/>
    <col min="15878" max="15878" width="10.625" style="19" customWidth="1"/>
    <col min="15879" max="15880" width="9.625" style="19" customWidth="1"/>
    <col min="15881" max="15881" width="10.625" style="19" customWidth="1"/>
    <col min="15882" max="15883" width="9.625" style="19" customWidth="1"/>
    <col min="15884" max="16128" width="8.625" style="19"/>
    <col min="16129" max="16129" width="8.125" style="19" customWidth="1"/>
    <col min="16130" max="16130" width="2.625" style="19" customWidth="1"/>
    <col min="16131" max="16131" width="8.125" style="19" customWidth="1"/>
    <col min="16132" max="16133" width="9.625" style="19" customWidth="1"/>
    <col min="16134" max="16134" width="10.625" style="19" customWidth="1"/>
    <col min="16135" max="16136" width="9.625" style="19" customWidth="1"/>
    <col min="16137" max="16137" width="10.625" style="19" customWidth="1"/>
    <col min="16138" max="16139" width="9.625" style="19" customWidth="1"/>
    <col min="16140" max="16384" width="8.625" style="19"/>
  </cols>
  <sheetData>
    <row r="1" spans="1:41" ht="27" customHeight="1"/>
    <row r="2" spans="1:41" ht="22.5" customHeight="1">
      <c r="A2" s="858" t="s">
        <v>724</v>
      </c>
      <c r="B2" s="858"/>
      <c r="C2" s="858"/>
      <c r="D2" s="858"/>
      <c r="E2" s="858"/>
      <c r="F2" s="858"/>
      <c r="G2" s="858"/>
      <c r="H2" s="858"/>
      <c r="I2" s="858"/>
      <c r="J2" s="858"/>
      <c r="K2" s="858"/>
    </row>
    <row r="3" spans="1:41" ht="13.5" customHeight="1"/>
    <row r="4" spans="1:41" s="18" customFormat="1" ht="13.5" customHeight="1">
      <c r="A4" s="38"/>
      <c r="B4" s="19"/>
      <c r="C4" s="19"/>
      <c r="D4" s="19"/>
      <c r="E4" s="19"/>
      <c r="F4" s="473"/>
      <c r="G4" s="473"/>
      <c r="H4" s="520"/>
      <c r="I4" s="19"/>
      <c r="J4" s="19"/>
      <c r="K4" s="521" t="s">
        <v>395</v>
      </c>
      <c r="S4" s="39"/>
      <c r="T4" s="40"/>
      <c r="U4" s="39"/>
      <c r="X4" s="39"/>
      <c r="AE4" s="39"/>
      <c r="AF4" s="40"/>
      <c r="AG4" s="39"/>
      <c r="AJ4" s="39"/>
    </row>
    <row r="5" spans="1:41" s="18" customFormat="1" ht="15.75" customHeight="1" thickBot="1">
      <c r="A5" s="522" t="s">
        <v>430</v>
      </c>
      <c r="B5" s="46"/>
      <c r="C5" s="46"/>
      <c r="D5" s="46"/>
      <c r="E5" s="523"/>
      <c r="F5" s="473"/>
      <c r="G5" s="473"/>
      <c r="H5" s="19"/>
      <c r="I5" s="473"/>
      <c r="J5" s="473"/>
      <c r="K5" s="19"/>
      <c r="L5" s="22"/>
      <c r="M5" s="22"/>
      <c r="N5" s="22"/>
      <c r="O5" s="22"/>
      <c r="P5" s="22"/>
      <c r="S5" s="22"/>
      <c r="T5" s="22"/>
      <c r="V5" s="22"/>
      <c r="W5" s="22"/>
      <c r="Y5" s="22"/>
      <c r="Z5" s="22"/>
      <c r="AA5" s="22"/>
      <c r="AB5" s="22"/>
      <c r="AC5" s="22"/>
      <c r="AE5" s="22"/>
      <c r="AF5" s="22"/>
      <c r="AH5" s="22"/>
      <c r="AI5" s="22"/>
      <c r="AK5" s="22"/>
      <c r="AL5" s="22"/>
      <c r="AM5" s="22"/>
      <c r="AN5" s="22"/>
      <c r="AO5" s="22"/>
    </row>
    <row r="6" spans="1:41" s="18" customFormat="1" ht="22.5" customHeight="1">
      <c r="A6" s="524"/>
      <c r="B6" s="525" t="s">
        <v>431</v>
      </c>
      <c r="C6" s="526"/>
      <c r="D6" s="527" t="s">
        <v>432</v>
      </c>
      <c r="E6" s="525" t="s">
        <v>433</v>
      </c>
      <c r="F6" s="19"/>
      <c r="G6" s="19"/>
      <c r="H6" s="19"/>
      <c r="I6" s="19"/>
      <c r="J6" s="19"/>
      <c r="K6" s="19"/>
    </row>
    <row r="7" spans="1:41" s="18" customFormat="1" ht="19.5" customHeight="1">
      <c r="A7" s="859" t="s">
        <v>745</v>
      </c>
      <c r="B7" s="859"/>
      <c r="C7" s="860"/>
      <c r="D7" s="442">
        <v>56650</v>
      </c>
      <c r="E7" s="446">
        <v>65390</v>
      </c>
      <c r="F7" s="528"/>
      <c r="G7" s="529"/>
      <c r="H7" s="19"/>
      <c r="I7" s="529"/>
      <c r="J7" s="529"/>
      <c r="K7" s="19"/>
      <c r="L7" s="42"/>
      <c r="M7" s="42"/>
      <c r="N7" s="42"/>
      <c r="O7" s="42"/>
      <c r="P7" s="42"/>
      <c r="S7" s="41"/>
      <c r="T7" s="42"/>
      <c r="V7" s="42"/>
      <c r="W7" s="42"/>
      <c r="Y7" s="42"/>
      <c r="Z7" s="42"/>
      <c r="AA7" s="42"/>
      <c r="AB7" s="42"/>
      <c r="AC7" s="42"/>
      <c r="AE7" s="41"/>
      <c r="AF7" s="42"/>
      <c r="AH7" s="42"/>
      <c r="AI7" s="42"/>
      <c r="AK7" s="42"/>
      <c r="AL7" s="42"/>
      <c r="AM7" s="42"/>
      <c r="AN7" s="42"/>
      <c r="AO7" s="42"/>
    </row>
    <row r="8" spans="1:41" s="18" customFormat="1" ht="19.5" customHeight="1">
      <c r="A8" s="861" t="s">
        <v>434</v>
      </c>
      <c r="B8" s="861"/>
      <c r="C8" s="862"/>
      <c r="D8" s="447">
        <v>2200</v>
      </c>
      <c r="E8" s="451">
        <v>2430</v>
      </c>
      <c r="F8" s="528"/>
      <c r="G8" s="529"/>
      <c r="H8" s="19"/>
      <c r="I8" s="529"/>
      <c r="J8" s="529"/>
      <c r="K8" s="19"/>
      <c r="L8" s="42"/>
      <c r="M8" s="42"/>
      <c r="N8" s="42"/>
      <c r="O8" s="42"/>
      <c r="P8" s="42"/>
      <c r="S8" s="41"/>
      <c r="T8" s="42"/>
      <c r="V8" s="42"/>
      <c r="W8" s="42"/>
      <c r="Y8" s="42"/>
      <c r="Z8" s="42"/>
      <c r="AA8" s="42"/>
      <c r="AB8" s="42"/>
      <c r="AC8" s="42"/>
      <c r="AE8" s="41"/>
      <c r="AF8" s="42"/>
      <c r="AH8" s="42"/>
      <c r="AI8" s="42"/>
      <c r="AK8" s="42"/>
      <c r="AL8" s="42"/>
      <c r="AM8" s="43"/>
      <c r="AN8" s="43"/>
      <c r="AO8" s="43"/>
    </row>
    <row r="9" spans="1:41" s="18" customFormat="1" ht="19.5" customHeight="1">
      <c r="A9" s="530" t="s">
        <v>435</v>
      </c>
      <c r="B9" s="531" t="s">
        <v>436</v>
      </c>
      <c r="C9" s="532" t="s">
        <v>437</v>
      </c>
      <c r="D9" s="447">
        <v>14000</v>
      </c>
      <c r="E9" s="451">
        <v>13620</v>
      </c>
      <c r="F9" s="528"/>
      <c r="G9" s="529"/>
      <c r="H9" s="19"/>
      <c r="I9" s="529"/>
      <c r="J9" s="529"/>
      <c r="K9" s="19"/>
      <c r="L9" s="42"/>
      <c r="M9" s="42"/>
      <c r="N9" s="42"/>
      <c r="O9" s="42"/>
      <c r="P9" s="43"/>
      <c r="S9" s="41"/>
      <c r="T9" s="42"/>
      <c r="V9" s="42"/>
      <c r="W9" s="42"/>
      <c r="Y9" s="42"/>
      <c r="Z9" s="42"/>
      <c r="AA9" s="42"/>
      <c r="AB9" s="42"/>
      <c r="AC9" s="43"/>
      <c r="AE9" s="41"/>
      <c r="AF9" s="42"/>
      <c r="AH9" s="42"/>
      <c r="AI9" s="42"/>
      <c r="AK9" s="42"/>
      <c r="AL9" s="42"/>
      <c r="AM9" s="42"/>
      <c r="AN9" s="42"/>
      <c r="AO9" s="43"/>
    </row>
    <row r="10" spans="1:41" s="18" customFormat="1" ht="19.5" customHeight="1">
      <c r="A10" s="530" t="s">
        <v>438</v>
      </c>
      <c r="B10" s="531" t="s">
        <v>436</v>
      </c>
      <c r="C10" s="532" t="s">
        <v>439</v>
      </c>
      <c r="D10" s="447">
        <v>18410</v>
      </c>
      <c r="E10" s="451">
        <v>14390</v>
      </c>
      <c r="F10" s="528"/>
      <c r="G10" s="529"/>
      <c r="H10" s="19"/>
      <c r="I10" s="529"/>
      <c r="J10" s="529"/>
      <c r="K10" s="19"/>
      <c r="L10" s="42"/>
      <c r="M10" s="42"/>
      <c r="N10" s="42"/>
      <c r="O10" s="42"/>
      <c r="P10" s="43"/>
      <c r="S10" s="41"/>
      <c r="T10" s="42"/>
      <c r="V10" s="42"/>
      <c r="W10" s="42"/>
      <c r="Y10" s="42"/>
      <c r="Z10" s="42"/>
      <c r="AA10" s="42"/>
      <c r="AB10" s="42"/>
      <c r="AC10" s="43"/>
      <c r="AE10" s="41"/>
      <c r="AF10" s="42"/>
      <c r="AH10" s="42"/>
      <c r="AI10" s="42"/>
      <c r="AK10" s="42"/>
      <c r="AL10" s="42"/>
      <c r="AM10" s="42"/>
      <c r="AN10" s="42"/>
      <c r="AO10" s="43"/>
    </row>
    <row r="11" spans="1:41" s="18" customFormat="1" ht="19.5" customHeight="1">
      <c r="A11" s="530" t="s">
        <v>440</v>
      </c>
      <c r="B11" s="531" t="s">
        <v>436</v>
      </c>
      <c r="C11" s="532" t="s">
        <v>441</v>
      </c>
      <c r="D11" s="450">
        <v>18070</v>
      </c>
      <c r="E11" s="533">
        <v>19150</v>
      </c>
      <c r="F11" s="528"/>
      <c r="G11" s="529"/>
      <c r="H11" s="19"/>
      <c r="I11" s="529"/>
      <c r="J11" s="529"/>
      <c r="K11" s="19"/>
      <c r="L11" s="42"/>
      <c r="M11" s="42"/>
      <c r="N11" s="42"/>
      <c r="O11" s="42"/>
      <c r="P11" s="43"/>
      <c r="S11" s="41"/>
      <c r="T11" s="42"/>
      <c r="V11" s="42"/>
      <c r="W11" s="42"/>
      <c r="Y11" s="42"/>
      <c r="Z11" s="42"/>
      <c r="AA11" s="42"/>
      <c r="AB11" s="42"/>
      <c r="AC11" s="43"/>
      <c r="AE11" s="41"/>
      <c r="AF11" s="42"/>
      <c r="AH11" s="42"/>
      <c r="AI11" s="43"/>
      <c r="AK11" s="42"/>
      <c r="AL11" s="42"/>
      <c r="AM11" s="43"/>
      <c r="AN11" s="42"/>
      <c r="AO11" s="43"/>
    </row>
    <row r="12" spans="1:41" s="18" customFormat="1" ht="19.5" customHeight="1">
      <c r="A12" s="530" t="s">
        <v>442</v>
      </c>
      <c r="B12" s="531" t="s">
        <v>436</v>
      </c>
      <c r="C12" s="532" t="s">
        <v>443</v>
      </c>
      <c r="D12" s="447">
        <v>3760</v>
      </c>
      <c r="E12" s="451">
        <v>10680</v>
      </c>
      <c r="F12" s="528"/>
      <c r="G12" s="529"/>
      <c r="H12" s="19"/>
      <c r="I12" s="529"/>
      <c r="J12" s="529"/>
      <c r="K12" s="19"/>
      <c r="L12" s="42"/>
      <c r="M12" s="42"/>
      <c r="N12" s="42"/>
      <c r="O12" s="42"/>
      <c r="P12" s="42"/>
      <c r="S12" s="41"/>
      <c r="T12" s="42"/>
      <c r="V12" s="42"/>
      <c r="W12" s="42"/>
      <c r="Y12" s="42"/>
      <c r="Z12" s="42"/>
      <c r="AA12" s="42"/>
      <c r="AB12" s="42"/>
      <c r="AC12" s="42"/>
      <c r="AE12" s="41"/>
      <c r="AF12" s="42"/>
      <c r="AH12" s="42"/>
      <c r="AI12" s="43"/>
      <c r="AK12" s="42"/>
      <c r="AL12" s="43"/>
      <c r="AM12" s="43"/>
      <c r="AN12" s="42"/>
      <c r="AO12" s="42"/>
    </row>
    <row r="13" spans="1:41" s="18" customFormat="1" ht="19.5" customHeight="1" thickBot="1">
      <c r="A13" s="534" t="s">
        <v>444</v>
      </c>
      <c r="B13" s="535" t="s">
        <v>436</v>
      </c>
      <c r="C13" s="536" t="s">
        <v>445</v>
      </c>
      <c r="D13" s="537">
        <v>0</v>
      </c>
      <c r="E13" s="538">
        <v>4510</v>
      </c>
      <c r="F13" s="528"/>
      <c r="G13" s="529"/>
      <c r="H13" s="19"/>
      <c r="I13" s="529"/>
      <c r="J13" s="529"/>
      <c r="K13" s="19"/>
      <c r="L13" s="42"/>
      <c r="M13" s="42"/>
      <c r="N13" s="42"/>
      <c r="O13" s="42"/>
      <c r="P13" s="42"/>
      <c r="S13" s="41"/>
      <c r="T13" s="42"/>
      <c r="V13" s="42"/>
      <c r="W13" s="42"/>
      <c r="Y13" s="42"/>
      <c r="Z13" s="42"/>
      <c r="AA13" s="42"/>
      <c r="AB13" s="42"/>
      <c r="AC13" s="42"/>
      <c r="AE13" s="41"/>
      <c r="AF13" s="42"/>
      <c r="AH13" s="42"/>
      <c r="AI13" s="43"/>
      <c r="AK13" s="42"/>
      <c r="AL13" s="42"/>
      <c r="AM13" s="42"/>
      <c r="AN13" s="42"/>
      <c r="AO13" s="43"/>
    </row>
    <row r="14" spans="1:41" s="18" customFormat="1" ht="5.25" customHeight="1" thickBot="1">
      <c r="A14" s="47"/>
      <c r="B14" s="46"/>
      <c r="C14" s="46"/>
      <c r="D14" s="46"/>
      <c r="E14" s="46"/>
      <c r="F14" s="46"/>
      <c r="G14" s="46"/>
      <c r="H14" s="46"/>
      <c r="I14" s="46"/>
      <c r="J14" s="46"/>
      <c r="K14" s="46"/>
      <c r="AA14" s="44"/>
    </row>
    <row r="15" spans="1:41" s="18" customFormat="1" ht="15.75" customHeight="1">
      <c r="A15" s="804" t="s">
        <v>446</v>
      </c>
      <c r="B15" s="804"/>
      <c r="C15" s="805"/>
      <c r="D15" s="863" t="s">
        <v>447</v>
      </c>
      <c r="E15" s="863"/>
      <c r="F15" s="863"/>
      <c r="G15" s="863"/>
      <c r="H15" s="863"/>
      <c r="I15" s="863"/>
      <c r="J15" s="863"/>
      <c r="K15" s="863"/>
      <c r="L15" s="22"/>
      <c r="M15" s="22"/>
    </row>
    <row r="16" spans="1:41" s="18" customFormat="1" ht="15.75" customHeight="1">
      <c r="A16" s="806"/>
      <c r="B16" s="806"/>
      <c r="C16" s="807"/>
      <c r="D16" s="864" t="s">
        <v>448</v>
      </c>
      <c r="E16" s="795" t="s">
        <v>449</v>
      </c>
      <c r="F16" s="796"/>
      <c r="G16" s="795" t="s">
        <v>450</v>
      </c>
      <c r="H16" s="795"/>
      <c r="I16" s="795"/>
      <c r="J16" s="795"/>
      <c r="K16" s="795"/>
      <c r="L16" s="39"/>
      <c r="M16" s="39"/>
    </row>
    <row r="17" spans="1:11" s="18" customFormat="1" ht="27">
      <c r="A17" s="808"/>
      <c r="B17" s="808"/>
      <c r="C17" s="809"/>
      <c r="D17" s="849"/>
      <c r="E17" s="539" t="s">
        <v>451</v>
      </c>
      <c r="F17" s="440" t="s">
        <v>452</v>
      </c>
      <c r="G17" s="539" t="s">
        <v>453</v>
      </c>
      <c r="H17" s="539" t="s">
        <v>454</v>
      </c>
      <c r="I17" s="540" t="s">
        <v>455</v>
      </c>
      <c r="J17" s="539" t="s">
        <v>456</v>
      </c>
      <c r="K17" s="520" t="s">
        <v>388</v>
      </c>
    </row>
    <row r="18" spans="1:11" s="18" customFormat="1" ht="19.5" customHeight="1">
      <c r="A18" s="859" t="s">
        <v>745</v>
      </c>
      <c r="B18" s="859"/>
      <c r="C18" s="860"/>
      <c r="D18" s="484">
        <v>63600</v>
      </c>
      <c r="E18" s="484">
        <v>61700</v>
      </c>
      <c r="F18" s="541">
        <v>1910</v>
      </c>
      <c r="G18" s="484">
        <v>24910</v>
      </c>
      <c r="H18" s="484">
        <v>14390</v>
      </c>
      <c r="I18" s="484">
        <v>17970</v>
      </c>
      <c r="J18" s="484">
        <v>6260</v>
      </c>
      <c r="K18" s="542">
        <v>70</v>
      </c>
    </row>
    <row r="19" spans="1:11" s="18" customFormat="1" ht="19.5" customHeight="1">
      <c r="A19" s="867" t="s">
        <v>457</v>
      </c>
      <c r="B19" s="867"/>
      <c r="C19" s="868"/>
      <c r="D19" s="498">
        <v>4980</v>
      </c>
      <c r="E19" s="498">
        <v>4600</v>
      </c>
      <c r="F19" s="543">
        <v>380</v>
      </c>
      <c r="G19" s="498">
        <v>4570</v>
      </c>
      <c r="H19" s="498">
        <v>310</v>
      </c>
      <c r="I19" s="498">
        <v>20</v>
      </c>
      <c r="J19" s="498">
        <v>50</v>
      </c>
      <c r="K19" s="529">
        <v>30</v>
      </c>
    </row>
    <row r="20" spans="1:11" s="18" customFormat="1" ht="19.5" customHeight="1">
      <c r="A20" s="530" t="s">
        <v>458</v>
      </c>
      <c r="B20" s="544" t="s">
        <v>459</v>
      </c>
      <c r="C20" s="545" t="s">
        <v>437</v>
      </c>
      <c r="D20" s="447">
        <v>7860</v>
      </c>
      <c r="E20" s="447">
        <v>7600</v>
      </c>
      <c r="F20" s="461">
        <v>270</v>
      </c>
      <c r="G20" s="447">
        <v>4510</v>
      </c>
      <c r="H20" s="447">
        <v>1320</v>
      </c>
      <c r="I20" s="447">
        <v>1750</v>
      </c>
      <c r="J20" s="447">
        <v>280</v>
      </c>
      <c r="K20" s="533">
        <v>0</v>
      </c>
    </row>
    <row r="21" spans="1:11" s="18" customFormat="1" ht="19.5" customHeight="1">
      <c r="A21" s="530" t="s">
        <v>438</v>
      </c>
      <c r="B21" s="544" t="s">
        <v>459</v>
      </c>
      <c r="C21" s="545" t="s">
        <v>439</v>
      </c>
      <c r="D21" s="447">
        <v>13510</v>
      </c>
      <c r="E21" s="447">
        <v>13130</v>
      </c>
      <c r="F21" s="461">
        <v>380</v>
      </c>
      <c r="G21" s="447">
        <v>7430</v>
      </c>
      <c r="H21" s="447">
        <v>2620</v>
      </c>
      <c r="I21" s="447">
        <v>3000</v>
      </c>
      <c r="J21" s="447">
        <v>460</v>
      </c>
      <c r="K21" s="533">
        <v>0</v>
      </c>
    </row>
    <row r="22" spans="1:11" s="18" customFormat="1" ht="19.5" customHeight="1">
      <c r="A22" s="530" t="s">
        <v>440</v>
      </c>
      <c r="B22" s="544" t="s">
        <v>459</v>
      </c>
      <c r="C22" s="545" t="s">
        <v>460</v>
      </c>
      <c r="D22" s="447">
        <v>7250</v>
      </c>
      <c r="E22" s="447">
        <v>6900</v>
      </c>
      <c r="F22" s="461">
        <v>340</v>
      </c>
      <c r="G22" s="447">
        <v>2730</v>
      </c>
      <c r="H22" s="447">
        <v>1960</v>
      </c>
      <c r="I22" s="447">
        <v>1810</v>
      </c>
      <c r="J22" s="447">
        <v>750</v>
      </c>
      <c r="K22" s="533">
        <v>0</v>
      </c>
    </row>
    <row r="23" spans="1:11" s="18" customFormat="1" ht="19.5" customHeight="1">
      <c r="A23" s="530" t="s">
        <v>461</v>
      </c>
      <c r="B23" s="544" t="s">
        <v>459</v>
      </c>
      <c r="C23" s="545" t="s">
        <v>441</v>
      </c>
      <c r="D23" s="447">
        <v>10150</v>
      </c>
      <c r="E23" s="447">
        <v>9980</v>
      </c>
      <c r="F23" s="461">
        <v>170</v>
      </c>
      <c r="G23" s="447">
        <v>2440</v>
      </c>
      <c r="H23" s="447">
        <v>2470</v>
      </c>
      <c r="I23" s="447">
        <v>3890</v>
      </c>
      <c r="J23" s="447">
        <v>1340</v>
      </c>
      <c r="K23" s="451">
        <v>10</v>
      </c>
    </row>
    <row r="24" spans="1:11" s="18" customFormat="1" ht="19.5" customHeight="1">
      <c r="A24" s="530" t="s">
        <v>442</v>
      </c>
      <c r="B24" s="544" t="s">
        <v>459</v>
      </c>
      <c r="C24" s="545" t="s">
        <v>443</v>
      </c>
      <c r="D24" s="447">
        <v>8020</v>
      </c>
      <c r="E24" s="447">
        <v>7870</v>
      </c>
      <c r="F24" s="461">
        <v>150</v>
      </c>
      <c r="G24" s="447">
        <v>1230</v>
      </c>
      <c r="H24" s="447">
        <v>2440</v>
      </c>
      <c r="I24" s="447">
        <v>3070</v>
      </c>
      <c r="J24" s="447">
        <v>1260</v>
      </c>
      <c r="K24" s="451">
        <v>20</v>
      </c>
    </row>
    <row r="25" spans="1:11" s="18" customFormat="1" ht="19.5" customHeight="1">
      <c r="A25" s="530" t="s">
        <v>444</v>
      </c>
      <c r="B25" s="544" t="s">
        <v>459</v>
      </c>
      <c r="C25" s="545" t="s">
        <v>462</v>
      </c>
      <c r="D25" s="447">
        <v>8310</v>
      </c>
      <c r="E25" s="447">
        <v>8250</v>
      </c>
      <c r="F25" s="461">
        <v>60</v>
      </c>
      <c r="G25" s="447">
        <v>1170</v>
      </c>
      <c r="H25" s="447">
        <v>2030</v>
      </c>
      <c r="I25" s="447">
        <v>3480</v>
      </c>
      <c r="J25" s="447">
        <v>1610</v>
      </c>
      <c r="K25" s="451">
        <v>10</v>
      </c>
    </row>
    <row r="26" spans="1:11" s="18" customFormat="1" ht="19.5" customHeight="1" thickBot="1">
      <c r="A26" s="47" t="s">
        <v>463</v>
      </c>
      <c r="B26" s="546" t="s">
        <v>459</v>
      </c>
      <c r="C26" s="547" t="s">
        <v>464</v>
      </c>
      <c r="D26" s="517">
        <v>1930</v>
      </c>
      <c r="E26" s="517">
        <v>1830</v>
      </c>
      <c r="F26" s="548">
        <v>100</v>
      </c>
      <c r="G26" s="517">
        <v>270</v>
      </c>
      <c r="H26" s="517">
        <v>960</v>
      </c>
      <c r="I26" s="517">
        <v>430</v>
      </c>
      <c r="J26" s="517">
        <v>270</v>
      </c>
      <c r="K26" s="549">
        <v>0</v>
      </c>
    </row>
    <row r="27" spans="1:11" s="18" customFormat="1" ht="22.5" customHeight="1" thickBot="1">
      <c r="A27" s="550" t="s">
        <v>465</v>
      </c>
      <c r="B27" s="551"/>
      <c r="C27" s="552"/>
      <c r="D27" s="551"/>
      <c r="E27" s="551"/>
      <c r="F27" s="551"/>
      <c r="G27" s="551"/>
      <c r="H27" s="551"/>
      <c r="I27" s="551"/>
      <c r="J27" s="551"/>
      <c r="K27" s="551"/>
    </row>
    <row r="28" spans="1:11" s="18" customFormat="1" ht="15.75" customHeight="1">
      <c r="A28" s="804" t="s">
        <v>446</v>
      </c>
      <c r="B28" s="804"/>
      <c r="C28" s="805"/>
      <c r="D28" s="804" t="s">
        <v>447</v>
      </c>
      <c r="E28" s="804"/>
      <c r="F28" s="804"/>
      <c r="G28" s="804"/>
      <c r="H28" s="804"/>
      <c r="I28" s="804"/>
      <c r="J28" s="804"/>
      <c r="K28" s="804"/>
    </row>
    <row r="29" spans="1:11" s="18" customFormat="1" ht="15.75" customHeight="1">
      <c r="A29" s="806"/>
      <c r="B29" s="806"/>
      <c r="C29" s="807"/>
      <c r="D29" s="865" t="s">
        <v>448</v>
      </c>
      <c r="E29" s="794" t="s">
        <v>449</v>
      </c>
      <c r="F29" s="796"/>
      <c r="G29" s="794" t="s">
        <v>450</v>
      </c>
      <c r="H29" s="795"/>
      <c r="I29" s="795"/>
      <c r="J29" s="795"/>
      <c r="K29" s="795"/>
    </row>
    <row r="30" spans="1:11" s="18" customFormat="1" ht="27">
      <c r="A30" s="808"/>
      <c r="B30" s="808"/>
      <c r="C30" s="809"/>
      <c r="D30" s="866"/>
      <c r="E30" s="539" t="s">
        <v>451</v>
      </c>
      <c r="F30" s="440" t="s">
        <v>452</v>
      </c>
      <c r="G30" s="553" t="s">
        <v>453</v>
      </c>
      <c r="H30" s="539" t="s">
        <v>454</v>
      </c>
      <c r="I30" s="441" t="s">
        <v>455</v>
      </c>
      <c r="J30" s="539" t="s">
        <v>456</v>
      </c>
      <c r="K30" s="553" t="s">
        <v>388</v>
      </c>
    </row>
    <row r="31" spans="1:11" s="18" customFormat="1" ht="20.25" customHeight="1">
      <c r="A31" s="859" t="s">
        <v>745</v>
      </c>
      <c r="B31" s="859"/>
      <c r="C31" s="860"/>
      <c r="D31" s="446">
        <v>5890</v>
      </c>
      <c r="E31" s="442">
        <v>5700</v>
      </c>
      <c r="F31" s="554">
        <v>200</v>
      </c>
      <c r="G31" s="442">
        <v>4320</v>
      </c>
      <c r="H31" s="442">
        <v>720</v>
      </c>
      <c r="I31" s="442">
        <v>450</v>
      </c>
      <c r="J31" s="442">
        <v>410</v>
      </c>
      <c r="K31" s="446">
        <v>0</v>
      </c>
    </row>
    <row r="32" spans="1:11" s="18" customFormat="1" ht="20.25" customHeight="1">
      <c r="A32" s="867" t="s">
        <v>466</v>
      </c>
      <c r="B32" s="867"/>
      <c r="C32" s="868"/>
      <c r="D32" s="451">
        <v>1060</v>
      </c>
      <c r="E32" s="447">
        <v>1030</v>
      </c>
      <c r="F32" s="461">
        <v>30</v>
      </c>
      <c r="G32" s="447">
        <v>1050</v>
      </c>
      <c r="H32" s="447">
        <v>10</v>
      </c>
      <c r="I32" s="447">
        <v>0</v>
      </c>
      <c r="J32" s="447">
        <v>0</v>
      </c>
      <c r="K32" s="451">
        <v>0</v>
      </c>
    </row>
    <row r="33" spans="1:11" s="18" customFormat="1" ht="20.25" customHeight="1">
      <c r="A33" s="530" t="s">
        <v>438</v>
      </c>
      <c r="B33" s="544" t="s">
        <v>459</v>
      </c>
      <c r="C33" s="545" t="s">
        <v>439</v>
      </c>
      <c r="D33" s="451">
        <v>1010</v>
      </c>
      <c r="E33" s="447">
        <v>930</v>
      </c>
      <c r="F33" s="461">
        <v>80</v>
      </c>
      <c r="G33" s="447">
        <v>940</v>
      </c>
      <c r="H33" s="447">
        <v>20</v>
      </c>
      <c r="I33" s="447">
        <v>40</v>
      </c>
      <c r="J33" s="447">
        <v>0</v>
      </c>
      <c r="K33" s="533">
        <v>0</v>
      </c>
    </row>
    <row r="34" spans="1:11" s="18" customFormat="1" ht="20.25" customHeight="1">
      <c r="A34" s="530" t="s">
        <v>440</v>
      </c>
      <c r="B34" s="507" t="s">
        <v>459</v>
      </c>
      <c r="C34" s="555" t="s">
        <v>441</v>
      </c>
      <c r="D34" s="451">
        <v>1860</v>
      </c>
      <c r="E34" s="447">
        <v>1790</v>
      </c>
      <c r="F34" s="461">
        <v>60</v>
      </c>
      <c r="G34" s="447">
        <v>1380</v>
      </c>
      <c r="H34" s="447">
        <v>180</v>
      </c>
      <c r="I34" s="447">
        <v>90</v>
      </c>
      <c r="J34" s="447">
        <v>200</v>
      </c>
      <c r="K34" s="533">
        <v>0</v>
      </c>
    </row>
    <row r="35" spans="1:11" s="18" customFormat="1" ht="20.25" customHeight="1">
      <c r="A35" s="530" t="s">
        <v>442</v>
      </c>
      <c r="B35" s="544" t="s">
        <v>459</v>
      </c>
      <c r="C35" s="545" t="s">
        <v>443</v>
      </c>
      <c r="D35" s="451">
        <v>1010</v>
      </c>
      <c r="E35" s="447">
        <v>1000</v>
      </c>
      <c r="F35" s="461">
        <v>10</v>
      </c>
      <c r="G35" s="447">
        <v>460</v>
      </c>
      <c r="H35" s="447">
        <v>280</v>
      </c>
      <c r="I35" s="447">
        <v>190</v>
      </c>
      <c r="J35" s="447">
        <v>80</v>
      </c>
      <c r="K35" s="533">
        <v>0</v>
      </c>
    </row>
    <row r="36" spans="1:11" s="18" customFormat="1" ht="20.25" customHeight="1">
      <c r="A36" s="530" t="s">
        <v>444</v>
      </c>
      <c r="B36" s="544" t="s">
        <v>459</v>
      </c>
      <c r="C36" s="545" t="s">
        <v>462</v>
      </c>
      <c r="D36" s="451">
        <v>650</v>
      </c>
      <c r="E36" s="447">
        <v>640</v>
      </c>
      <c r="F36" s="461">
        <v>10</v>
      </c>
      <c r="G36" s="447">
        <v>360</v>
      </c>
      <c r="H36" s="447">
        <v>130</v>
      </c>
      <c r="I36" s="447">
        <v>70</v>
      </c>
      <c r="J36" s="447">
        <v>90</v>
      </c>
      <c r="K36" s="451">
        <v>0</v>
      </c>
    </row>
    <row r="37" spans="1:11" s="18" customFormat="1" ht="20.25" customHeight="1" thickBot="1">
      <c r="A37" s="47" t="s">
        <v>463</v>
      </c>
      <c r="B37" s="546" t="s">
        <v>459</v>
      </c>
      <c r="C37" s="547" t="s">
        <v>464</v>
      </c>
      <c r="D37" s="556">
        <v>290</v>
      </c>
      <c r="E37" s="517">
        <v>290</v>
      </c>
      <c r="F37" s="548">
        <v>0</v>
      </c>
      <c r="G37" s="517">
        <v>100</v>
      </c>
      <c r="H37" s="517">
        <v>90</v>
      </c>
      <c r="I37" s="517">
        <v>70</v>
      </c>
      <c r="J37" s="517">
        <v>30</v>
      </c>
      <c r="K37" s="556">
        <v>0</v>
      </c>
    </row>
    <row r="38" spans="1:11" s="18" customFormat="1" ht="22.5" customHeight="1" thickBot="1">
      <c r="A38" s="550" t="s">
        <v>467</v>
      </c>
      <c r="B38" s="551"/>
      <c r="C38" s="552"/>
      <c r="D38" s="551"/>
      <c r="E38" s="551"/>
      <c r="F38" s="551"/>
      <c r="G38" s="551"/>
      <c r="H38" s="551"/>
      <c r="I38" s="551"/>
      <c r="J38" s="551"/>
      <c r="K38" s="551"/>
    </row>
    <row r="39" spans="1:11" s="18" customFormat="1" ht="15.75" customHeight="1">
      <c r="A39" s="804" t="s">
        <v>446</v>
      </c>
      <c r="B39" s="804"/>
      <c r="C39" s="805"/>
      <c r="D39" s="804" t="s">
        <v>447</v>
      </c>
      <c r="E39" s="804"/>
      <c r="F39" s="804"/>
      <c r="G39" s="804"/>
      <c r="H39" s="804"/>
      <c r="I39" s="804"/>
      <c r="J39" s="804"/>
      <c r="K39" s="804"/>
    </row>
    <row r="40" spans="1:11" s="18" customFormat="1" ht="15.75" customHeight="1">
      <c r="A40" s="806"/>
      <c r="B40" s="806"/>
      <c r="C40" s="807"/>
      <c r="D40" s="865" t="s">
        <v>448</v>
      </c>
      <c r="E40" s="794" t="s">
        <v>449</v>
      </c>
      <c r="F40" s="796"/>
      <c r="G40" s="794" t="s">
        <v>450</v>
      </c>
      <c r="H40" s="795"/>
      <c r="I40" s="795"/>
      <c r="J40" s="795"/>
      <c r="K40" s="795"/>
    </row>
    <row r="41" spans="1:11" s="18" customFormat="1" ht="27">
      <c r="A41" s="808"/>
      <c r="B41" s="808"/>
      <c r="C41" s="809"/>
      <c r="D41" s="866"/>
      <c r="E41" s="539" t="s">
        <v>451</v>
      </c>
      <c r="F41" s="440" t="s">
        <v>452</v>
      </c>
      <c r="G41" s="553" t="s">
        <v>453</v>
      </c>
      <c r="H41" s="539" t="s">
        <v>454</v>
      </c>
      <c r="I41" s="441" t="s">
        <v>455</v>
      </c>
      <c r="J41" s="539" t="s">
        <v>456</v>
      </c>
      <c r="K41" s="553" t="s">
        <v>388</v>
      </c>
    </row>
    <row r="42" spans="1:11" s="18" customFormat="1" ht="20.25" customHeight="1">
      <c r="A42" s="859" t="s">
        <v>745</v>
      </c>
      <c r="B42" s="859"/>
      <c r="C42" s="860"/>
      <c r="D42" s="446">
        <v>5050</v>
      </c>
      <c r="E42" s="442">
        <v>4870</v>
      </c>
      <c r="F42" s="554">
        <v>190</v>
      </c>
      <c r="G42" s="442">
        <v>4310</v>
      </c>
      <c r="H42" s="442">
        <v>170</v>
      </c>
      <c r="I42" s="442">
        <v>260</v>
      </c>
      <c r="J42" s="442">
        <v>280</v>
      </c>
      <c r="K42" s="446">
        <v>30</v>
      </c>
    </row>
    <row r="43" spans="1:11" s="18" customFormat="1" ht="20.25" customHeight="1">
      <c r="A43" s="867" t="s">
        <v>466</v>
      </c>
      <c r="B43" s="867"/>
      <c r="C43" s="868"/>
      <c r="D43" s="451">
        <v>1440</v>
      </c>
      <c r="E43" s="447">
        <v>1340</v>
      </c>
      <c r="F43" s="461">
        <v>100</v>
      </c>
      <c r="G43" s="447">
        <v>1420</v>
      </c>
      <c r="H43" s="447">
        <v>20</v>
      </c>
      <c r="I43" s="447">
        <v>0</v>
      </c>
      <c r="J43" s="447">
        <v>0</v>
      </c>
      <c r="K43" s="451">
        <v>0</v>
      </c>
    </row>
    <row r="44" spans="1:11" s="18" customFormat="1" ht="20.25" customHeight="1">
      <c r="A44" s="530" t="s">
        <v>438</v>
      </c>
      <c r="B44" s="544" t="s">
        <v>459</v>
      </c>
      <c r="C44" s="545" t="s">
        <v>439</v>
      </c>
      <c r="D44" s="451">
        <v>980</v>
      </c>
      <c r="E44" s="447">
        <v>940</v>
      </c>
      <c r="F44" s="461">
        <v>50</v>
      </c>
      <c r="G44" s="447">
        <v>950</v>
      </c>
      <c r="H44" s="447">
        <v>10</v>
      </c>
      <c r="I44" s="447">
        <v>10</v>
      </c>
      <c r="J44" s="447">
        <v>10</v>
      </c>
      <c r="K44" s="533" t="s">
        <v>157</v>
      </c>
    </row>
    <row r="45" spans="1:11" s="18" customFormat="1" ht="20.25" customHeight="1">
      <c r="A45" s="530" t="s">
        <v>440</v>
      </c>
      <c r="B45" s="507" t="s">
        <v>459</v>
      </c>
      <c r="C45" s="555" t="s">
        <v>441</v>
      </c>
      <c r="D45" s="451">
        <v>1250</v>
      </c>
      <c r="E45" s="447">
        <v>1210</v>
      </c>
      <c r="F45" s="461">
        <v>40</v>
      </c>
      <c r="G45" s="447">
        <v>940</v>
      </c>
      <c r="H45" s="447">
        <v>100</v>
      </c>
      <c r="I45" s="447">
        <v>200</v>
      </c>
      <c r="J45" s="447">
        <v>10</v>
      </c>
      <c r="K45" s="533" t="s">
        <v>157</v>
      </c>
    </row>
    <row r="46" spans="1:11" s="18" customFormat="1" ht="20.25" customHeight="1">
      <c r="A46" s="530" t="s">
        <v>442</v>
      </c>
      <c r="B46" s="544" t="s">
        <v>459</v>
      </c>
      <c r="C46" s="545" t="s">
        <v>443</v>
      </c>
      <c r="D46" s="451">
        <v>630</v>
      </c>
      <c r="E46" s="447">
        <v>630</v>
      </c>
      <c r="F46" s="461">
        <v>0</v>
      </c>
      <c r="G46" s="447">
        <v>560</v>
      </c>
      <c r="H46" s="447">
        <v>30</v>
      </c>
      <c r="I46" s="447">
        <v>0</v>
      </c>
      <c r="J46" s="447">
        <v>50</v>
      </c>
      <c r="K46" s="533" t="s">
        <v>157</v>
      </c>
    </row>
    <row r="47" spans="1:11" s="18" customFormat="1" ht="20.25" customHeight="1">
      <c r="A47" s="530" t="s">
        <v>444</v>
      </c>
      <c r="B47" s="544" t="s">
        <v>459</v>
      </c>
      <c r="C47" s="545" t="s">
        <v>462</v>
      </c>
      <c r="D47" s="451">
        <v>560</v>
      </c>
      <c r="E47" s="447">
        <v>560</v>
      </c>
      <c r="F47" s="461">
        <v>0</v>
      </c>
      <c r="G47" s="447">
        <v>330</v>
      </c>
      <c r="H47" s="447">
        <v>0</v>
      </c>
      <c r="I47" s="447">
        <v>0</v>
      </c>
      <c r="J47" s="447">
        <v>200</v>
      </c>
      <c r="K47" s="451">
        <v>30</v>
      </c>
    </row>
    <row r="48" spans="1:11" s="18" customFormat="1" ht="20.25" customHeight="1" thickBot="1">
      <c r="A48" s="47" t="s">
        <v>463</v>
      </c>
      <c r="B48" s="546" t="s">
        <v>459</v>
      </c>
      <c r="C48" s="547" t="s">
        <v>464</v>
      </c>
      <c r="D48" s="556">
        <v>190</v>
      </c>
      <c r="E48" s="517">
        <v>190</v>
      </c>
      <c r="F48" s="548">
        <v>0</v>
      </c>
      <c r="G48" s="517">
        <v>120</v>
      </c>
      <c r="H48" s="517">
        <v>10</v>
      </c>
      <c r="I48" s="517">
        <v>40</v>
      </c>
      <c r="J48" s="517">
        <v>10</v>
      </c>
      <c r="K48" s="556">
        <v>0</v>
      </c>
    </row>
    <row r="49" spans="1:21" s="18" customFormat="1" ht="13.5" customHeight="1">
      <c r="A49" s="19" t="s">
        <v>655</v>
      </c>
      <c r="B49" s="19"/>
      <c r="C49" s="19"/>
      <c r="D49" s="19"/>
      <c r="E49" s="19"/>
      <c r="F49" s="19"/>
      <c r="G49" s="19"/>
      <c r="H49" s="19"/>
      <c r="I49" s="19"/>
      <c r="J49" s="19"/>
      <c r="K49" s="19"/>
    </row>
    <row r="50" spans="1:21" s="18" customFormat="1" ht="13.5" customHeight="1">
      <c r="A50" s="19" t="s">
        <v>656</v>
      </c>
      <c r="B50" s="520"/>
      <c r="C50" s="520"/>
      <c r="D50" s="19"/>
      <c r="E50" s="19"/>
      <c r="F50" s="19"/>
      <c r="G50" s="19"/>
      <c r="H50" s="19"/>
      <c r="I50" s="19"/>
      <c r="J50" s="19"/>
      <c r="K50" s="19"/>
    </row>
    <row r="51" spans="1:21" s="18" customFormat="1" ht="13.5" customHeight="1">
      <c r="A51" s="19" t="s">
        <v>657</v>
      </c>
      <c r="B51" s="473"/>
      <c r="C51" s="473"/>
      <c r="D51" s="473"/>
      <c r="E51" s="473"/>
      <c r="F51" s="473"/>
      <c r="G51" s="473"/>
      <c r="H51" s="473"/>
      <c r="I51" s="473"/>
      <c r="J51" s="473"/>
      <c r="K51" s="473"/>
      <c r="L51" s="22"/>
      <c r="M51" s="22"/>
      <c r="N51" s="22"/>
      <c r="O51" s="22"/>
      <c r="P51" s="22"/>
      <c r="Q51" s="22"/>
      <c r="R51" s="22"/>
      <c r="S51" s="22"/>
      <c r="T51" s="22"/>
    </row>
    <row r="52" spans="1:21" s="18" customFormat="1" ht="13.5" customHeight="1">
      <c r="A52" s="19" t="s">
        <v>658</v>
      </c>
      <c r="B52" s="19"/>
      <c r="C52" s="19"/>
      <c r="D52" s="19"/>
      <c r="E52" s="19"/>
      <c r="F52" s="19"/>
      <c r="G52" s="19"/>
      <c r="H52" s="19"/>
      <c r="I52" s="557"/>
      <c r="J52" s="19"/>
      <c r="K52" s="19"/>
      <c r="O52" s="45"/>
    </row>
    <row r="53" spans="1:21" s="18" customFormat="1" ht="15.75" customHeight="1">
      <c r="A53" s="21"/>
      <c r="B53" s="41"/>
      <c r="C53" s="41"/>
      <c r="D53" s="42"/>
      <c r="E53" s="42"/>
      <c r="F53" s="42"/>
      <c r="G53" s="42"/>
      <c r="H53" s="42"/>
      <c r="I53" s="42"/>
      <c r="J53" s="42"/>
      <c r="K53" s="42"/>
      <c r="L53" s="42"/>
      <c r="M53" s="42"/>
      <c r="N53" s="42"/>
      <c r="O53" s="42"/>
      <c r="P53" s="42"/>
      <c r="Q53" s="42"/>
      <c r="R53" s="42"/>
      <c r="S53" s="42"/>
      <c r="T53" s="42"/>
      <c r="U53" s="42"/>
    </row>
    <row r="54" spans="1:21" s="18" customFormat="1" ht="15.75" customHeight="1">
      <c r="A54" s="21"/>
      <c r="B54" s="41"/>
      <c r="C54" s="41"/>
      <c r="D54" s="42"/>
      <c r="E54" s="42"/>
      <c r="F54" s="42"/>
      <c r="G54" s="42"/>
      <c r="H54" s="42"/>
      <c r="I54" s="42"/>
      <c r="J54" s="42"/>
      <c r="K54" s="42"/>
      <c r="L54" s="42"/>
      <c r="M54" s="42"/>
      <c r="N54" s="42"/>
      <c r="O54" s="42"/>
      <c r="P54" s="42"/>
      <c r="Q54" s="42"/>
      <c r="R54" s="42"/>
      <c r="S54" s="42"/>
      <c r="T54" s="42"/>
      <c r="U54" s="42"/>
    </row>
    <row r="55" spans="1:21" s="18" customFormat="1" ht="15.75" customHeight="1">
      <c r="A55" s="21"/>
      <c r="B55" s="41"/>
      <c r="C55" s="41"/>
      <c r="D55" s="43"/>
      <c r="E55" s="43"/>
      <c r="F55" s="43"/>
      <c r="G55" s="43"/>
      <c r="H55" s="43"/>
      <c r="I55" s="43"/>
      <c r="J55" s="43"/>
      <c r="K55" s="43"/>
      <c r="L55" s="43"/>
      <c r="M55" s="43"/>
      <c r="N55" s="43"/>
      <c r="O55" s="43"/>
      <c r="P55" s="43"/>
      <c r="Q55" s="43"/>
      <c r="R55" s="43"/>
      <c r="S55" s="43"/>
      <c r="T55" s="43"/>
      <c r="U55" s="43"/>
    </row>
    <row r="56" spans="1:21" s="18" customFormat="1" ht="15.75" customHeight="1">
      <c r="A56" s="21"/>
      <c r="B56" s="41"/>
      <c r="C56" s="41"/>
      <c r="D56" s="43"/>
      <c r="E56" s="43"/>
      <c r="F56" s="43"/>
      <c r="G56" s="43"/>
      <c r="H56" s="43"/>
      <c r="I56" s="43"/>
      <c r="J56" s="43"/>
      <c r="K56" s="43"/>
      <c r="L56" s="43"/>
      <c r="M56" s="43"/>
      <c r="N56" s="43"/>
      <c r="O56" s="43"/>
      <c r="P56" s="43"/>
      <c r="Q56" s="43"/>
      <c r="R56" s="43"/>
      <c r="S56" s="43"/>
      <c r="T56" s="43"/>
      <c r="U56" s="43"/>
    </row>
    <row r="57" spans="1:21" s="18" customFormat="1" ht="15.75" customHeight="1">
      <c r="A57" s="21"/>
      <c r="B57" s="41"/>
      <c r="C57" s="41"/>
      <c r="D57" s="43"/>
      <c r="E57" s="43"/>
      <c r="F57" s="43"/>
      <c r="G57" s="43"/>
      <c r="H57" s="43"/>
      <c r="I57" s="43"/>
      <c r="J57" s="43"/>
      <c r="K57" s="43"/>
      <c r="L57" s="43"/>
      <c r="M57" s="43"/>
      <c r="N57" s="43"/>
      <c r="O57" s="43"/>
      <c r="P57" s="43"/>
      <c r="Q57" s="43"/>
      <c r="R57" s="43"/>
      <c r="S57" s="43"/>
      <c r="T57" s="43"/>
      <c r="U57" s="43"/>
    </row>
    <row r="58" spans="1:21" s="18" customFormat="1" ht="15.75" customHeight="1">
      <c r="A58" s="21"/>
      <c r="B58" s="41"/>
      <c r="C58" s="41"/>
      <c r="D58" s="42"/>
      <c r="E58" s="42"/>
      <c r="F58" s="42"/>
      <c r="G58" s="42"/>
      <c r="H58" s="42"/>
      <c r="I58" s="42"/>
      <c r="J58" s="42"/>
      <c r="K58" s="42"/>
      <c r="L58" s="42"/>
      <c r="M58" s="42"/>
      <c r="N58" s="42"/>
      <c r="O58" s="42"/>
      <c r="P58" s="42"/>
      <c r="Q58" s="42"/>
      <c r="R58" s="42"/>
      <c r="S58" s="42"/>
      <c r="T58" s="42"/>
      <c r="U58" s="42"/>
    </row>
    <row r="59" spans="1:21" s="18" customFormat="1" ht="15.75" customHeight="1">
      <c r="A59" s="21"/>
      <c r="B59" s="41"/>
      <c r="C59" s="41"/>
      <c r="D59" s="42"/>
      <c r="E59" s="42"/>
      <c r="F59" s="42"/>
      <c r="G59" s="42"/>
      <c r="H59" s="42"/>
      <c r="I59" s="42"/>
      <c r="J59" s="42"/>
      <c r="K59" s="42"/>
      <c r="L59" s="42"/>
      <c r="M59" s="42"/>
      <c r="N59" s="42"/>
      <c r="O59" s="42"/>
      <c r="P59" s="42"/>
      <c r="Q59" s="42"/>
      <c r="R59" s="42"/>
      <c r="S59" s="42"/>
      <c r="T59" s="42"/>
      <c r="U59" s="42"/>
    </row>
    <row r="60" spans="1:21" s="18" customFormat="1" ht="15.75" customHeight="1">
      <c r="A60" s="21"/>
    </row>
    <row r="61" spans="1:21" s="18" customFormat="1" ht="15.75" customHeight="1">
      <c r="A61" s="21"/>
    </row>
    <row r="62" spans="1:21" s="18" customFormat="1" ht="15.75" customHeight="1">
      <c r="A62" s="21"/>
    </row>
    <row r="63" spans="1:21" s="18" customFormat="1" ht="13.5" customHeight="1">
      <c r="A63" s="21"/>
    </row>
    <row r="64" spans="1:21" s="18" customFormat="1" ht="13.5" customHeight="1">
      <c r="A64" s="21"/>
    </row>
    <row r="65" spans="1:1" s="18" customFormat="1" ht="13.5" customHeight="1">
      <c r="A65" s="21"/>
    </row>
    <row r="66" spans="1:1" s="18" customFormat="1" ht="13.5" customHeight="1">
      <c r="A66" s="21"/>
    </row>
    <row r="67" spans="1:1" s="18" customFormat="1" ht="13.5" customHeight="1">
      <c r="A67" s="21"/>
    </row>
    <row r="68" spans="1:1" s="18" customFormat="1" ht="13.5" customHeight="1">
      <c r="A68" s="21"/>
    </row>
    <row r="69" spans="1:1" s="18" customFormat="1" ht="13.5" customHeight="1">
      <c r="A69" s="21"/>
    </row>
    <row r="70" spans="1:1" s="18" customFormat="1" ht="13.5" customHeight="1">
      <c r="A70" s="21"/>
    </row>
    <row r="71" spans="1:1" s="18" customFormat="1" ht="13.5" customHeight="1">
      <c r="A71" s="21"/>
    </row>
    <row r="72" spans="1:1" s="18" customFormat="1" ht="13.5" customHeight="1">
      <c r="A72" s="21"/>
    </row>
    <row r="73" spans="1:1" s="18" customFormat="1" ht="13.5" customHeight="1">
      <c r="A73" s="21"/>
    </row>
    <row r="74" spans="1:1" s="18" customFormat="1" ht="13.5" customHeight="1">
      <c r="A74" s="21"/>
    </row>
    <row r="75" spans="1:1" s="18" customFormat="1" ht="13.5" customHeight="1">
      <c r="A75" s="21"/>
    </row>
    <row r="76" spans="1:1" s="18" customFormat="1" ht="13.5" customHeight="1">
      <c r="A76" s="21"/>
    </row>
    <row r="77" spans="1:1" s="18" customFormat="1" ht="13.5" customHeight="1">
      <c r="A77" s="21"/>
    </row>
    <row r="78" spans="1:1" s="18" customFormat="1" ht="13.5" customHeight="1">
      <c r="A78" s="21"/>
    </row>
    <row r="79" spans="1:1" s="18" customFormat="1" ht="13.5" customHeight="1">
      <c r="A79" s="21"/>
    </row>
    <row r="80" spans="1:1" s="18" customFormat="1" ht="13.5" customHeight="1">
      <c r="A80" s="21"/>
    </row>
    <row r="81" spans="1:1" s="18" customFormat="1" ht="13.5" customHeight="1">
      <c r="A81" s="21"/>
    </row>
    <row r="82" spans="1:1" s="18" customFormat="1" ht="13.5" customHeight="1">
      <c r="A82" s="21"/>
    </row>
    <row r="83" spans="1:1" s="18" customFormat="1" ht="13.5" customHeight="1">
      <c r="A83" s="21"/>
    </row>
    <row r="84" spans="1:1" s="18" customFormat="1" ht="13.5" customHeight="1">
      <c r="A84" s="21"/>
    </row>
    <row r="85" spans="1:1" s="18" customFormat="1" ht="13.5" customHeight="1">
      <c r="A85" s="21"/>
    </row>
    <row r="86" spans="1:1" s="18" customFormat="1" ht="13.5" customHeight="1">
      <c r="A86" s="21"/>
    </row>
    <row r="87" spans="1:1" s="18" customFormat="1" ht="13.5" customHeight="1">
      <c r="A87" s="21"/>
    </row>
    <row r="88" spans="1:1" s="18" customFormat="1" ht="13.5" customHeight="1">
      <c r="A88" s="21"/>
    </row>
    <row r="89" spans="1:1" s="18" customFormat="1" ht="13.5" customHeight="1">
      <c r="A89" s="21"/>
    </row>
    <row r="90" spans="1:1" s="18" customFormat="1" ht="13.5" customHeight="1">
      <c r="A90" s="21"/>
    </row>
    <row r="91" spans="1:1" s="18" customFormat="1" ht="13.5" customHeight="1">
      <c r="A91" s="21"/>
    </row>
    <row r="92" spans="1:1" s="18" customFormat="1" ht="13.5" customHeight="1">
      <c r="A92" s="21"/>
    </row>
    <row r="93" spans="1:1" s="18" customFormat="1" ht="13.5" customHeight="1">
      <c r="A93" s="21"/>
    </row>
    <row r="94" spans="1:1" s="18" customFormat="1" ht="13.5" customHeight="1">
      <c r="A94" s="21"/>
    </row>
    <row r="95" spans="1:1" s="18" customFormat="1" ht="13.5" customHeight="1">
      <c r="A95" s="21"/>
    </row>
    <row r="96" spans="1:1" s="18" customFormat="1" ht="13.5" customHeight="1">
      <c r="A96" s="21"/>
    </row>
    <row r="97" spans="1:1" s="18" customFormat="1" ht="13.5" customHeight="1">
      <c r="A97" s="21"/>
    </row>
    <row r="98" spans="1:1" s="18" customFormat="1" ht="13.5" customHeight="1">
      <c r="A98" s="21"/>
    </row>
    <row r="99" spans="1:1" s="18" customFormat="1" ht="13.5" customHeight="1">
      <c r="A99" s="21"/>
    </row>
    <row r="100" spans="1:1" s="18" customFormat="1" ht="13.5" customHeight="1">
      <c r="A100" s="21"/>
    </row>
    <row r="101" spans="1:1" s="18" customFormat="1" ht="13.5" customHeight="1">
      <c r="A101" s="21"/>
    </row>
    <row r="102" spans="1:1" s="18" customFormat="1" ht="13.5" customHeight="1">
      <c r="A102" s="21"/>
    </row>
    <row r="103" spans="1:1" s="18" customFormat="1" ht="13.5" customHeight="1">
      <c r="A103" s="21"/>
    </row>
    <row r="104" spans="1:1" s="18" customFormat="1" ht="12">
      <c r="A104" s="21"/>
    </row>
    <row r="105" spans="1:1" s="18" customFormat="1" ht="12">
      <c r="A105" s="21"/>
    </row>
  </sheetData>
  <mergeCells count="24">
    <mergeCell ref="A42:C42"/>
    <mergeCell ref="A43:C43"/>
    <mergeCell ref="A31:C31"/>
    <mergeCell ref="A32:C32"/>
    <mergeCell ref="A39:C41"/>
    <mergeCell ref="D39:K39"/>
    <mergeCell ref="D40:D41"/>
    <mergeCell ref="E40:F40"/>
    <mergeCell ref="G40:K40"/>
    <mergeCell ref="A18:C18"/>
    <mergeCell ref="A19:C19"/>
    <mergeCell ref="A28:C30"/>
    <mergeCell ref="D28:K28"/>
    <mergeCell ref="D29:D30"/>
    <mergeCell ref="E29:F29"/>
    <mergeCell ref="G29:K29"/>
    <mergeCell ref="A2:K2"/>
    <mergeCell ref="A7:C7"/>
    <mergeCell ref="A8:C8"/>
    <mergeCell ref="A15:C17"/>
    <mergeCell ref="D15:K15"/>
    <mergeCell ref="D16:D17"/>
    <mergeCell ref="E16:F16"/>
    <mergeCell ref="G16:K16"/>
  </mergeCells>
  <phoneticPr fontId="2"/>
  <printOptions horizontalCentered="1"/>
  <pageMargins left="0.59055118110236227" right="0.59055118110236227" top="0.59055118110236227" bottom="0.59055118110236227" header="0.19685039370078741" footer="0.19685039370078741"/>
  <pageSetup paperSize="9" scale="8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zoomScaleNormal="100" workbookViewId="0">
      <selection activeCell="B1" sqref="B1"/>
    </sheetView>
  </sheetViews>
  <sheetFormatPr defaultColWidth="8.625" defaultRowHeight="13.5"/>
  <cols>
    <col min="1" max="1" width="3.25" style="19" bestFit="1" customWidth="1"/>
    <col min="2" max="2" width="10" style="38" customWidth="1"/>
    <col min="3" max="3" width="2.125" style="19" customWidth="1"/>
    <col min="4" max="4" width="10" style="19" customWidth="1"/>
    <col min="5" max="6" width="9.375" style="19" customWidth="1"/>
    <col min="7" max="7" width="12.125" style="19" customWidth="1"/>
    <col min="8" max="9" width="9.375" style="19" customWidth="1"/>
    <col min="10" max="10" width="11.5" style="19" customWidth="1"/>
    <col min="11" max="11" width="9.25" style="19" customWidth="1"/>
    <col min="12" max="12" width="7.875" style="19" customWidth="1"/>
    <col min="13" max="14" width="10.625" style="19" customWidth="1"/>
    <col min="15" max="256" width="8.625" style="19"/>
    <col min="257" max="257" width="3.25" style="19" bestFit="1" customWidth="1"/>
    <col min="258" max="258" width="8.125" style="19" customWidth="1"/>
    <col min="259" max="259" width="2.125" style="19" customWidth="1"/>
    <col min="260" max="260" width="8.125" style="19" customWidth="1"/>
    <col min="261" max="262" width="9.625" style="19" customWidth="1"/>
    <col min="263" max="263" width="10.625" style="19" customWidth="1"/>
    <col min="264" max="265" width="8.625" style="19" customWidth="1"/>
    <col min="266" max="266" width="10.625" style="19" customWidth="1"/>
    <col min="267" max="268" width="8.625" style="19" customWidth="1"/>
    <col min="269" max="270" width="10.625" style="19" customWidth="1"/>
    <col min="271" max="512" width="8.625" style="19"/>
    <col min="513" max="513" width="3.25" style="19" bestFit="1" customWidth="1"/>
    <col min="514" max="514" width="8.125" style="19" customWidth="1"/>
    <col min="515" max="515" width="2.125" style="19" customWidth="1"/>
    <col min="516" max="516" width="8.125" style="19" customWidth="1"/>
    <col min="517" max="518" width="9.625" style="19" customWidth="1"/>
    <col min="519" max="519" width="10.625" style="19" customWidth="1"/>
    <col min="520" max="521" width="8.625" style="19" customWidth="1"/>
    <col min="522" max="522" width="10.625" style="19" customWidth="1"/>
    <col min="523" max="524" width="8.625" style="19" customWidth="1"/>
    <col min="525" max="526" width="10.625" style="19" customWidth="1"/>
    <col min="527" max="768" width="8.625" style="19"/>
    <col min="769" max="769" width="3.25" style="19" bestFit="1" customWidth="1"/>
    <col min="770" max="770" width="8.125" style="19" customWidth="1"/>
    <col min="771" max="771" width="2.125" style="19" customWidth="1"/>
    <col min="772" max="772" width="8.125" style="19" customWidth="1"/>
    <col min="773" max="774" width="9.625" style="19" customWidth="1"/>
    <col min="775" max="775" width="10.625" style="19" customWidth="1"/>
    <col min="776" max="777" width="8.625" style="19" customWidth="1"/>
    <col min="778" max="778" width="10.625" style="19" customWidth="1"/>
    <col min="779" max="780" width="8.625" style="19" customWidth="1"/>
    <col min="781" max="782" width="10.625" style="19" customWidth="1"/>
    <col min="783" max="1024" width="8.625" style="19"/>
    <col min="1025" max="1025" width="3.25" style="19" bestFit="1" customWidth="1"/>
    <col min="1026" max="1026" width="8.125" style="19" customWidth="1"/>
    <col min="1027" max="1027" width="2.125" style="19" customWidth="1"/>
    <col min="1028" max="1028" width="8.125" style="19" customWidth="1"/>
    <col min="1029" max="1030" width="9.625" style="19" customWidth="1"/>
    <col min="1031" max="1031" width="10.625" style="19" customWidth="1"/>
    <col min="1032" max="1033" width="8.625" style="19" customWidth="1"/>
    <col min="1034" max="1034" width="10.625" style="19" customWidth="1"/>
    <col min="1035" max="1036" width="8.625" style="19" customWidth="1"/>
    <col min="1037" max="1038" width="10.625" style="19" customWidth="1"/>
    <col min="1039" max="1280" width="8.625" style="19"/>
    <col min="1281" max="1281" width="3.25" style="19" bestFit="1" customWidth="1"/>
    <col min="1282" max="1282" width="8.125" style="19" customWidth="1"/>
    <col min="1283" max="1283" width="2.125" style="19" customWidth="1"/>
    <col min="1284" max="1284" width="8.125" style="19" customWidth="1"/>
    <col min="1285" max="1286" width="9.625" style="19" customWidth="1"/>
    <col min="1287" max="1287" width="10.625" style="19" customWidth="1"/>
    <col min="1288" max="1289" width="8.625" style="19" customWidth="1"/>
    <col min="1290" max="1290" width="10.625" style="19" customWidth="1"/>
    <col min="1291" max="1292" width="8.625" style="19" customWidth="1"/>
    <col min="1293" max="1294" width="10.625" style="19" customWidth="1"/>
    <col min="1295" max="1536" width="8.625" style="19"/>
    <col min="1537" max="1537" width="3.25" style="19" bestFit="1" customWidth="1"/>
    <col min="1538" max="1538" width="8.125" style="19" customWidth="1"/>
    <col min="1539" max="1539" width="2.125" style="19" customWidth="1"/>
    <col min="1540" max="1540" width="8.125" style="19" customWidth="1"/>
    <col min="1541" max="1542" width="9.625" style="19" customWidth="1"/>
    <col min="1543" max="1543" width="10.625" style="19" customWidth="1"/>
    <col min="1544" max="1545" width="8.625" style="19" customWidth="1"/>
    <col min="1546" max="1546" width="10.625" style="19" customWidth="1"/>
    <col min="1547" max="1548" width="8.625" style="19" customWidth="1"/>
    <col min="1549" max="1550" width="10.625" style="19" customWidth="1"/>
    <col min="1551" max="1792" width="8.625" style="19"/>
    <col min="1793" max="1793" width="3.25" style="19" bestFit="1" customWidth="1"/>
    <col min="1794" max="1794" width="8.125" style="19" customWidth="1"/>
    <col min="1795" max="1795" width="2.125" style="19" customWidth="1"/>
    <col min="1796" max="1796" width="8.125" style="19" customWidth="1"/>
    <col min="1797" max="1798" width="9.625" style="19" customWidth="1"/>
    <col min="1799" max="1799" width="10.625" style="19" customWidth="1"/>
    <col min="1800" max="1801" width="8.625" style="19" customWidth="1"/>
    <col min="1802" max="1802" width="10.625" style="19" customWidth="1"/>
    <col min="1803" max="1804" width="8.625" style="19" customWidth="1"/>
    <col min="1805" max="1806" width="10.625" style="19" customWidth="1"/>
    <col min="1807" max="2048" width="8.625" style="19"/>
    <col min="2049" max="2049" width="3.25" style="19" bestFit="1" customWidth="1"/>
    <col min="2050" max="2050" width="8.125" style="19" customWidth="1"/>
    <col min="2051" max="2051" width="2.125" style="19" customWidth="1"/>
    <col min="2052" max="2052" width="8.125" style="19" customWidth="1"/>
    <col min="2053" max="2054" width="9.625" style="19" customWidth="1"/>
    <col min="2055" max="2055" width="10.625" style="19" customWidth="1"/>
    <col min="2056" max="2057" width="8.625" style="19" customWidth="1"/>
    <col min="2058" max="2058" width="10.625" style="19" customWidth="1"/>
    <col min="2059" max="2060" width="8.625" style="19" customWidth="1"/>
    <col min="2061" max="2062" width="10.625" style="19" customWidth="1"/>
    <col min="2063" max="2304" width="8.625" style="19"/>
    <col min="2305" max="2305" width="3.25" style="19" bestFit="1" customWidth="1"/>
    <col min="2306" max="2306" width="8.125" style="19" customWidth="1"/>
    <col min="2307" max="2307" width="2.125" style="19" customWidth="1"/>
    <col min="2308" max="2308" width="8.125" style="19" customWidth="1"/>
    <col min="2309" max="2310" width="9.625" style="19" customWidth="1"/>
    <col min="2311" max="2311" width="10.625" style="19" customWidth="1"/>
    <col min="2312" max="2313" width="8.625" style="19" customWidth="1"/>
    <col min="2314" max="2314" width="10.625" style="19" customWidth="1"/>
    <col min="2315" max="2316" width="8.625" style="19" customWidth="1"/>
    <col min="2317" max="2318" width="10.625" style="19" customWidth="1"/>
    <col min="2319" max="2560" width="8.625" style="19"/>
    <col min="2561" max="2561" width="3.25" style="19" bestFit="1" customWidth="1"/>
    <col min="2562" max="2562" width="8.125" style="19" customWidth="1"/>
    <col min="2563" max="2563" width="2.125" style="19" customWidth="1"/>
    <col min="2564" max="2564" width="8.125" style="19" customWidth="1"/>
    <col min="2565" max="2566" width="9.625" style="19" customWidth="1"/>
    <col min="2567" max="2567" width="10.625" style="19" customWidth="1"/>
    <col min="2568" max="2569" width="8.625" style="19" customWidth="1"/>
    <col min="2570" max="2570" width="10.625" style="19" customWidth="1"/>
    <col min="2571" max="2572" width="8.625" style="19" customWidth="1"/>
    <col min="2573" max="2574" width="10.625" style="19" customWidth="1"/>
    <col min="2575" max="2816" width="8.625" style="19"/>
    <col min="2817" max="2817" width="3.25" style="19" bestFit="1" customWidth="1"/>
    <col min="2818" max="2818" width="8.125" style="19" customWidth="1"/>
    <col min="2819" max="2819" width="2.125" style="19" customWidth="1"/>
    <col min="2820" max="2820" width="8.125" style="19" customWidth="1"/>
    <col min="2821" max="2822" width="9.625" style="19" customWidth="1"/>
    <col min="2823" max="2823" width="10.625" style="19" customWidth="1"/>
    <col min="2824" max="2825" width="8.625" style="19" customWidth="1"/>
    <col min="2826" max="2826" width="10.625" style="19" customWidth="1"/>
    <col min="2827" max="2828" width="8.625" style="19" customWidth="1"/>
    <col min="2829" max="2830" width="10.625" style="19" customWidth="1"/>
    <col min="2831" max="3072" width="8.625" style="19"/>
    <col min="3073" max="3073" width="3.25" style="19" bestFit="1" customWidth="1"/>
    <col min="3074" max="3074" width="8.125" style="19" customWidth="1"/>
    <col min="3075" max="3075" width="2.125" style="19" customWidth="1"/>
    <col min="3076" max="3076" width="8.125" style="19" customWidth="1"/>
    <col min="3077" max="3078" width="9.625" style="19" customWidth="1"/>
    <col min="3079" max="3079" width="10.625" style="19" customWidth="1"/>
    <col min="3080" max="3081" width="8.625" style="19" customWidth="1"/>
    <col min="3082" max="3082" width="10.625" style="19" customWidth="1"/>
    <col min="3083" max="3084" width="8.625" style="19" customWidth="1"/>
    <col min="3085" max="3086" width="10.625" style="19" customWidth="1"/>
    <col min="3087" max="3328" width="8.625" style="19"/>
    <col min="3329" max="3329" width="3.25" style="19" bestFit="1" customWidth="1"/>
    <col min="3330" max="3330" width="8.125" style="19" customWidth="1"/>
    <col min="3331" max="3331" width="2.125" style="19" customWidth="1"/>
    <col min="3332" max="3332" width="8.125" style="19" customWidth="1"/>
    <col min="3333" max="3334" width="9.625" style="19" customWidth="1"/>
    <col min="3335" max="3335" width="10.625" style="19" customWidth="1"/>
    <col min="3336" max="3337" width="8.625" style="19" customWidth="1"/>
    <col min="3338" max="3338" width="10.625" style="19" customWidth="1"/>
    <col min="3339" max="3340" width="8.625" style="19" customWidth="1"/>
    <col min="3341" max="3342" width="10.625" style="19" customWidth="1"/>
    <col min="3343" max="3584" width="8.625" style="19"/>
    <col min="3585" max="3585" width="3.25" style="19" bestFit="1" customWidth="1"/>
    <col min="3586" max="3586" width="8.125" style="19" customWidth="1"/>
    <col min="3587" max="3587" width="2.125" style="19" customWidth="1"/>
    <col min="3588" max="3588" width="8.125" style="19" customWidth="1"/>
    <col min="3589" max="3590" width="9.625" style="19" customWidth="1"/>
    <col min="3591" max="3591" width="10.625" style="19" customWidth="1"/>
    <col min="3592" max="3593" width="8.625" style="19" customWidth="1"/>
    <col min="3594" max="3594" width="10.625" style="19" customWidth="1"/>
    <col min="3595" max="3596" width="8.625" style="19" customWidth="1"/>
    <col min="3597" max="3598" width="10.625" style="19" customWidth="1"/>
    <col min="3599" max="3840" width="8.625" style="19"/>
    <col min="3841" max="3841" width="3.25" style="19" bestFit="1" customWidth="1"/>
    <col min="3842" max="3842" width="8.125" style="19" customWidth="1"/>
    <col min="3843" max="3843" width="2.125" style="19" customWidth="1"/>
    <col min="3844" max="3844" width="8.125" style="19" customWidth="1"/>
    <col min="3845" max="3846" width="9.625" style="19" customWidth="1"/>
    <col min="3847" max="3847" width="10.625" style="19" customWidth="1"/>
    <col min="3848" max="3849" width="8.625" style="19" customWidth="1"/>
    <col min="3850" max="3850" width="10.625" style="19" customWidth="1"/>
    <col min="3851" max="3852" width="8.625" style="19" customWidth="1"/>
    <col min="3853" max="3854" width="10.625" style="19" customWidth="1"/>
    <col min="3855" max="4096" width="8.625" style="19"/>
    <col min="4097" max="4097" width="3.25" style="19" bestFit="1" customWidth="1"/>
    <col min="4098" max="4098" width="8.125" style="19" customWidth="1"/>
    <col min="4099" max="4099" width="2.125" style="19" customWidth="1"/>
    <col min="4100" max="4100" width="8.125" style="19" customWidth="1"/>
    <col min="4101" max="4102" width="9.625" style="19" customWidth="1"/>
    <col min="4103" max="4103" width="10.625" style="19" customWidth="1"/>
    <col min="4104" max="4105" width="8.625" style="19" customWidth="1"/>
    <col min="4106" max="4106" width="10.625" style="19" customWidth="1"/>
    <col min="4107" max="4108" width="8.625" style="19" customWidth="1"/>
    <col min="4109" max="4110" width="10.625" style="19" customWidth="1"/>
    <col min="4111" max="4352" width="8.625" style="19"/>
    <col min="4353" max="4353" width="3.25" style="19" bestFit="1" customWidth="1"/>
    <col min="4354" max="4354" width="8.125" style="19" customWidth="1"/>
    <col min="4355" max="4355" width="2.125" style="19" customWidth="1"/>
    <col min="4356" max="4356" width="8.125" style="19" customWidth="1"/>
    <col min="4357" max="4358" width="9.625" style="19" customWidth="1"/>
    <col min="4359" max="4359" width="10.625" style="19" customWidth="1"/>
    <col min="4360" max="4361" width="8.625" style="19" customWidth="1"/>
    <col min="4362" max="4362" width="10.625" style="19" customWidth="1"/>
    <col min="4363" max="4364" width="8.625" style="19" customWidth="1"/>
    <col min="4365" max="4366" width="10.625" style="19" customWidth="1"/>
    <col min="4367" max="4608" width="8.625" style="19"/>
    <col min="4609" max="4609" width="3.25" style="19" bestFit="1" customWidth="1"/>
    <col min="4610" max="4610" width="8.125" style="19" customWidth="1"/>
    <col min="4611" max="4611" width="2.125" style="19" customWidth="1"/>
    <col min="4612" max="4612" width="8.125" style="19" customWidth="1"/>
    <col min="4613" max="4614" width="9.625" style="19" customWidth="1"/>
    <col min="4615" max="4615" width="10.625" style="19" customWidth="1"/>
    <col min="4616" max="4617" width="8.625" style="19" customWidth="1"/>
    <col min="4618" max="4618" width="10.625" style="19" customWidth="1"/>
    <col min="4619" max="4620" width="8.625" style="19" customWidth="1"/>
    <col min="4621" max="4622" width="10.625" style="19" customWidth="1"/>
    <col min="4623" max="4864" width="8.625" style="19"/>
    <col min="4865" max="4865" width="3.25" style="19" bestFit="1" customWidth="1"/>
    <col min="4866" max="4866" width="8.125" style="19" customWidth="1"/>
    <col min="4867" max="4867" width="2.125" style="19" customWidth="1"/>
    <col min="4868" max="4868" width="8.125" style="19" customWidth="1"/>
    <col min="4869" max="4870" width="9.625" style="19" customWidth="1"/>
    <col min="4871" max="4871" width="10.625" style="19" customWidth="1"/>
    <col min="4872" max="4873" width="8.625" style="19" customWidth="1"/>
    <col min="4874" max="4874" width="10.625" style="19" customWidth="1"/>
    <col min="4875" max="4876" width="8.625" style="19" customWidth="1"/>
    <col min="4877" max="4878" width="10.625" style="19" customWidth="1"/>
    <col min="4879" max="5120" width="8.625" style="19"/>
    <col min="5121" max="5121" width="3.25" style="19" bestFit="1" customWidth="1"/>
    <col min="5122" max="5122" width="8.125" style="19" customWidth="1"/>
    <col min="5123" max="5123" width="2.125" style="19" customWidth="1"/>
    <col min="5124" max="5124" width="8.125" style="19" customWidth="1"/>
    <col min="5125" max="5126" width="9.625" style="19" customWidth="1"/>
    <col min="5127" max="5127" width="10.625" style="19" customWidth="1"/>
    <col min="5128" max="5129" width="8.625" style="19" customWidth="1"/>
    <col min="5130" max="5130" width="10.625" style="19" customWidth="1"/>
    <col min="5131" max="5132" width="8.625" style="19" customWidth="1"/>
    <col min="5133" max="5134" width="10.625" style="19" customWidth="1"/>
    <col min="5135" max="5376" width="8.625" style="19"/>
    <col min="5377" max="5377" width="3.25" style="19" bestFit="1" customWidth="1"/>
    <col min="5378" max="5378" width="8.125" style="19" customWidth="1"/>
    <col min="5379" max="5379" width="2.125" style="19" customWidth="1"/>
    <col min="5380" max="5380" width="8.125" style="19" customWidth="1"/>
    <col min="5381" max="5382" width="9.625" style="19" customWidth="1"/>
    <col min="5383" max="5383" width="10.625" style="19" customWidth="1"/>
    <col min="5384" max="5385" width="8.625" style="19" customWidth="1"/>
    <col min="5386" max="5386" width="10.625" style="19" customWidth="1"/>
    <col min="5387" max="5388" width="8.625" style="19" customWidth="1"/>
    <col min="5389" max="5390" width="10.625" style="19" customWidth="1"/>
    <col min="5391" max="5632" width="8.625" style="19"/>
    <col min="5633" max="5633" width="3.25" style="19" bestFit="1" customWidth="1"/>
    <col min="5634" max="5634" width="8.125" style="19" customWidth="1"/>
    <col min="5635" max="5635" width="2.125" style="19" customWidth="1"/>
    <col min="5636" max="5636" width="8.125" style="19" customWidth="1"/>
    <col min="5637" max="5638" width="9.625" style="19" customWidth="1"/>
    <col min="5639" max="5639" width="10.625" style="19" customWidth="1"/>
    <col min="5640" max="5641" width="8.625" style="19" customWidth="1"/>
    <col min="5642" max="5642" width="10.625" style="19" customWidth="1"/>
    <col min="5643" max="5644" width="8.625" style="19" customWidth="1"/>
    <col min="5645" max="5646" width="10.625" style="19" customWidth="1"/>
    <col min="5647" max="5888" width="8.625" style="19"/>
    <col min="5889" max="5889" width="3.25" style="19" bestFit="1" customWidth="1"/>
    <col min="5890" max="5890" width="8.125" style="19" customWidth="1"/>
    <col min="5891" max="5891" width="2.125" style="19" customWidth="1"/>
    <col min="5892" max="5892" width="8.125" style="19" customWidth="1"/>
    <col min="5893" max="5894" width="9.625" style="19" customWidth="1"/>
    <col min="5895" max="5895" width="10.625" style="19" customWidth="1"/>
    <col min="5896" max="5897" width="8.625" style="19" customWidth="1"/>
    <col min="5898" max="5898" width="10.625" style="19" customWidth="1"/>
    <col min="5899" max="5900" width="8.625" style="19" customWidth="1"/>
    <col min="5901" max="5902" width="10.625" style="19" customWidth="1"/>
    <col min="5903" max="6144" width="8.625" style="19"/>
    <col min="6145" max="6145" width="3.25" style="19" bestFit="1" customWidth="1"/>
    <col min="6146" max="6146" width="8.125" style="19" customWidth="1"/>
    <col min="6147" max="6147" width="2.125" style="19" customWidth="1"/>
    <col min="6148" max="6148" width="8.125" style="19" customWidth="1"/>
    <col min="6149" max="6150" width="9.625" style="19" customWidth="1"/>
    <col min="6151" max="6151" width="10.625" style="19" customWidth="1"/>
    <col min="6152" max="6153" width="8.625" style="19" customWidth="1"/>
    <col min="6154" max="6154" width="10.625" style="19" customWidth="1"/>
    <col min="6155" max="6156" width="8.625" style="19" customWidth="1"/>
    <col min="6157" max="6158" width="10.625" style="19" customWidth="1"/>
    <col min="6159" max="6400" width="8.625" style="19"/>
    <col min="6401" max="6401" width="3.25" style="19" bestFit="1" customWidth="1"/>
    <col min="6402" max="6402" width="8.125" style="19" customWidth="1"/>
    <col min="6403" max="6403" width="2.125" style="19" customWidth="1"/>
    <col min="6404" max="6404" width="8.125" style="19" customWidth="1"/>
    <col min="6405" max="6406" width="9.625" style="19" customWidth="1"/>
    <col min="6407" max="6407" width="10.625" style="19" customWidth="1"/>
    <col min="6408" max="6409" width="8.625" style="19" customWidth="1"/>
    <col min="6410" max="6410" width="10.625" style="19" customWidth="1"/>
    <col min="6411" max="6412" width="8.625" style="19" customWidth="1"/>
    <col min="6413" max="6414" width="10.625" style="19" customWidth="1"/>
    <col min="6415" max="6656" width="8.625" style="19"/>
    <col min="6657" max="6657" width="3.25" style="19" bestFit="1" customWidth="1"/>
    <col min="6658" max="6658" width="8.125" style="19" customWidth="1"/>
    <col min="6659" max="6659" width="2.125" style="19" customWidth="1"/>
    <col min="6660" max="6660" width="8.125" style="19" customWidth="1"/>
    <col min="6661" max="6662" width="9.625" style="19" customWidth="1"/>
    <col min="6663" max="6663" width="10.625" style="19" customWidth="1"/>
    <col min="6664" max="6665" width="8.625" style="19" customWidth="1"/>
    <col min="6666" max="6666" width="10.625" style="19" customWidth="1"/>
    <col min="6667" max="6668" width="8.625" style="19" customWidth="1"/>
    <col min="6669" max="6670" width="10.625" style="19" customWidth="1"/>
    <col min="6671" max="6912" width="8.625" style="19"/>
    <col min="6913" max="6913" width="3.25" style="19" bestFit="1" customWidth="1"/>
    <col min="6914" max="6914" width="8.125" style="19" customWidth="1"/>
    <col min="6915" max="6915" width="2.125" style="19" customWidth="1"/>
    <col min="6916" max="6916" width="8.125" style="19" customWidth="1"/>
    <col min="6917" max="6918" width="9.625" style="19" customWidth="1"/>
    <col min="6919" max="6919" width="10.625" style="19" customWidth="1"/>
    <col min="6920" max="6921" width="8.625" style="19" customWidth="1"/>
    <col min="6922" max="6922" width="10.625" style="19" customWidth="1"/>
    <col min="6923" max="6924" width="8.625" style="19" customWidth="1"/>
    <col min="6925" max="6926" width="10.625" style="19" customWidth="1"/>
    <col min="6927" max="7168" width="8.625" style="19"/>
    <col min="7169" max="7169" width="3.25" style="19" bestFit="1" customWidth="1"/>
    <col min="7170" max="7170" width="8.125" style="19" customWidth="1"/>
    <col min="7171" max="7171" width="2.125" style="19" customWidth="1"/>
    <col min="7172" max="7172" width="8.125" style="19" customWidth="1"/>
    <col min="7173" max="7174" width="9.625" style="19" customWidth="1"/>
    <col min="7175" max="7175" width="10.625" style="19" customWidth="1"/>
    <col min="7176" max="7177" width="8.625" style="19" customWidth="1"/>
    <col min="7178" max="7178" width="10.625" style="19" customWidth="1"/>
    <col min="7179" max="7180" width="8.625" style="19" customWidth="1"/>
    <col min="7181" max="7182" width="10.625" style="19" customWidth="1"/>
    <col min="7183" max="7424" width="8.625" style="19"/>
    <col min="7425" max="7425" width="3.25" style="19" bestFit="1" customWidth="1"/>
    <col min="7426" max="7426" width="8.125" style="19" customWidth="1"/>
    <col min="7427" max="7427" width="2.125" style="19" customWidth="1"/>
    <col min="7428" max="7428" width="8.125" style="19" customWidth="1"/>
    <col min="7429" max="7430" width="9.625" style="19" customWidth="1"/>
    <col min="7431" max="7431" width="10.625" style="19" customWidth="1"/>
    <col min="7432" max="7433" width="8.625" style="19" customWidth="1"/>
    <col min="7434" max="7434" width="10.625" style="19" customWidth="1"/>
    <col min="7435" max="7436" width="8.625" style="19" customWidth="1"/>
    <col min="7437" max="7438" width="10.625" style="19" customWidth="1"/>
    <col min="7439" max="7680" width="8.625" style="19"/>
    <col min="7681" max="7681" width="3.25" style="19" bestFit="1" customWidth="1"/>
    <col min="7682" max="7682" width="8.125" style="19" customWidth="1"/>
    <col min="7683" max="7683" width="2.125" style="19" customWidth="1"/>
    <col min="7684" max="7684" width="8.125" style="19" customWidth="1"/>
    <col min="7685" max="7686" width="9.625" style="19" customWidth="1"/>
    <col min="7687" max="7687" width="10.625" style="19" customWidth="1"/>
    <col min="7688" max="7689" width="8.625" style="19" customWidth="1"/>
    <col min="7690" max="7690" width="10.625" style="19" customWidth="1"/>
    <col min="7691" max="7692" width="8.625" style="19" customWidth="1"/>
    <col min="7693" max="7694" width="10.625" style="19" customWidth="1"/>
    <col min="7695" max="7936" width="8.625" style="19"/>
    <col min="7937" max="7937" width="3.25" style="19" bestFit="1" customWidth="1"/>
    <col min="7938" max="7938" width="8.125" style="19" customWidth="1"/>
    <col min="7939" max="7939" width="2.125" style="19" customWidth="1"/>
    <col min="7940" max="7940" width="8.125" style="19" customWidth="1"/>
    <col min="7941" max="7942" width="9.625" style="19" customWidth="1"/>
    <col min="7943" max="7943" width="10.625" style="19" customWidth="1"/>
    <col min="7944" max="7945" width="8.625" style="19" customWidth="1"/>
    <col min="7946" max="7946" width="10.625" style="19" customWidth="1"/>
    <col min="7947" max="7948" width="8.625" style="19" customWidth="1"/>
    <col min="7949" max="7950" width="10.625" style="19" customWidth="1"/>
    <col min="7951" max="8192" width="8.625" style="19"/>
    <col min="8193" max="8193" width="3.25" style="19" bestFit="1" customWidth="1"/>
    <col min="8194" max="8194" width="8.125" style="19" customWidth="1"/>
    <col min="8195" max="8195" width="2.125" style="19" customWidth="1"/>
    <col min="8196" max="8196" width="8.125" style="19" customWidth="1"/>
    <col min="8197" max="8198" width="9.625" style="19" customWidth="1"/>
    <col min="8199" max="8199" width="10.625" style="19" customWidth="1"/>
    <col min="8200" max="8201" width="8.625" style="19" customWidth="1"/>
    <col min="8202" max="8202" width="10.625" style="19" customWidth="1"/>
    <col min="8203" max="8204" width="8.625" style="19" customWidth="1"/>
    <col min="8205" max="8206" width="10.625" style="19" customWidth="1"/>
    <col min="8207" max="8448" width="8.625" style="19"/>
    <col min="8449" max="8449" width="3.25" style="19" bestFit="1" customWidth="1"/>
    <col min="8450" max="8450" width="8.125" style="19" customWidth="1"/>
    <col min="8451" max="8451" width="2.125" style="19" customWidth="1"/>
    <col min="8452" max="8452" width="8.125" style="19" customWidth="1"/>
    <col min="8453" max="8454" width="9.625" style="19" customWidth="1"/>
    <col min="8455" max="8455" width="10.625" style="19" customWidth="1"/>
    <col min="8456" max="8457" width="8.625" style="19" customWidth="1"/>
    <col min="8458" max="8458" width="10.625" style="19" customWidth="1"/>
    <col min="8459" max="8460" width="8.625" style="19" customWidth="1"/>
    <col min="8461" max="8462" width="10.625" style="19" customWidth="1"/>
    <col min="8463" max="8704" width="8.625" style="19"/>
    <col min="8705" max="8705" width="3.25" style="19" bestFit="1" customWidth="1"/>
    <col min="8706" max="8706" width="8.125" style="19" customWidth="1"/>
    <col min="8707" max="8707" width="2.125" style="19" customWidth="1"/>
    <col min="8708" max="8708" width="8.125" style="19" customWidth="1"/>
    <col min="8709" max="8710" width="9.625" style="19" customWidth="1"/>
    <col min="8711" max="8711" width="10.625" style="19" customWidth="1"/>
    <col min="8712" max="8713" width="8.625" style="19" customWidth="1"/>
    <col min="8714" max="8714" width="10.625" style="19" customWidth="1"/>
    <col min="8715" max="8716" width="8.625" style="19" customWidth="1"/>
    <col min="8717" max="8718" width="10.625" style="19" customWidth="1"/>
    <col min="8719" max="8960" width="8.625" style="19"/>
    <col min="8961" max="8961" width="3.25" style="19" bestFit="1" customWidth="1"/>
    <col min="8962" max="8962" width="8.125" style="19" customWidth="1"/>
    <col min="8963" max="8963" width="2.125" style="19" customWidth="1"/>
    <col min="8964" max="8964" width="8.125" style="19" customWidth="1"/>
    <col min="8965" max="8966" width="9.625" style="19" customWidth="1"/>
    <col min="8967" max="8967" width="10.625" style="19" customWidth="1"/>
    <col min="8968" max="8969" width="8.625" style="19" customWidth="1"/>
    <col min="8970" max="8970" width="10.625" style="19" customWidth="1"/>
    <col min="8971" max="8972" width="8.625" style="19" customWidth="1"/>
    <col min="8973" max="8974" width="10.625" style="19" customWidth="1"/>
    <col min="8975" max="9216" width="8.625" style="19"/>
    <col min="9217" max="9217" width="3.25" style="19" bestFit="1" customWidth="1"/>
    <col min="9218" max="9218" width="8.125" style="19" customWidth="1"/>
    <col min="9219" max="9219" width="2.125" style="19" customWidth="1"/>
    <col min="9220" max="9220" width="8.125" style="19" customWidth="1"/>
    <col min="9221" max="9222" width="9.625" style="19" customWidth="1"/>
    <col min="9223" max="9223" width="10.625" style="19" customWidth="1"/>
    <col min="9224" max="9225" width="8.625" style="19" customWidth="1"/>
    <col min="9226" max="9226" width="10.625" style="19" customWidth="1"/>
    <col min="9227" max="9228" width="8.625" style="19" customWidth="1"/>
    <col min="9229" max="9230" width="10.625" style="19" customWidth="1"/>
    <col min="9231" max="9472" width="8.625" style="19"/>
    <col min="9473" max="9473" width="3.25" style="19" bestFit="1" customWidth="1"/>
    <col min="9474" max="9474" width="8.125" style="19" customWidth="1"/>
    <col min="9475" max="9475" width="2.125" style="19" customWidth="1"/>
    <col min="9476" max="9476" width="8.125" style="19" customWidth="1"/>
    <col min="9477" max="9478" width="9.625" style="19" customWidth="1"/>
    <col min="9479" max="9479" width="10.625" style="19" customWidth="1"/>
    <col min="9480" max="9481" width="8.625" style="19" customWidth="1"/>
    <col min="9482" max="9482" width="10.625" style="19" customWidth="1"/>
    <col min="9483" max="9484" width="8.625" style="19" customWidth="1"/>
    <col min="9485" max="9486" width="10.625" style="19" customWidth="1"/>
    <col min="9487" max="9728" width="8.625" style="19"/>
    <col min="9729" max="9729" width="3.25" style="19" bestFit="1" customWidth="1"/>
    <col min="9730" max="9730" width="8.125" style="19" customWidth="1"/>
    <col min="9731" max="9731" width="2.125" style="19" customWidth="1"/>
    <col min="9732" max="9732" width="8.125" style="19" customWidth="1"/>
    <col min="9733" max="9734" width="9.625" style="19" customWidth="1"/>
    <col min="9735" max="9735" width="10.625" style="19" customWidth="1"/>
    <col min="9736" max="9737" width="8.625" style="19" customWidth="1"/>
    <col min="9738" max="9738" width="10.625" style="19" customWidth="1"/>
    <col min="9739" max="9740" width="8.625" style="19" customWidth="1"/>
    <col min="9741" max="9742" width="10.625" style="19" customWidth="1"/>
    <col min="9743" max="9984" width="8.625" style="19"/>
    <col min="9985" max="9985" width="3.25" style="19" bestFit="1" customWidth="1"/>
    <col min="9986" max="9986" width="8.125" style="19" customWidth="1"/>
    <col min="9987" max="9987" width="2.125" style="19" customWidth="1"/>
    <col min="9988" max="9988" width="8.125" style="19" customWidth="1"/>
    <col min="9989" max="9990" width="9.625" style="19" customWidth="1"/>
    <col min="9991" max="9991" width="10.625" style="19" customWidth="1"/>
    <col min="9992" max="9993" width="8.625" style="19" customWidth="1"/>
    <col min="9994" max="9994" width="10.625" style="19" customWidth="1"/>
    <col min="9995" max="9996" width="8.625" style="19" customWidth="1"/>
    <col min="9997" max="9998" width="10.625" style="19" customWidth="1"/>
    <col min="9999" max="10240" width="8.625" style="19"/>
    <col min="10241" max="10241" width="3.25" style="19" bestFit="1" customWidth="1"/>
    <col min="10242" max="10242" width="8.125" style="19" customWidth="1"/>
    <col min="10243" max="10243" width="2.125" style="19" customWidth="1"/>
    <col min="10244" max="10244" width="8.125" style="19" customWidth="1"/>
    <col min="10245" max="10246" width="9.625" style="19" customWidth="1"/>
    <col min="10247" max="10247" width="10.625" style="19" customWidth="1"/>
    <col min="10248" max="10249" width="8.625" style="19" customWidth="1"/>
    <col min="10250" max="10250" width="10.625" style="19" customWidth="1"/>
    <col min="10251" max="10252" width="8.625" style="19" customWidth="1"/>
    <col min="10253" max="10254" width="10.625" style="19" customWidth="1"/>
    <col min="10255" max="10496" width="8.625" style="19"/>
    <col min="10497" max="10497" width="3.25" style="19" bestFit="1" customWidth="1"/>
    <col min="10498" max="10498" width="8.125" style="19" customWidth="1"/>
    <col min="10499" max="10499" width="2.125" style="19" customWidth="1"/>
    <col min="10500" max="10500" width="8.125" style="19" customWidth="1"/>
    <col min="10501" max="10502" width="9.625" style="19" customWidth="1"/>
    <col min="10503" max="10503" width="10.625" style="19" customWidth="1"/>
    <col min="10504" max="10505" width="8.625" style="19" customWidth="1"/>
    <col min="10506" max="10506" width="10.625" style="19" customWidth="1"/>
    <col min="10507" max="10508" width="8.625" style="19" customWidth="1"/>
    <col min="10509" max="10510" width="10.625" style="19" customWidth="1"/>
    <col min="10511" max="10752" width="8.625" style="19"/>
    <col min="10753" max="10753" width="3.25" style="19" bestFit="1" customWidth="1"/>
    <col min="10754" max="10754" width="8.125" style="19" customWidth="1"/>
    <col min="10755" max="10755" width="2.125" style="19" customWidth="1"/>
    <col min="10756" max="10756" width="8.125" style="19" customWidth="1"/>
    <col min="10757" max="10758" width="9.625" style="19" customWidth="1"/>
    <col min="10759" max="10759" width="10.625" style="19" customWidth="1"/>
    <col min="10760" max="10761" width="8.625" style="19" customWidth="1"/>
    <col min="10762" max="10762" width="10.625" style="19" customWidth="1"/>
    <col min="10763" max="10764" width="8.625" style="19" customWidth="1"/>
    <col min="10765" max="10766" width="10.625" style="19" customWidth="1"/>
    <col min="10767" max="11008" width="8.625" style="19"/>
    <col min="11009" max="11009" width="3.25" style="19" bestFit="1" customWidth="1"/>
    <col min="11010" max="11010" width="8.125" style="19" customWidth="1"/>
    <col min="11011" max="11011" width="2.125" style="19" customWidth="1"/>
    <col min="11012" max="11012" width="8.125" style="19" customWidth="1"/>
    <col min="11013" max="11014" width="9.625" style="19" customWidth="1"/>
    <col min="11015" max="11015" width="10.625" style="19" customWidth="1"/>
    <col min="11016" max="11017" width="8.625" style="19" customWidth="1"/>
    <col min="11018" max="11018" width="10.625" style="19" customWidth="1"/>
    <col min="11019" max="11020" width="8.625" style="19" customWidth="1"/>
    <col min="11021" max="11022" width="10.625" style="19" customWidth="1"/>
    <col min="11023" max="11264" width="8.625" style="19"/>
    <col min="11265" max="11265" width="3.25" style="19" bestFit="1" customWidth="1"/>
    <col min="11266" max="11266" width="8.125" style="19" customWidth="1"/>
    <col min="11267" max="11267" width="2.125" style="19" customWidth="1"/>
    <col min="11268" max="11268" width="8.125" style="19" customWidth="1"/>
    <col min="11269" max="11270" width="9.625" style="19" customWidth="1"/>
    <col min="11271" max="11271" width="10.625" style="19" customWidth="1"/>
    <col min="11272" max="11273" width="8.625" style="19" customWidth="1"/>
    <col min="11274" max="11274" width="10.625" style="19" customWidth="1"/>
    <col min="11275" max="11276" width="8.625" style="19" customWidth="1"/>
    <col min="11277" max="11278" width="10.625" style="19" customWidth="1"/>
    <col min="11279" max="11520" width="8.625" style="19"/>
    <col min="11521" max="11521" width="3.25" style="19" bestFit="1" customWidth="1"/>
    <col min="11522" max="11522" width="8.125" style="19" customWidth="1"/>
    <col min="11523" max="11523" width="2.125" style="19" customWidth="1"/>
    <col min="11524" max="11524" width="8.125" style="19" customWidth="1"/>
    <col min="11525" max="11526" width="9.625" style="19" customWidth="1"/>
    <col min="11527" max="11527" width="10.625" style="19" customWidth="1"/>
    <col min="11528" max="11529" width="8.625" style="19" customWidth="1"/>
    <col min="11530" max="11530" width="10.625" style="19" customWidth="1"/>
    <col min="11531" max="11532" width="8.625" style="19" customWidth="1"/>
    <col min="11533" max="11534" width="10.625" style="19" customWidth="1"/>
    <col min="11535" max="11776" width="8.625" style="19"/>
    <col min="11777" max="11777" width="3.25" style="19" bestFit="1" customWidth="1"/>
    <col min="11778" max="11778" width="8.125" style="19" customWidth="1"/>
    <col min="11779" max="11779" width="2.125" style="19" customWidth="1"/>
    <col min="11780" max="11780" width="8.125" style="19" customWidth="1"/>
    <col min="11781" max="11782" width="9.625" style="19" customWidth="1"/>
    <col min="11783" max="11783" width="10.625" style="19" customWidth="1"/>
    <col min="11784" max="11785" width="8.625" style="19" customWidth="1"/>
    <col min="11786" max="11786" width="10.625" style="19" customWidth="1"/>
    <col min="11787" max="11788" width="8.625" style="19" customWidth="1"/>
    <col min="11789" max="11790" width="10.625" style="19" customWidth="1"/>
    <col min="11791" max="12032" width="8.625" style="19"/>
    <col min="12033" max="12033" width="3.25" style="19" bestFit="1" customWidth="1"/>
    <col min="12034" max="12034" width="8.125" style="19" customWidth="1"/>
    <col min="12035" max="12035" width="2.125" style="19" customWidth="1"/>
    <col min="12036" max="12036" width="8.125" style="19" customWidth="1"/>
    <col min="12037" max="12038" width="9.625" style="19" customWidth="1"/>
    <col min="12039" max="12039" width="10.625" style="19" customWidth="1"/>
    <col min="12040" max="12041" width="8.625" style="19" customWidth="1"/>
    <col min="12042" max="12042" width="10.625" style="19" customWidth="1"/>
    <col min="12043" max="12044" width="8.625" style="19" customWidth="1"/>
    <col min="12045" max="12046" width="10.625" style="19" customWidth="1"/>
    <col min="12047" max="12288" width="8.625" style="19"/>
    <col min="12289" max="12289" width="3.25" style="19" bestFit="1" customWidth="1"/>
    <col min="12290" max="12290" width="8.125" style="19" customWidth="1"/>
    <col min="12291" max="12291" width="2.125" style="19" customWidth="1"/>
    <col min="12292" max="12292" width="8.125" style="19" customWidth="1"/>
    <col min="12293" max="12294" width="9.625" style="19" customWidth="1"/>
    <col min="12295" max="12295" width="10.625" style="19" customWidth="1"/>
    <col min="12296" max="12297" width="8.625" style="19" customWidth="1"/>
    <col min="12298" max="12298" width="10.625" style="19" customWidth="1"/>
    <col min="12299" max="12300" width="8.625" style="19" customWidth="1"/>
    <col min="12301" max="12302" width="10.625" style="19" customWidth="1"/>
    <col min="12303" max="12544" width="8.625" style="19"/>
    <col min="12545" max="12545" width="3.25" style="19" bestFit="1" customWidth="1"/>
    <col min="12546" max="12546" width="8.125" style="19" customWidth="1"/>
    <col min="12547" max="12547" width="2.125" style="19" customWidth="1"/>
    <col min="12548" max="12548" width="8.125" style="19" customWidth="1"/>
    <col min="12549" max="12550" width="9.625" style="19" customWidth="1"/>
    <col min="12551" max="12551" width="10.625" style="19" customWidth="1"/>
    <col min="12552" max="12553" width="8.625" style="19" customWidth="1"/>
    <col min="12554" max="12554" width="10.625" style="19" customWidth="1"/>
    <col min="12555" max="12556" width="8.625" style="19" customWidth="1"/>
    <col min="12557" max="12558" width="10.625" style="19" customWidth="1"/>
    <col min="12559" max="12800" width="8.625" style="19"/>
    <col min="12801" max="12801" width="3.25" style="19" bestFit="1" customWidth="1"/>
    <col min="12802" max="12802" width="8.125" style="19" customWidth="1"/>
    <col min="12803" max="12803" width="2.125" style="19" customWidth="1"/>
    <col min="12804" max="12804" width="8.125" style="19" customWidth="1"/>
    <col min="12805" max="12806" width="9.625" style="19" customWidth="1"/>
    <col min="12807" max="12807" width="10.625" style="19" customWidth="1"/>
    <col min="12808" max="12809" width="8.625" style="19" customWidth="1"/>
    <col min="12810" max="12810" width="10.625" style="19" customWidth="1"/>
    <col min="12811" max="12812" width="8.625" style="19" customWidth="1"/>
    <col min="12813" max="12814" width="10.625" style="19" customWidth="1"/>
    <col min="12815" max="13056" width="8.625" style="19"/>
    <col min="13057" max="13057" width="3.25" style="19" bestFit="1" customWidth="1"/>
    <col min="13058" max="13058" width="8.125" style="19" customWidth="1"/>
    <col min="13059" max="13059" width="2.125" style="19" customWidth="1"/>
    <col min="13060" max="13060" width="8.125" style="19" customWidth="1"/>
    <col min="13061" max="13062" width="9.625" style="19" customWidth="1"/>
    <col min="13063" max="13063" width="10.625" style="19" customWidth="1"/>
    <col min="13064" max="13065" width="8.625" style="19" customWidth="1"/>
    <col min="13066" max="13066" width="10.625" style="19" customWidth="1"/>
    <col min="13067" max="13068" width="8.625" style="19" customWidth="1"/>
    <col min="13069" max="13070" width="10.625" style="19" customWidth="1"/>
    <col min="13071" max="13312" width="8.625" style="19"/>
    <col min="13313" max="13313" width="3.25" style="19" bestFit="1" customWidth="1"/>
    <col min="13314" max="13314" width="8.125" style="19" customWidth="1"/>
    <col min="13315" max="13315" width="2.125" style="19" customWidth="1"/>
    <col min="13316" max="13316" width="8.125" style="19" customWidth="1"/>
    <col min="13317" max="13318" width="9.625" style="19" customWidth="1"/>
    <col min="13319" max="13319" width="10.625" style="19" customWidth="1"/>
    <col min="13320" max="13321" width="8.625" style="19" customWidth="1"/>
    <col min="13322" max="13322" width="10.625" style="19" customWidth="1"/>
    <col min="13323" max="13324" width="8.625" style="19" customWidth="1"/>
    <col min="13325" max="13326" width="10.625" style="19" customWidth="1"/>
    <col min="13327" max="13568" width="8.625" style="19"/>
    <col min="13569" max="13569" width="3.25" style="19" bestFit="1" customWidth="1"/>
    <col min="13570" max="13570" width="8.125" style="19" customWidth="1"/>
    <col min="13571" max="13571" width="2.125" style="19" customWidth="1"/>
    <col min="13572" max="13572" width="8.125" style="19" customWidth="1"/>
    <col min="13573" max="13574" width="9.625" style="19" customWidth="1"/>
    <col min="13575" max="13575" width="10.625" style="19" customWidth="1"/>
    <col min="13576" max="13577" width="8.625" style="19" customWidth="1"/>
    <col min="13578" max="13578" width="10.625" style="19" customWidth="1"/>
    <col min="13579" max="13580" width="8.625" style="19" customWidth="1"/>
    <col min="13581" max="13582" width="10.625" style="19" customWidth="1"/>
    <col min="13583" max="13824" width="8.625" style="19"/>
    <col min="13825" max="13825" width="3.25" style="19" bestFit="1" customWidth="1"/>
    <col min="13826" max="13826" width="8.125" style="19" customWidth="1"/>
    <col min="13827" max="13827" width="2.125" style="19" customWidth="1"/>
    <col min="13828" max="13828" width="8.125" style="19" customWidth="1"/>
    <col min="13829" max="13830" width="9.625" style="19" customWidth="1"/>
    <col min="13831" max="13831" width="10.625" style="19" customWidth="1"/>
    <col min="13832" max="13833" width="8.625" style="19" customWidth="1"/>
    <col min="13834" max="13834" width="10.625" style="19" customWidth="1"/>
    <col min="13835" max="13836" width="8.625" style="19" customWidth="1"/>
    <col min="13837" max="13838" width="10.625" style="19" customWidth="1"/>
    <col min="13839" max="14080" width="8.625" style="19"/>
    <col min="14081" max="14081" width="3.25" style="19" bestFit="1" customWidth="1"/>
    <col min="14082" max="14082" width="8.125" style="19" customWidth="1"/>
    <col min="14083" max="14083" width="2.125" style="19" customWidth="1"/>
    <col min="14084" max="14084" width="8.125" style="19" customWidth="1"/>
    <col min="14085" max="14086" width="9.625" style="19" customWidth="1"/>
    <col min="14087" max="14087" width="10.625" style="19" customWidth="1"/>
    <col min="14088" max="14089" width="8.625" style="19" customWidth="1"/>
    <col min="14090" max="14090" width="10.625" style="19" customWidth="1"/>
    <col min="14091" max="14092" width="8.625" style="19" customWidth="1"/>
    <col min="14093" max="14094" width="10.625" style="19" customWidth="1"/>
    <col min="14095" max="14336" width="8.625" style="19"/>
    <col min="14337" max="14337" width="3.25" style="19" bestFit="1" customWidth="1"/>
    <col min="14338" max="14338" width="8.125" style="19" customWidth="1"/>
    <col min="14339" max="14339" width="2.125" style="19" customWidth="1"/>
    <col min="14340" max="14340" width="8.125" style="19" customWidth="1"/>
    <col min="14341" max="14342" width="9.625" style="19" customWidth="1"/>
    <col min="14343" max="14343" width="10.625" style="19" customWidth="1"/>
    <col min="14344" max="14345" width="8.625" style="19" customWidth="1"/>
    <col min="14346" max="14346" width="10.625" style="19" customWidth="1"/>
    <col min="14347" max="14348" width="8.625" style="19" customWidth="1"/>
    <col min="14349" max="14350" width="10.625" style="19" customWidth="1"/>
    <col min="14351" max="14592" width="8.625" style="19"/>
    <col min="14593" max="14593" width="3.25" style="19" bestFit="1" customWidth="1"/>
    <col min="14594" max="14594" width="8.125" style="19" customWidth="1"/>
    <col min="14595" max="14595" width="2.125" style="19" customWidth="1"/>
    <col min="14596" max="14596" width="8.125" style="19" customWidth="1"/>
    <col min="14597" max="14598" width="9.625" style="19" customWidth="1"/>
    <col min="14599" max="14599" width="10.625" style="19" customWidth="1"/>
    <col min="14600" max="14601" width="8.625" style="19" customWidth="1"/>
    <col min="14602" max="14602" width="10.625" style="19" customWidth="1"/>
    <col min="14603" max="14604" width="8.625" style="19" customWidth="1"/>
    <col min="14605" max="14606" width="10.625" style="19" customWidth="1"/>
    <col min="14607" max="14848" width="8.625" style="19"/>
    <col min="14849" max="14849" width="3.25" style="19" bestFit="1" customWidth="1"/>
    <col min="14850" max="14850" width="8.125" style="19" customWidth="1"/>
    <col min="14851" max="14851" width="2.125" style="19" customWidth="1"/>
    <col min="14852" max="14852" width="8.125" style="19" customWidth="1"/>
    <col min="14853" max="14854" width="9.625" style="19" customWidth="1"/>
    <col min="14855" max="14855" width="10.625" style="19" customWidth="1"/>
    <col min="14856" max="14857" width="8.625" style="19" customWidth="1"/>
    <col min="14858" max="14858" width="10.625" style="19" customWidth="1"/>
    <col min="14859" max="14860" width="8.625" style="19" customWidth="1"/>
    <col min="14861" max="14862" width="10.625" style="19" customWidth="1"/>
    <col min="14863" max="15104" width="8.625" style="19"/>
    <col min="15105" max="15105" width="3.25" style="19" bestFit="1" customWidth="1"/>
    <col min="15106" max="15106" width="8.125" style="19" customWidth="1"/>
    <col min="15107" max="15107" width="2.125" style="19" customWidth="1"/>
    <col min="15108" max="15108" width="8.125" style="19" customWidth="1"/>
    <col min="15109" max="15110" width="9.625" style="19" customWidth="1"/>
    <col min="15111" max="15111" width="10.625" style="19" customWidth="1"/>
    <col min="15112" max="15113" width="8.625" style="19" customWidth="1"/>
    <col min="15114" max="15114" width="10.625" style="19" customWidth="1"/>
    <col min="15115" max="15116" width="8.625" style="19" customWidth="1"/>
    <col min="15117" max="15118" width="10.625" style="19" customWidth="1"/>
    <col min="15119" max="15360" width="8.625" style="19"/>
    <col min="15361" max="15361" width="3.25" style="19" bestFit="1" customWidth="1"/>
    <col min="15362" max="15362" width="8.125" style="19" customWidth="1"/>
    <col min="15363" max="15363" width="2.125" style="19" customWidth="1"/>
    <col min="15364" max="15364" width="8.125" style="19" customWidth="1"/>
    <col min="15365" max="15366" width="9.625" style="19" customWidth="1"/>
    <col min="15367" max="15367" width="10.625" style="19" customWidth="1"/>
    <col min="15368" max="15369" width="8.625" style="19" customWidth="1"/>
    <col min="15370" max="15370" width="10.625" style="19" customWidth="1"/>
    <col min="15371" max="15372" width="8.625" style="19" customWidth="1"/>
    <col min="15373" max="15374" width="10.625" style="19" customWidth="1"/>
    <col min="15375" max="15616" width="8.625" style="19"/>
    <col min="15617" max="15617" width="3.25" style="19" bestFit="1" customWidth="1"/>
    <col min="15618" max="15618" width="8.125" style="19" customWidth="1"/>
    <col min="15619" max="15619" width="2.125" style="19" customWidth="1"/>
    <col min="15620" max="15620" width="8.125" style="19" customWidth="1"/>
    <col min="15621" max="15622" width="9.625" style="19" customWidth="1"/>
    <col min="15623" max="15623" width="10.625" style="19" customWidth="1"/>
    <col min="15624" max="15625" width="8.625" style="19" customWidth="1"/>
    <col min="15626" max="15626" width="10.625" style="19" customWidth="1"/>
    <col min="15627" max="15628" width="8.625" style="19" customWidth="1"/>
    <col min="15629" max="15630" width="10.625" style="19" customWidth="1"/>
    <col min="15631" max="15872" width="8.625" style="19"/>
    <col min="15873" max="15873" width="3.25" style="19" bestFit="1" customWidth="1"/>
    <col min="15874" max="15874" width="8.125" style="19" customWidth="1"/>
    <col min="15875" max="15875" width="2.125" style="19" customWidth="1"/>
    <col min="15876" max="15876" width="8.125" style="19" customWidth="1"/>
    <col min="15877" max="15878" width="9.625" style="19" customWidth="1"/>
    <col min="15879" max="15879" width="10.625" style="19" customWidth="1"/>
    <col min="15880" max="15881" width="8.625" style="19" customWidth="1"/>
    <col min="15882" max="15882" width="10.625" style="19" customWidth="1"/>
    <col min="15883" max="15884" width="8.625" style="19" customWidth="1"/>
    <col min="15885" max="15886" width="10.625" style="19" customWidth="1"/>
    <col min="15887" max="16128" width="8.625" style="19"/>
    <col min="16129" max="16129" width="3.25" style="19" bestFit="1" customWidth="1"/>
    <col min="16130" max="16130" width="8.125" style="19" customWidth="1"/>
    <col min="16131" max="16131" width="2.125" style="19" customWidth="1"/>
    <col min="16132" max="16132" width="8.125" style="19" customWidth="1"/>
    <col min="16133" max="16134" width="9.625" style="19" customWidth="1"/>
    <col min="16135" max="16135" width="10.625" style="19" customWidth="1"/>
    <col min="16136" max="16137" width="8.625" style="19" customWidth="1"/>
    <col min="16138" max="16138" width="10.625" style="19" customWidth="1"/>
    <col min="16139" max="16140" width="8.625" style="19" customWidth="1"/>
    <col min="16141" max="16142" width="10.625" style="19" customWidth="1"/>
    <col min="16143" max="16384" width="8.625" style="19"/>
  </cols>
  <sheetData>
    <row r="1" spans="1:12" ht="36.75" customHeight="1"/>
    <row r="2" spans="1:12" ht="22.5" customHeight="1">
      <c r="A2" s="878" t="s">
        <v>758</v>
      </c>
      <c r="B2" s="878"/>
      <c r="C2" s="878"/>
      <c r="D2" s="878"/>
      <c r="E2" s="878"/>
      <c r="F2" s="878"/>
      <c r="G2" s="878"/>
      <c r="H2" s="878"/>
      <c r="I2" s="878"/>
      <c r="J2" s="878"/>
      <c r="K2" s="878"/>
      <c r="L2" s="878"/>
    </row>
    <row r="3" spans="1:12" ht="13.5" customHeight="1">
      <c r="A3" s="20"/>
      <c r="B3" s="20"/>
      <c r="C3" s="20"/>
      <c r="D3" s="20"/>
      <c r="E3" s="20"/>
      <c r="F3" s="20"/>
      <c r="G3" s="20"/>
      <c r="H3" s="20"/>
      <c r="I3" s="20"/>
      <c r="J3" s="20"/>
      <c r="K3" s="20"/>
      <c r="L3" s="20"/>
    </row>
    <row r="4" spans="1:12" ht="13.5" customHeight="1" thickBot="1">
      <c r="A4" s="46"/>
      <c r="B4" s="47"/>
      <c r="C4" s="46"/>
      <c r="D4" s="46"/>
      <c r="E4" s="46"/>
      <c r="F4" s="46"/>
      <c r="G4" s="46"/>
      <c r="H4" s="46"/>
      <c r="I4" s="46"/>
      <c r="J4" s="46"/>
      <c r="K4" s="46"/>
      <c r="L4" s="47" t="s">
        <v>468</v>
      </c>
    </row>
    <row r="5" spans="1:12" ht="18.75" customHeight="1">
      <c r="A5" s="804" t="s">
        <v>446</v>
      </c>
      <c r="B5" s="804"/>
      <c r="C5" s="804"/>
      <c r="D5" s="805"/>
      <c r="E5" s="879" t="s">
        <v>448</v>
      </c>
      <c r="F5" s="880" t="s">
        <v>449</v>
      </c>
      <c r="G5" s="863"/>
      <c r="H5" s="880" t="s">
        <v>450</v>
      </c>
      <c r="I5" s="863"/>
      <c r="J5" s="863"/>
      <c r="K5" s="863"/>
      <c r="L5" s="863"/>
    </row>
    <row r="6" spans="1:12" s="18" customFormat="1" ht="30" customHeight="1">
      <c r="A6" s="808"/>
      <c r="B6" s="808"/>
      <c r="C6" s="808"/>
      <c r="D6" s="809"/>
      <c r="E6" s="849"/>
      <c r="F6" s="539" t="s">
        <v>469</v>
      </c>
      <c r="G6" s="558" t="s">
        <v>470</v>
      </c>
      <c r="H6" s="559" t="s">
        <v>471</v>
      </c>
      <c r="I6" s="559" t="s">
        <v>472</v>
      </c>
      <c r="J6" s="558" t="s">
        <v>455</v>
      </c>
      <c r="K6" s="559" t="s">
        <v>456</v>
      </c>
      <c r="L6" s="553" t="s">
        <v>388</v>
      </c>
    </row>
    <row r="7" spans="1:12" s="18" customFormat="1" ht="18.75" customHeight="1">
      <c r="A7" s="853" t="s">
        <v>480</v>
      </c>
      <c r="B7" s="876" t="s">
        <v>377</v>
      </c>
      <c r="C7" s="845"/>
      <c r="D7" s="877"/>
      <c r="E7" s="484">
        <v>88410</v>
      </c>
      <c r="F7" s="561">
        <v>86390</v>
      </c>
      <c r="G7" s="484">
        <v>2020</v>
      </c>
      <c r="H7" s="484">
        <v>32760</v>
      </c>
      <c r="I7" s="484">
        <v>23560</v>
      </c>
      <c r="J7" s="484">
        <v>23410</v>
      </c>
      <c r="K7" s="484">
        <v>8540</v>
      </c>
      <c r="L7" s="542">
        <v>140</v>
      </c>
    </row>
    <row r="8" spans="1:12" s="18" customFormat="1" ht="18.75" customHeight="1">
      <c r="A8" s="854"/>
      <c r="B8" s="872" t="s">
        <v>473</v>
      </c>
      <c r="C8" s="873"/>
      <c r="D8" s="874"/>
      <c r="E8" s="447">
        <v>4890</v>
      </c>
      <c r="F8" s="447">
        <v>4570</v>
      </c>
      <c r="G8" s="447">
        <v>320</v>
      </c>
      <c r="H8" s="447">
        <v>4060</v>
      </c>
      <c r="I8" s="447">
        <v>730</v>
      </c>
      <c r="J8" s="447">
        <v>40</v>
      </c>
      <c r="K8" s="447">
        <v>60</v>
      </c>
      <c r="L8" s="451">
        <v>0</v>
      </c>
    </row>
    <row r="9" spans="1:12" s="18" customFormat="1" ht="18.75" customHeight="1">
      <c r="A9" s="854"/>
      <c r="B9" s="560" t="s">
        <v>474</v>
      </c>
      <c r="C9" s="507" t="s">
        <v>459</v>
      </c>
      <c r="D9" s="555" t="s">
        <v>475</v>
      </c>
      <c r="E9" s="450">
        <v>7610</v>
      </c>
      <c r="F9" s="450">
        <v>7460</v>
      </c>
      <c r="G9" s="450">
        <v>150</v>
      </c>
      <c r="H9" s="450">
        <v>5140</v>
      </c>
      <c r="I9" s="450">
        <v>1300</v>
      </c>
      <c r="J9" s="450">
        <v>1080</v>
      </c>
      <c r="K9" s="450">
        <v>90</v>
      </c>
      <c r="L9" s="533">
        <v>0</v>
      </c>
    </row>
    <row r="10" spans="1:12" s="18" customFormat="1" ht="18.75" customHeight="1">
      <c r="A10" s="854"/>
      <c r="B10" s="560" t="s">
        <v>476</v>
      </c>
      <c r="C10" s="507" t="s">
        <v>459</v>
      </c>
      <c r="D10" s="555" t="s">
        <v>439</v>
      </c>
      <c r="E10" s="450">
        <v>15100</v>
      </c>
      <c r="F10" s="450">
        <v>14720</v>
      </c>
      <c r="G10" s="450">
        <v>390</v>
      </c>
      <c r="H10" s="450">
        <v>7800</v>
      </c>
      <c r="I10" s="450">
        <v>3140</v>
      </c>
      <c r="J10" s="450">
        <v>3160</v>
      </c>
      <c r="K10" s="450">
        <v>990</v>
      </c>
      <c r="L10" s="533">
        <v>20</v>
      </c>
    </row>
    <row r="11" spans="1:12" s="18" customFormat="1" ht="18.75" customHeight="1">
      <c r="A11" s="854"/>
      <c r="B11" s="560" t="s">
        <v>477</v>
      </c>
      <c r="C11" s="507" t="s">
        <v>459</v>
      </c>
      <c r="D11" s="555" t="s">
        <v>441</v>
      </c>
      <c r="E11" s="450">
        <v>16060</v>
      </c>
      <c r="F11" s="450">
        <v>15540</v>
      </c>
      <c r="G11" s="450">
        <v>520</v>
      </c>
      <c r="H11" s="450">
        <v>5910</v>
      </c>
      <c r="I11" s="450">
        <v>3760</v>
      </c>
      <c r="J11" s="450">
        <v>5230</v>
      </c>
      <c r="K11" s="450">
        <v>1140</v>
      </c>
      <c r="L11" s="533">
        <v>20</v>
      </c>
    </row>
    <row r="12" spans="1:12" s="18" customFormat="1" ht="18.75" customHeight="1">
      <c r="A12" s="854"/>
      <c r="B12" s="560" t="s">
        <v>442</v>
      </c>
      <c r="C12" s="507" t="s">
        <v>459</v>
      </c>
      <c r="D12" s="555" t="s">
        <v>443</v>
      </c>
      <c r="E12" s="447">
        <v>8880</v>
      </c>
      <c r="F12" s="447">
        <v>8630</v>
      </c>
      <c r="G12" s="447">
        <v>250</v>
      </c>
      <c r="H12" s="447">
        <v>2340</v>
      </c>
      <c r="I12" s="447">
        <v>2740</v>
      </c>
      <c r="J12" s="447">
        <v>2270</v>
      </c>
      <c r="K12" s="447">
        <v>1520</v>
      </c>
      <c r="L12" s="451">
        <v>0</v>
      </c>
    </row>
    <row r="13" spans="1:12" s="18" customFormat="1" ht="18.75" customHeight="1">
      <c r="A13" s="854"/>
      <c r="B13" s="560" t="s">
        <v>444</v>
      </c>
      <c r="C13" s="507" t="s">
        <v>459</v>
      </c>
      <c r="D13" s="555" t="s">
        <v>462</v>
      </c>
      <c r="E13" s="447">
        <v>6710</v>
      </c>
      <c r="F13" s="447">
        <v>6620</v>
      </c>
      <c r="G13" s="447">
        <v>100</v>
      </c>
      <c r="H13" s="447">
        <v>1520</v>
      </c>
      <c r="I13" s="447">
        <v>2370</v>
      </c>
      <c r="J13" s="447">
        <v>1810</v>
      </c>
      <c r="K13" s="447">
        <v>1010</v>
      </c>
      <c r="L13" s="451">
        <v>0</v>
      </c>
    </row>
    <row r="14" spans="1:12" s="18" customFormat="1" ht="18.75" customHeight="1">
      <c r="A14" s="854"/>
      <c r="B14" s="560" t="s">
        <v>463</v>
      </c>
      <c r="C14" s="507" t="s">
        <v>459</v>
      </c>
      <c r="D14" s="555" t="s">
        <v>478</v>
      </c>
      <c r="E14" s="442">
        <v>9360</v>
      </c>
      <c r="F14" s="442">
        <v>9220</v>
      </c>
      <c r="G14" s="442">
        <v>140</v>
      </c>
      <c r="H14" s="442">
        <v>1720</v>
      </c>
      <c r="I14" s="442">
        <v>2430</v>
      </c>
      <c r="J14" s="442">
        <v>4540</v>
      </c>
      <c r="K14" s="442">
        <v>620</v>
      </c>
      <c r="L14" s="446">
        <v>40</v>
      </c>
    </row>
    <row r="15" spans="1:12" s="18" customFormat="1" ht="18.75" customHeight="1">
      <c r="A15" s="854"/>
      <c r="B15" s="560" t="s">
        <v>479</v>
      </c>
      <c r="C15" s="507" t="s">
        <v>459</v>
      </c>
      <c r="D15" s="562" t="s">
        <v>481</v>
      </c>
      <c r="E15" s="447">
        <v>13640</v>
      </c>
      <c r="F15" s="447">
        <v>13580</v>
      </c>
      <c r="G15" s="447">
        <v>50</v>
      </c>
      <c r="H15" s="447">
        <v>2000</v>
      </c>
      <c r="I15" s="447">
        <v>5180</v>
      </c>
      <c r="J15" s="447">
        <v>4290</v>
      </c>
      <c r="K15" s="447">
        <v>2110</v>
      </c>
      <c r="L15" s="451">
        <v>60</v>
      </c>
    </row>
    <row r="16" spans="1:12" s="18" customFormat="1" ht="18.75" customHeight="1">
      <c r="A16" s="875"/>
      <c r="B16" s="617" t="s">
        <v>482</v>
      </c>
      <c r="C16" s="618" t="s">
        <v>483</v>
      </c>
      <c r="D16" s="619" t="s">
        <v>484</v>
      </c>
      <c r="E16" s="494">
        <v>2900</v>
      </c>
      <c r="F16" s="494">
        <v>2900</v>
      </c>
      <c r="G16" s="494">
        <v>0</v>
      </c>
      <c r="H16" s="494">
        <v>760</v>
      </c>
      <c r="I16" s="494">
        <v>1040</v>
      </c>
      <c r="J16" s="494">
        <v>320</v>
      </c>
      <c r="K16" s="494">
        <v>780</v>
      </c>
      <c r="L16" s="621">
        <v>0</v>
      </c>
    </row>
    <row r="17" spans="1:12" s="18" customFormat="1" ht="18.75" customHeight="1">
      <c r="A17" s="854" t="s">
        <v>752</v>
      </c>
      <c r="B17" s="869" t="s">
        <v>377</v>
      </c>
      <c r="C17" s="870"/>
      <c r="D17" s="871"/>
      <c r="E17" s="442">
        <v>92490</v>
      </c>
      <c r="F17" s="620">
        <v>90780</v>
      </c>
      <c r="G17" s="442">
        <v>1710</v>
      </c>
      <c r="H17" s="442">
        <v>30950</v>
      </c>
      <c r="I17" s="442">
        <v>24760</v>
      </c>
      <c r="J17" s="442">
        <v>23650</v>
      </c>
      <c r="K17" s="442">
        <v>12610</v>
      </c>
      <c r="L17" s="446">
        <v>510</v>
      </c>
    </row>
    <row r="18" spans="1:12" s="18" customFormat="1" ht="18.75" customHeight="1">
      <c r="A18" s="854"/>
      <c r="B18" s="872" t="s">
        <v>753</v>
      </c>
      <c r="C18" s="873"/>
      <c r="D18" s="874"/>
      <c r="E18" s="447">
        <v>9290</v>
      </c>
      <c r="F18" s="447">
        <v>9110</v>
      </c>
      <c r="G18" s="447">
        <v>180</v>
      </c>
      <c r="H18" s="447">
        <v>6980</v>
      </c>
      <c r="I18" s="447">
        <v>1870</v>
      </c>
      <c r="J18" s="447">
        <v>360</v>
      </c>
      <c r="K18" s="447">
        <v>40</v>
      </c>
      <c r="L18" s="451">
        <v>40</v>
      </c>
    </row>
    <row r="19" spans="1:12" s="18" customFormat="1" ht="18.75" customHeight="1">
      <c r="A19" s="854"/>
      <c r="B19" s="560" t="s">
        <v>476</v>
      </c>
      <c r="C19" s="507" t="s">
        <v>459</v>
      </c>
      <c r="D19" s="555" t="s">
        <v>439</v>
      </c>
      <c r="E19" s="450">
        <v>12900</v>
      </c>
      <c r="F19" s="450">
        <v>12690</v>
      </c>
      <c r="G19" s="450">
        <v>220</v>
      </c>
      <c r="H19" s="450">
        <v>7630</v>
      </c>
      <c r="I19" s="450">
        <v>2420</v>
      </c>
      <c r="J19" s="450">
        <v>1120</v>
      </c>
      <c r="K19" s="450">
        <v>1720</v>
      </c>
      <c r="L19" s="533">
        <v>20</v>
      </c>
    </row>
    <row r="20" spans="1:12" s="18" customFormat="1" ht="18.75" customHeight="1">
      <c r="A20" s="854"/>
      <c r="B20" s="560" t="s">
        <v>477</v>
      </c>
      <c r="C20" s="507" t="s">
        <v>459</v>
      </c>
      <c r="D20" s="555" t="s">
        <v>441</v>
      </c>
      <c r="E20" s="450">
        <v>15450</v>
      </c>
      <c r="F20" s="450">
        <v>14970</v>
      </c>
      <c r="G20" s="450">
        <v>470</v>
      </c>
      <c r="H20" s="450">
        <v>5780</v>
      </c>
      <c r="I20" s="450">
        <v>3180</v>
      </c>
      <c r="J20" s="450">
        <v>4770</v>
      </c>
      <c r="K20" s="450">
        <v>1660</v>
      </c>
      <c r="L20" s="533">
        <v>50</v>
      </c>
    </row>
    <row r="21" spans="1:12" s="18" customFormat="1" ht="18.75" customHeight="1">
      <c r="A21" s="854"/>
      <c r="B21" s="560" t="s">
        <v>442</v>
      </c>
      <c r="C21" s="507" t="s">
        <v>459</v>
      </c>
      <c r="D21" s="555" t="s">
        <v>443</v>
      </c>
      <c r="E21" s="450">
        <v>8940</v>
      </c>
      <c r="F21" s="450">
        <v>8780</v>
      </c>
      <c r="G21" s="450">
        <v>160</v>
      </c>
      <c r="H21" s="450">
        <v>2330</v>
      </c>
      <c r="I21" s="450">
        <v>2180</v>
      </c>
      <c r="J21" s="450">
        <v>3250</v>
      </c>
      <c r="K21" s="450">
        <v>1140</v>
      </c>
      <c r="L21" s="533">
        <v>50</v>
      </c>
    </row>
    <row r="22" spans="1:12" s="18" customFormat="1" ht="18.75" customHeight="1">
      <c r="A22" s="854"/>
      <c r="B22" s="560" t="s">
        <v>444</v>
      </c>
      <c r="C22" s="507" t="s">
        <v>459</v>
      </c>
      <c r="D22" s="555" t="s">
        <v>462</v>
      </c>
      <c r="E22" s="447">
        <v>10460</v>
      </c>
      <c r="F22" s="447">
        <v>10340</v>
      </c>
      <c r="G22" s="447">
        <v>120</v>
      </c>
      <c r="H22" s="447">
        <v>1550</v>
      </c>
      <c r="I22" s="447">
        <v>2910</v>
      </c>
      <c r="J22" s="447">
        <v>4840</v>
      </c>
      <c r="K22" s="447">
        <v>1150</v>
      </c>
      <c r="L22" s="451">
        <v>0</v>
      </c>
    </row>
    <row r="23" spans="1:12" s="18" customFormat="1" ht="18.75" customHeight="1">
      <c r="A23" s="854"/>
      <c r="B23" s="560" t="s">
        <v>463</v>
      </c>
      <c r="C23" s="507" t="s">
        <v>459</v>
      </c>
      <c r="D23" s="555" t="s">
        <v>478</v>
      </c>
      <c r="E23" s="447">
        <v>8870</v>
      </c>
      <c r="F23" s="447">
        <v>8570</v>
      </c>
      <c r="G23" s="447">
        <v>300</v>
      </c>
      <c r="H23" s="447">
        <v>1970</v>
      </c>
      <c r="I23" s="447">
        <v>2720</v>
      </c>
      <c r="J23" s="447">
        <v>2730</v>
      </c>
      <c r="K23" s="447">
        <v>1310</v>
      </c>
      <c r="L23" s="451">
        <v>140</v>
      </c>
    </row>
    <row r="24" spans="1:12" s="18" customFormat="1" ht="18.75" customHeight="1">
      <c r="A24" s="854"/>
      <c r="B24" s="560" t="s">
        <v>479</v>
      </c>
      <c r="C24" s="507" t="s">
        <v>459</v>
      </c>
      <c r="D24" s="555" t="s">
        <v>481</v>
      </c>
      <c r="E24" s="442">
        <v>8850</v>
      </c>
      <c r="F24" s="442">
        <v>8780</v>
      </c>
      <c r="G24" s="442">
        <v>80</v>
      </c>
      <c r="H24" s="442">
        <v>1440</v>
      </c>
      <c r="I24" s="442">
        <v>2990</v>
      </c>
      <c r="J24" s="442">
        <v>2110</v>
      </c>
      <c r="K24" s="442">
        <v>2320</v>
      </c>
      <c r="L24" s="446">
        <v>0</v>
      </c>
    </row>
    <row r="25" spans="1:12" s="18" customFormat="1" ht="18.75" customHeight="1">
      <c r="A25" s="854"/>
      <c r="B25" s="560" t="s">
        <v>754</v>
      </c>
      <c r="C25" s="507" t="s">
        <v>459</v>
      </c>
      <c r="D25" s="555" t="s">
        <v>755</v>
      </c>
      <c r="E25" s="447">
        <v>8030</v>
      </c>
      <c r="F25" s="447">
        <v>8000</v>
      </c>
      <c r="G25" s="447">
        <v>20</v>
      </c>
      <c r="H25" s="447">
        <v>960</v>
      </c>
      <c r="I25" s="447">
        <v>2730</v>
      </c>
      <c r="J25" s="447">
        <v>2510</v>
      </c>
      <c r="K25" s="447">
        <v>1590</v>
      </c>
      <c r="L25" s="451">
        <v>220</v>
      </c>
    </row>
    <row r="26" spans="1:12" s="18" customFormat="1" ht="18.75" customHeight="1" thickBot="1">
      <c r="A26" s="856"/>
      <c r="B26" s="563" t="s">
        <v>756</v>
      </c>
      <c r="C26" s="46" t="s">
        <v>483</v>
      </c>
      <c r="D26" s="622" t="s">
        <v>757</v>
      </c>
      <c r="E26" s="517">
        <v>4190</v>
      </c>
      <c r="F26" s="517">
        <v>4190</v>
      </c>
      <c r="G26" s="517">
        <v>0</v>
      </c>
      <c r="H26" s="517">
        <v>600</v>
      </c>
      <c r="I26" s="517">
        <v>2020</v>
      </c>
      <c r="J26" s="517">
        <v>870</v>
      </c>
      <c r="K26" s="517">
        <v>690</v>
      </c>
      <c r="L26" s="556">
        <v>0</v>
      </c>
    </row>
    <row r="27" spans="1:12" s="18" customFormat="1" ht="13.5" customHeight="1">
      <c r="A27" s="19" t="s">
        <v>655</v>
      </c>
      <c r="B27" s="38"/>
      <c r="C27" s="19"/>
      <c r="D27" s="19"/>
      <c r="E27" s="19"/>
      <c r="F27" s="19"/>
      <c r="G27" s="19"/>
      <c r="H27" s="19"/>
      <c r="I27" s="19"/>
      <c r="J27" s="19"/>
      <c r="K27" s="19"/>
      <c r="L27" s="19"/>
    </row>
    <row r="28" spans="1:12" s="18" customFormat="1" ht="13.5" customHeight="1">
      <c r="A28" s="19" t="s">
        <v>619</v>
      </c>
      <c r="B28" s="38"/>
      <c r="C28" s="19"/>
      <c r="D28" s="19"/>
      <c r="E28" s="19"/>
      <c r="F28" s="19"/>
      <c r="G28" s="19"/>
      <c r="H28" s="19"/>
      <c r="I28" s="19"/>
      <c r="J28" s="19"/>
      <c r="K28" s="19"/>
      <c r="L28" s="19"/>
    </row>
    <row r="29" spans="1:12" s="18" customFormat="1" ht="13.5" customHeight="1">
      <c r="B29" s="21"/>
      <c r="E29" s="22"/>
    </row>
    <row r="30" spans="1:12" s="18" customFormat="1" ht="13.5" customHeight="1">
      <c r="B30" s="21"/>
      <c r="D30" s="22"/>
      <c r="E30" s="22"/>
    </row>
    <row r="31" spans="1:12" s="18" customFormat="1" ht="13.5" customHeight="1">
      <c r="B31" s="21"/>
    </row>
    <row r="32" spans="1:12" s="18" customFormat="1" ht="13.5" customHeight="1">
      <c r="B32" s="21"/>
    </row>
    <row r="33" spans="2:2" s="18" customFormat="1" ht="13.5" customHeight="1">
      <c r="B33" s="21"/>
    </row>
    <row r="34" spans="2:2" s="18" customFormat="1" ht="13.5" customHeight="1">
      <c r="B34" s="21"/>
    </row>
    <row r="35" spans="2:2" s="18" customFormat="1" ht="13.5" customHeight="1">
      <c r="B35" s="21"/>
    </row>
    <row r="36" spans="2:2" s="18" customFormat="1" ht="13.5" customHeight="1">
      <c r="B36" s="21"/>
    </row>
    <row r="37" spans="2:2" s="18" customFormat="1" ht="13.5" customHeight="1">
      <c r="B37" s="21"/>
    </row>
    <row r="38" spans="2:2" s="18" customFormat="1" ht="13.5" customHeight="1">
      <c r="B38" s="21"/>
    </row>
    <row r="39" spans="2:2" s="18" customFormat="1" ht="13.5" customHeight="1">
      <c r="B39" s="21"/>
    </row>
    <row r="40" spans="2:2" s="18" customFormat="1" ht="13.5" customHeight="1">
      <c r="B40" s="21"/>
    </row>
    <row r="41" spans="2:2" s="18" customFormat="1" ht="13.5" customHeight="1">
      <c r="B41" s="21"/>
    </row>
    <row r="42" spans="2:2" s="18" customFormat="1" ht="13.5" customHeight="1">
      <c r="B42" s="21"/>
    </row>
    <row r="43" spans="2:2" s="18" customFormat="1" ht="13.5" customHeight="1">
      <c r="B43" s="21"/>
    </row>
    <row r="44" spans="2:2" s="18" customFormat="1" ht="13.5" customHeight="1">
      <c r="B44" s="21"/>
    </row>
    <row r="45" spans="2:2" s="18" customFormat="1" ht="13.5" customHeight="1">
      <c r="B45" s="21"/>
    </row>
    <row r="46" spans="2:2" s="18" customFormat="1" ht="13.5" customHeight="1">
      <c r="B46" s="21"/>
    </row>
    <row r="47" spans="2:2" s="18" customFormat="1" ht="13.5" customHeight="1">
      <c r="B47" s="21"/>
    </row>
    <row r="48" spans="2:2" s="18" customFormat="1" ht="13.5" customHeight="1">
      <c r="B48" s="21"/>
    </row>
    <row r="49" spans="2:2" s="18" customFormat="1" ht="13.5" customHeight="1">
      <c r="B49" s="21"/>
    </row>
    <row r="50" spans="2:2" s="18" customFormat="1" ht="13.5" customHeight="1">
      <c r="B50" s="21"/>
    </row>
    <row r="51" spans="2:2" s="18" customFormat="1" ht="13.5" customHeight="1">
      <c r="B51" s="21"/>
    </row>
    <row r="52" spans="2:2" s="18" customFormat="1" ht="13.5" customHeight="1">
      <c r="B52" s="21"/>
    </row>
    <row r="53" spans="2:2" s="18" customFormat="1" ht="13.5" customHeight="1">
      <c r="B53" s="21"/>
    </row>
    <row r="54" spans="2:2" s="18" customFormat="1" ht="13.5" customHeight="1">
      <c r="B54" s="21"/>
    </row>
    <row r="55" spans="2:2" s="18" customFormat="1" ht="12">
      <c r="B55" s="21"/>
    </row>
    <row r="56" spans="2:2" s="18" customFormat="1" ht="12">
      <c r="B56" s="21"/>
    </row>
  </sheetData>
  <mergeCells count="11">
    <mergeCell ref="A2:L2"/>
    <mergeCell ref="E5:E6"/>
    <mergeCell ref="F5:G5"/>
    <mergeCell ref="H5:L5"/>
    <mergeCell ref="A5:D6"/>
    <mergeCell ref="A17:A26"/>
    <mergeCell ref="B17:D17"/>
    <mergeCell ref="B18:D18"/>
    <mergeCell ref="A7:A16"/>
    <mergeCell ref="B7:D7"/>
    <mergeCell ref="B8:D8"/>
  </mergeCells>
  <phoneticPr fontId="35"/>
  <printOptions horizontalCentered="1"/>
  <pageMargins left="0.59055118110236227" right="0.59055118110236227" top="0.59055118110236227" bottom="0.59055118110236227" header="0.19685039370078741" footer="0.19685039370078741"/>
  <pageSetup paperSize="9" scale="8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3.5"/>
  <cols>
    <col min="1" max="1" width="13.375" style="72" customWidth="1"/>
    <col min="2" max="2" width="8.125" style="72" customWidth="1"/>
    <col min="3" max="4" width="13.375" style="72" customWidth="1"/>
    <col min="5" max="8" width="11.875" style="72" customWidth="1"/>
    <col min="9" max="9" width="13.375" style="72" customWidth="1"/>
    <col min="10" max="10" width="15" style="72" customWidth="1"/>
    <col min="11" max="12" width="11.875" style="72" customWidth="1"/>
    <col min="13" max="13" width="12.5" style="72" customWidth="1"/>
    <col min="14" max="14" width="7.375" style="72" customWidth="1"/>
    <col min="15" max="23" width="13.25" style="72" customWidth="1"/>
    <col min="24" max="39" width="11.125" style="72" customWidth="1"/>
    <col min="40" max="256" width="9" style="72"/>
    <col min="257" max="257" width="13.375" style="72" customWidth="1"/>
    <col min="258" max="258" width="8.125" style="72" customWidth="1"/>
    <col min="259" max="260" width="13.375" style="72" customWidth="1"/>
    <col min="261" max="264" width="11.875" style="72" customWidth="1"/>
    <col min="265" max="266" width="13.375" style="72" customWidth="1"/>
    <col min="267" max="268" width="11.875" style="72" customWidth="1"/>
    <col min="269" max="269" width="12.5" style="72" customWidth="1"/>
    <col min="270" max="279" width="13.25" style="72" customWidth="1"/>
    <col min="280" max="295" width="11.125" style="72" customWidth="1"/>
    <col min="296" max="512" width="9" style="72"/>
    <col min="513" max="513" width="13.375" style="72" customWidth="1"/>
    <col min="514" max="514" width="8.125" style="72" customWidth="1"/>
    <col min="515" max="516" width="13.375" style="72" customWidth="1"/>
    <col min="517" max="520" width="11.875" style="72" customWidth="1"/>
    <col min="521" max="522" width="13.375" style="72" customWidth="1"/>
    <col min="523" max="524" width="11.875" style="72" customWidth="1"/>
    <col min="525" max="525" width="12.5" style="72" customWidth="1"/>
    <col min="526" max="535" width="13.25" style="72" customWidth="1"/>
    <col min="536" max="551" width="11.125" style="72" customWidth="1"/>
    <col min="552" max="768" width="9" style="72"/>
    <col min="769" max="769" width="13.375" style="72" customWidth="1"/>
    <col min="770" max="770" width="8.125" style="72" customWidth="1"/>
    <col min="771" max="772" width="13.375" style="72" customWidth="1"/>
    <col min="773" max="776" width="11.875" style="72" customWidth="1"/>
    <col min="777" max="778" width="13.375" style="72" customWidth="1"/>
    <col min="779" max="780" width="11.875" style="72" customWidth="1"/>
    <col min="781" max="781" width="12.5" style="72" customWidth="1"/>
    <col min="782" max="791" width="13.25" style="72" customWidth="1"/>
    <col min="792" max="807" width="11.125" style="72" customWidth="1"/>
    <col min="808" max="1024" width="9" style="72"/>
    <col min="1025" max="1025" width="13.375" style="72" customWidth="1"/>
    <col min="1026" max="1026" width="8.125" style="72" customWidth="1"/>
    <col min="1027" max="1028" width="13.375" style="72" customWidth="1"/>
    <col min="1029" max="1032" width="11.875" style="72" customWidth="1"/>
    <col min="1033" max="1034" width="13.375" style="72" customWidth="1"/>
    <col min="1035" max="1036" width="11.875" style="72" customWidth="1"/>
    <col min="1037" max="1037" width="12.5" style="72" customWidth="1"/>
    <col min="1038" max="1047" width="13.25" style="72" customWidth="1"/>
    <col min="1048" max="1063" width="11.125" style="72" customWidth="1"/>
    <col min="1064" max="1280" width="9" style="72"/>
    <col min="1281" max="1281" width="13.375" style="72" customWidth="1"/>
    <col min="1282" max="1282" width="8.125" style="72" customWidth="1"/>
    <col min="1283" max="1284" width="13.375" style="72" customWidth="1"/>
    <col min="1285" max="1288" width="11.875" style="72" customWidth="1"/>
    <col min="1289" max="1290" width="13.375" style="72" customWidth="1"/>
    <col min="1291" max="1292" width="11.875" style="72" customWidth="1"/>
    <col min="1293" max="1293" width="12.5" style="72" customWidth="1"/>
    <col min="1294" max="1303" width="13.25" style="72" customWidth="1"/>
    <col min="1304" max="1319" width="11.125" style="72" customWidth="1"/>
    <col min="1320" max="1536" width="9" style="72"/>
    <col min="1537" max="1537" width="13.375" style="72" customWidth="1"/>
    <col min="1538" max="1538" width="8.125" style="72" customWidth="1"/>
    <col min="1539" max="1540" width="13.375" style="72" customWidth="1"/>
    <col min="1541" max="1544" width="11.875" style="72" customWidth="1"/>
    <col min="1545" max="1546" width="13.375" style="72" customWidth="1"/>
    <col min="1547" max="1548" width="11.875" style="72" customWidth="1"/>
    <col min="1549" max="1549" width="12.5" style="72" customWidth="1"/>
    <col min="1550" max="1559" width="13.25" style="72" customWidth="1"/>
    <col min="1560" max="1575" width="11.125" style="72" customWidth="1"/>
    <col min="1576" max="1792" width="9" style="72"/>
    <col min="1793" max="1793" width="13.375" style="72" customWidth="1"/>
    <col min="1794" max="1794" width="8.125" style="72" customWidth="1"/>
    <col min="1795" max="1796" width="13.375" style="72" customWidth="1"/>
    <col min="1797" max="1800" width="11.875" style="72" customWidth="1"/>
    <col min="1801" max="1802" width="13.375" style="72" customWidth="1"/>
    <col min="1803" max="1804" width="11.875" style="72" customWidth="1"/>
    <col min="1805" max="1805" width="12.5" style="72" customWidth="1"/>
    <col min="1806" max="1815" width="13.25" style="72" customWidth="1"/>
    <col min="1816" max="1831" width="11.125" style="72" customWidth="1"/>
    <col min="1832" max="2048" width="9" style="72"/>
    <col min="2049" max="2049" width="13.375" style="72" customWidth="1"/>
    <col min="2050" max="2050" width="8.125" style="72" customWidth="1"/>
    <col min="2051" max="2052" width="13.375" style="72" customWidth="1"/>
    <col min="2053" max="2056" width="11.875" style="72" customWidth="1"/>
    <col min="2057" max="2058" width="13.375" style="72" customWidth="1"/>
    <col min="2059" max="2060" width="11.875" style="72" customWidth="1"/>
    <col min="2061" max="2061" width="12.5" style="72" customWidth="1"/>
    <col min="2062" max="2071" width="13.25" style="72" customWidth="1"/>
    <col min="2072" max="2087" width="11.125" style="72" customWidth="1"/>
    <col min="2088" max="2304" width="9" style="72"/>
    <col min="2305" max="2305" width="13.375" style="72" customWidth="1"/>
    <col min="2306" max="2306" width="8.125" style="72" customWidth="1"/>
    <col min="2307" max="2308" width="13.375" style="72" customWidth="1"/>
    <col min="2309" max="2312" width="11.875" style="72" customWidth="1"/>
    <col min="2313" max="2314" width="13.375" style="72" customWidth="1"/>
    <col min="2315" max="2316" width="11.875" style="72" customWidth="1"/>
    <col min="2317" max="2317" width="12.5" style="72" customWidth="1"/>
    <col min="2318" max="2327" width="13.25" style="72" customWidth="1"/>
    <col min="2328" max="2343" width="11.125" style="72" customWidth="1"/>
    <col min="2344" max="2560" width="9" style="72"/>
    <col min="2561" max="2561" width="13.375" style="72" customWidth="1"/>
    <col min="2562" max="2562" width="8.125" style="72" customWidth="1"/>
    <col min="2563" max="2564" width="13.375" style="72" customWidth="1"/>
    <col min="2565" max="2568" width="11.875" style="72" customWidth="1"/>
    <col min="2569" max="2570" width="13.375" style="72" customWidth="1"/>
    <col min="2571" max="2572" width="11.875" style="72" customWidth="1"/>
    <col min="2573" max="2573" width="12.5" style="72" customWidth="1"/>
    <col min="2574" max="2583" width="13.25" style="72" customWidth="1"/>
    <col min="2584" max="2599" width="11.125" style="72" customWidth="1"/>
    <col min="2600" max="2816" width="9" style="72"/>
    <col min="2817" max="2817" width="13.375" style="72" customWidth="1"/>
    <col min="2818" max="2818" width="8.125" style="72" customWidth="1"/>
    <col min="2819" max="2820" width="13.375" style="72" customWidth="1"/>
    <col min="2821" max="2824" width="11.875" style="72" customWidth="1"/>
    <col min="2825" max="2826" width="13.375" style="72" customWidth="1"/>
    <col min="2827" max="2828" width="11.875" style="72" customWidth="1"/>
    <col min="2829" max="2829" width="12.5" style="72" customWidth="1"/>
    <col min="2830" max="2839" width="13.25" style="72" customWidth="1"/>
    <col min="2840" max="2855" width="11.125" style="72" customWidth="1"/>
    <col min="2856" max="3072" width="9" style="72"/>
    <col min="3073" max="3073" width="13.375" style="72" customWidth="1"/>
    <col min="3074" max="3074" width="8.125" style="72" customWidth="1"/>
    <col min="3075" max="3076" width="13.375" style="72" customWidth="1"/>
    <col min="3077" max="3080" width="11.875" style="72" customWidth="1"/>
    <col min="3081" max="3082" width="13.375" style="72" customWidth="1"/>
    <col min="3083" max="3084" width="11.875" style="72" customWidth="1"/>
    <col min="3085" max="3085" width="12.5" style="72" customWidth="1"/>
    <col min="3086" max="3095" width="13.25" style="72" customWidth="1"/>
    <col min="3096" max="3111" width="11.125" style="72" customWidth="1"/>
    <col min="3112" max="3328" width="9" style="72"/>
    <col min="3329" max="3329" width="13.375" style="72" customWidth="1"/>
    <col min="3330" max="3330" width="8.125" style="72" customWidth="1"/>
    <col min="3331" max="3332" width="13.375" style="72" customWidth="1"/>
    <col min="3333" max="3336" width="11.875" style="72" customWidth="1"/>
    <col min="3337" max="3338" width="13.375" style="72" customWidth="1"/>
    <col min="3339" max="3340" width="11.875" style="72" customWidth="1"/>
    <col min="3341" max="3341" width="12.5" style="72" customWidth="1"/>
    <col min="3342" max="3351" width="13.25" style="72" customWidth="1"/>
    <col min="3352" max="3367" width="11.125" style="72" customWidth="1"/>
    <col min="3368" max="3584" width="9" style="72"/>
    <col min="3585" max="3585" width="13.375" style="72" customWidth="1"/>
    <col min="3586" max="3586" width="8.125" style="72" customWidth="1"/>
    <col min="3587" max="3588" width="13.375" style="72" customWidth="1"/>
    <col min="3589" max="3592" width="11.875" style="72" customWidth="1"/>
    <col min="3593" max="3594" width="13.375" style="72" customWidth="1"/>
    <col min="3595" max="3596" width="11.875" style="72" customWidth="1"/>
    <col min="3597" max="3597" width="12.5" style="72" customWidth="1"/>
    <col min="3598" max="3607" width="13.25" style="72" customWidth="1"/>
    <col min="3608" max="3623" width="11.125" style="72" customWidth="1"/>
    <col min="3624" max="3840" width="9" style="72"/>
    <col min="3841" max="3841" width="13.375" style="72" customWidth="1"/>
    <col min="3842" max="3842" width="8.125" style="72" customWidth="1"/>
    <col min="3843" max="3844" width="13.375" style="72" customWidth="1"/>
    <col min="3845" max="3848" width="11.875" style="72" customWidth="1"/>
    <col min="3849" max="3850" width="13.375" style="72" customWidth="1"/>
    <col min="3851" max="3852" width="11.875" style="72" customWidth="1"/>
    <col min="3853" max="3853" width="12.5" style="72" customWidth="1"/>
    <col min="3854" max="3863" width="13.25" style="72" customWidth="1"/>
    <col min="3864" max="3879" width="11.125" style="72" customWidth="1"/>
    <col min="3880" max="4096" width="9" style="72"/>
    <col min="4097" max="4097" width="13.375" style="72" customWidth="1"/>
    <col min="4098" max="4098" width="8.125" style="72" customWidth="1"/>
    <col min="4099" max="4100" width="13.375" style="72" customWidth="1"/>
    <col min="4101" max="4104" width="11.875" style="72" customWidth="1"/>
    <col min="4105" max="4106" width="13.375" style="72" customWidth="1"/>
    <col min="4107" max="4108" width="11.875" style="72" customWidth="1"/>
    <col min="4109" max="4109" width="12.5" style="72" customWidth="1"/>
    <col min="4110" max="4119" width="13.25" style="72" customWidth="1"/>
    <col min="4120" max="4135" width="11.125" style="72" customWidth="1"/>
    <col min="4136" max="4352" width="9" style="72"/>
    <col min="4353" max="4353" width="13.375" style="72" customWidth="1"/>
    <col min="4354" max="4354" width="8.125" style="72" customWidth="1"/>
    <col min="4355" max="4356" width="13.375" style="72" customWidth="1"/>
    <col min="4357" max="4360" width="11.875" style="72" customWidth="1"/>
    <col min="4361" max="4362" width="13.375" style="72" customWidth="1"/>
    <col min="4363" max="4364" width="11.875" style="72" customWidth="1"/>
    <col min="4365" max="4365" width="12.5" style="72" customWidth="1"/>
    <col min="4366" max="4375" width="13.25" style="72" customWidth="1"/>
    <col min="4376" max="4391" width="11.125" style="72" customWidth="1"/>
    <col min="4392" max="4608" width="9" style="72"/>
    <col min="4609" max="4609" width="13.375" style="72" customWidth="1"/>
    <col min="4610" max="4610" width="8.125" style="72" customWidth="1"/>
    <col min="4611" max="4612" width="13.375" style="72" customWidth="1"/>
    <col min="4613" max="4616" width="11.875" style="72" customWidth="1"/>
    <col min="4617" max="4618" width="13.375" style="72" customWidth="1"/>
    <col min="4619" max="4620" width="11.875" style="72" customWidth="1"/>
    <col min="4621" max="4621" width="12.5" style="72" customWidth="1"/>
    <col min="4622" max="4631" width="13.25" style="72" customWidth="1"/>
    <col min="4632" max="4647" width="11.125" style="72" customWidth="1"/>
    <col min="4648" max="4864" width="9" style="72"/>
    <col min="4865" max="4865" width="13.375" style="72" customWidth="1"/>
    <col min="4866" max="4866" width="8.125" style="72" customWidth="1"/>
    <col min="4867" max="4868" width="13.375" style="72" customWidth="1"/>
    <col min="4869" max="4872" width="11.875" style="72" customWidth="1"/>
    <col min="4873" max="4874" width="13.375" style="72" customWidth="1"/>
    <col min="4875" max="4876" width="11.875" style="72" customWidth="1"/>
    <col min="4877" max="4877" width="12.5" style="72" customWidth="1"/>
    <col min="4878" max="4887" width="13.25" style="72" customWidth="1"/>
    <col min="4888" max="4903" width="11.125" style="72" customWidth="1"/>
    <col min="4904" max="5120" width="9" style="72"/>
    <col min="5121" max="5121" width="13.375" style="72" customWidth="1"/>
    <col min="5122" max="5122" width="8.125" style="72" customWidth="1"/>
    <col min="5123" max="5124" width="13.375" style="72" customWidth="1"/>
    <col min="5125" max="5128" width="11.875" style="72" customWidth="1"/>
    <col min="5129" max="5130" width="13.375" style="72" customWidth="1"/>
    <col min="5131" max="5132" width="11.875" style="72" customWidth="1"/>
    <col min="5133" max="5133" width="12.5" style="72" customWidth="1"/>
    <col min="5134" max="5143" width="13.25" style="72" customWidth="1"/>
    <col min="5144" max="5159" width="11.125" style="72" customWidth="1"/>
    <col min="5160" max="5376" width="9" style="72"/>
    <col min="5377" max="5377" width="13.375" style="72" customWidth="1"/>
    <col min="5378" max="5378" width="8.125" style="72" customWidth="1"/>
    <col min="5379" max="5380" width="13.375" style="72" customWidth="1"/>
    <col min="5381" max="5384" width="11.875" style="72" customWidth="1"/>
    <col min="5385" max="5386" width="13.375" style="72" customWidth="1"/>
    <col min="5387" max="5388" width="11.875" style="72" customWidth="1"/>
    <col min="5389" max="5389" width="12.5" style="72" customWidth="1"/>
    <col min="5390" max="5399" width="13.25" style="72" customWidth="1"/>
    <col min="5400" max="5415" width="11.125" style="72" customWidth="1"/>
    <col min="5416" max="5632" width="9" style="72"/>
    <col min="5633" max="5633" width="13.375" style="72" customWidth="1"/>
    <col min="5634" max="5634" width="8.125" style="72" customWidth="1"/>
    <col min="5635" max="5636" width="13.375" style="72" customWidth="1"/>
    <col min="5637" max="5640" width="11.875" style="72" customWidth="1"/>
    <col min="5641" max="5642" width="13.375" style="72" customWidth="1"/>
    <col min="5643" max="5644" width="11.875" style="72" customWidth="1"/>
    <col min="5645" max="5645" width="12.5" style="72" customWidth="1"/>
    <col min="5646" max="5655" width="13.25" style="72" customWidth="1"/>
    <col min="5656" max="5671" width="11.125" style="72" customWidth="1"/>
    <col min="5672" max="5888" width="9" style="72"/>
    <col min="5889" max="5889" width="13.375" style="72" customWidth="1"/>
    <col min="5890" max="5890" width="8.125" style="72" customWidth="1"/>
    <col min="5891" max="5892" width="13.375" style="72" customWidth="1"/>
    <col min="5893" max="5896" width="11.875" style="72" customWidth="1"/>
    <col min="5897" max="5898" width="13.375" style="72" customWidth="1"/>
    <col min="5899" max="5900" width="11.875" style="72" customWidth="1"/>
    <col min="5901" max="5901" width="12.5" style="72" customWidth="1"/>
    <col min="5902" max="5911" width="13.25" style="72" customWidth="1"/>
    <col min="5912" max="5927" width="11.125" style="72" customWidth="1"/>
    <col min="5928" max="6144" width="9" style="72"/>
    <col min="6145" max="6145" width="13.375" style="72" customWidth="1"/>
    <col min="6146" max="6146" width="8.125" style="72" customWidth="1"/>
    <col min="6147" max="6148" width="13.375" style="72" customWidth="1"/>
    <col min="6149" max="6152" width="11.875" style="72" customWidth="1"/>
    <col min="6153" max="6154" width="13.375" style="72" customWidth="1"/>
    <col min="6155" max="6156" width="11.875" style="72" customWidth="1"/>
    <col min="6157" max="6157" width="12.5" style="72" customWidth="1"/>
    <col min="6158" max="6167" width="13.25" style="72" customWidth="1"/>
    <col min="6168" max="6183" width="11.125" style="72" customWidth="1"/>
    <col min="6184" max="6400" width="9" style="72"/>
    <col min="6401" max="6401" width="13.375" style="72" customWidth="1"/>
    <col min="6402" max="6402" width="8.125" style="72" customWidth="1"/>
    <col min="6403" max="6404" width="13.375" style="72" customWidth="1"/>
    <col min="6405" max="6408" width="11.875" style="72" customWidth="1"/>
    <col min="6409" max="6410" width="13.375" style="72" customWidth="1"/>
    <col min="6411" max="6412" width="11.875" style="72" customWidth="1"/>
    <col min="6413" max="6413" width="12.5" style="72" customWidth="1"/>
    <col min="6414" max="6423" width="13.25" style="72" customWidth="1"/>
    <col min="6424" max="6439" width="11.125" style="72" customWidth="1"/>
    <col min="6440" max="6656" width="9" style="72"/>
    <col min="6657" max="6657" width="13.375" style="72" customWidth="1"/>
    <col min="6658" max="6658" width="8.125" style="72" customWidth="1"/>
    <col min="6659" max="6660" width="13.375" style="72" customWidth="1"/>
    <col min="6661" max="6664" width="11.875" style="72" customWidth="1"/>
    <col min="6665" max="6666" width="13.375" style="72" customWidth="1"/>
    <col min="6667" max="6668" width="11.875" style="72" customWidth="1"/>
    <col min="6669" max="6669" width="12.5" style="72" customWidth="1"/>
    <col min="6670" max="6679" width="13.25" style="72" customWidth="1"/>
    <col min="6680" max="6695" width="11.125" style="72" customWidth="1"/>
    <col min="6696" max="6912" width="9" style="72"/>
    <col min="6913" max="6913" width="13.375" style="72" customWidth="1"/>
    <col min="6914" max="6914" width="8.125" style="72" customWidth="1"/>
    <col min="6915" max="6916" width="13.375" style="72" customWidth="1"/>
    <col min="6917" max="6920" width="11.875" style="72" customWidth="1"/>
    <col min="6921" max="6922" width="13.375" style="72" customWidth="1"/>
    <col min="6923" max="6924" width="11.875" style="72" customWidth="1"/>
    <col min="6925" max="6925" width="12.5" style="72" customWidth="1"/>
    <col min="6926" max="6935" width="13.25" style="72" customWidth="1"/>
    <col min="6936" max="6951" width="11.125" style="72" customWidth="1"/>
    <col min="6952" max="7168" width="9" style="72"/>
    <col min="7169" max="7169" width="13.375" style="72" customWidth="1"/>
    <col min="7170" max="7170" width="8.125" style="72" customWidth="1"/>
    <col min="7171" max="7172" width="13.375" style="72" customWidth="1"/>
    <col min="7173" max="7176" width="11.875" style="72" customWidth="1"/>
    <col min="7177" max="7178" width="13.375" style="72" customWidth="1"/>
    <col min="7179" max="7180" width="11.875" style="72" customWidth="1"/>
    <col min="7181" max="7181" width="12.5" style="72" customWidth="1"/>
    <col min="7182" max="7191" width="13.25" style="72" customWidth="1"/>
    <col min="7192" max="7207" width="11.125" style="72" customWidth="1"/>
    <col min="7208" max="7424" width="9" style="72"/>
    <col min="7425" max="7425" width="13.375" style="72" customWidth="1"/>
    <col min="7426" max="7426" width="8.125" style="72" customWidth="1"/>
    <col min="7427" max="7428" width="13.375" style="72" customWidth="1"/>
    <col min="7429" max="7432" width="11.875" style="72" customWidth="1"/>
    <col min="7433" max="7434" width="13.375" style="72" customWidth="1"/>
    <col min="7435" max="7436" width="11.875" style="72" customWidth="1"/>
    <col min="7437" max="7437" width="12.5" style="72" customWidth="1"/>
    <col min="7438" max="7447" width="13.25" style="72" customWidth="1"/>
    <col min="7448" max="7463" width="11.125" style="72" customWidth="1"/>
    <col min="7464" max="7680" width="9" style="72"/>
    <col min="7681" max="7681" width="13.375" style="72" customWidth="1"/>
    <col min="7682" max="7682" width="8.125" style="72" customWidth="1"/>
    <col min="7683" max="7684" width="13.375" style="72" customWidth="1"/>
    <col min="7685" max="7688" width="11.875" style="72" customWidth="1"/>
    <col min="7689" max="7690" width="13.375" style="72" customWidth="1"/>
    <col min="7691" max="7692" width="11.875" style="72" customWidth="1"/>
    <col min="7693" max="7693" width="12.5" style="72" customWidth="1"/>
    <col min="7694" max="7703" width="13.25" style="72" customWidth="1"/>
    <col min="7704" max="7719" width="11.125" style="72" customWidth="1"/>
    <col min="7720" max="7936" width="9" style="72"/>
    <col min="7937" max="7937" width="13.375" style="72" customWidth="1"/>
    <col min="7938" max="7938" width="8.125" style="72" customWidth="1"/>
    <col min="7939" max="7940" width="13.375" style="72" customWidth="1"/>
    <col min="7941" max="7944" width="11.875" style="72" customWidth="1"/>
    <col min="7945" max="7946" width="13.375" style="72" customWidth="1"/>
    <col min="7947" max="7948" width="11.875" style="72" customWidth="1"/>
    <col min="7949" max="7949" width="12.5" style="72" customWidth="1"/>
    <col min="7950" max="7959" width="13.25" style="72" customWidth="1"/>
    <col min="7960" max="7975" width="11.125" style="72" customWidth="1"/>
    <col min="7976" max="8192" width="9" style="72"/>
    <col min="8193" max="8193" width="13.375" style="72" customWidth="1"/>
    <col min="8194" max="8194" width="8.125" style="72" customWidth="1"/>
    <col min="8195" max="8196" width="13.375" style="72" customWidth="1"/>
    <col min="8197" max="8200" width="11.875" style="72" customWidth="1"/>
    <col min="8201" max="8202" width="13.375" style="72" customWidth="1"/>
    <col min="8203" max="8204" width="11.875" style="72" customWidth="1"/>
    <col min="8205" max="8205" width="12.5" style="72" customWidth="1"/>
    <col min="8206" max="8215" width="13.25" style="72" customWidth="1"/>
    <col min="8216" max="8231" width="11.125" style="72" customWidth="1"/>
    <col min="8232" max="8448" width="9" style="72"/>
    <col min="8449" max="8449" width="13.375" style="72" customWidth="1"/>
    <col min="8450" max="8450" width="8.125" style="72" customWidth="1"/>
    <col min="8451" max="8452" width="13.375" style="72" customWidth="1"/>
    <col min="8453" max="8456" width="11.875" style="72" customWidth="1"/>
    <col min="8457" max="8458" width="13.375" style="72" customWidth="1"/>
    <col min="8459" max="8460" width="11.875" style="72" customWidth="1"/>
    <col min="8461" max="8461" width="12.5" style="72" customWidth="1"/>
    <col min="8462" max="8471" width="13.25" style="72" customWidth="1"/>
    <col min="8472" max="8487" width="11.125" style="72" customWidth="1"/>
    <col min="8488" max="8704" width="9" style="72"/>
    <col min="8705" max="8705" width="13.375" style="72" customWidth="1"/>
    <col min="8706" max="8706" width="8.125" style="72" customWidth="1"/>
    <col min="8707" max="8708" width="13.375" style="72" customWidth="1"/>
    <col min="8709" max="8712" width="11.875" style="72" customWidth="1"/>
    <col min="8713" max="8714" width="13.375" style="72" customWidth="1"/>
    <col min="8715" max="8716" width="11.875" style="72" customWidth="1"/>
    <col min="8717" max="8717" width="12.5" style="72" customWidth="1"/>
    <col min="8718" max="8727" width="13.25" style="72" customWidth="1"/>
    <col min="8728" max="8743" width="11.125" style="72" customWidth="1"/>
    <col min="8744" max="8960" width="9" style="72"/>
    <col min="8961" max="8961" width="13.375" style="72" customWidth="1"/>
    <col min="8962" max="8962" width="8.125" style="72" customWidth="1"/>
    <col min="8963" max="8964" width="13.375" style="72" customWidth="1"/>
    <col min="8965" max="8968" width="11.875" style="72" customWidth="1"/>
    <col min="8969" max="8970" width="13.375" style="72" customWidth="1"/>
    <col min="8971" max="8972" width="11.875" style="72" customWidth="1"/>
    <col min="8973" max="8973" width="12.5" style="72" customWidth="1"/>
    <col min="8974" max="8983" width="13.25" style="72" customWidth="1"/>
    <col min="8984" max="8999" width="11.125" style="72" customWidth="1"/>
    <col min="9000" max="9216" width="9" style="72"/>
    <col min="9217" max="9217" width="13.375" style="72" customWidth="1"/>
    <col min="9218" max="9218" width="8.125" style="72" customWidth="1"/>
    <col min="9219" max="9220" width="13.375" style="72" customWidth="1"/>
    <col min="9221" max="9224" width="11.875" style="72" customWidth="1"/>
    <col min="9225" max="9226" width="13.375" style="72" customWidth="1"/>
    <col min="9227" max="9228" width="11.875" style="72" customWidth="1"/>
    <col min="9229" max="9229" width="12.5" style="72" customWidth="1"/>
    <col min="9230" max="9239" width="13.25" style="72" customWidth="1"/>
    <col min="9240" max="9255" width="11.125" style="72" customWidth="1"/>
    <col min="9256" max="9472" width="9" style="72"/>
    <col min="9473" max="9473" width="13.375" style="72" customWidth="1"/>
    <col min="9474" max="9474" width="8.125" style="72" customWidth="1"/>
    <col min="9475" max="9476" width="13.375" style="72" customWidth="1"/>
    <col min="9477" max="9480" width="11.875" style="72" customWidth="1"/>
    <col min="9481" max="9482" width="13.375" style="72" customWidth="1"/>
    <col min="9483" max="9484" width="11.875" style="72" customWidth="1"/>
    <col min="9485" max="9485" width="12.5" style="72" customWidth="1"/>
    <col min="9486" max="9495" width="13.25" style="72" customWidth="1"/>
    <col min="9496" max="9511" width="11.125" style="72" customWidth="1"/>
    <col min="9512" max="9728" width="9" style="72"/>
    <col min="9729" max="9729" width="13.375" style="72" customWidth="1"/>
    <col min="9730" max="9730" width="8.125" style="72" customWidth="1"/>
    <col min="9731" max="9732" width="13.375" style="72" customWidth="1"/>
    <col min="9733" max="9736" width="11.875" style="72" customWidth="1"/>
    <col min="9737" max="9738" width="13.375" style="72" customWidth="1"/>
    <col min="9739" max="9740" width="11.875" style="72" customWidth="1"/>
    <col min="9741" max="9741" width="12.5" style="72" customWidth="1"/>
    <col min="9742" max="9751" width="13.25" style="72" customWidth="1"/>
    <col min="9752" max="9767" width="11.125" style="72" customWidth="1"/>
    <col min="9768" max="9984" width="9" style="72"/>
    <col min="9985" max="9985" width="13.375" style="72" customWidth="1"/>
    <col min="9986" max="9986" width="8.125" style="72" customWidth="1"/>
    <col min="9987" max="9988" width="13.375" style="72" customWidth="1"/>
    <col min="9989" max="9992" width="11.875" style="72" customWidth="1"/>
    <col min="9993" max="9994" width="13.375" style="72" customWidth="1"/>
    <col min="9995" max="9996" width="11.875" style="72" customWidth="1"/>
    <col min="9997" max="9997" width="12.5" style="72" customWidth="1"/>
    <col min="9998" max="10007" width="13.25" style="72" customWidth="1"/>
    <col min="10008" max="10023" width="11.125" style="72" customWidth="1"/>
    <col min="10024" max="10240" width="9" style="72"/>
    <col min="10241" max="10241" width="13.375" style="72" customWidth="1"/>
    <col min="10242" max="10242" width="8.125" style="72" customWidth="1"/>
    <col min="10243" max="10244" width="13.375" style="72" customWidth="1"/>
    <col min="10245" max="10248" width="11.875" style="72" customWidth="1"/>
    <col min="10249" max="10250" width="13.375" style="72" customWidth="1"/>
    <col min="10251" max="10252" width="11.875" style="72" customWidth="1"/>
    <col min="10253" max="10253" width="12.5" style="72" customWidth="1"/>
    <col min="10254" max="10263" width="13.25" style="72" customWidth="1"/>
    <col min="10264" max="10279" width="11.125" style="72" customWidth="1"/>
    <col min="10280" max="10496" width="9" style="72"/>
    <col min="10497" max="10497" width="13.375" style="72" customWidth="1"/>
    <col min="10498" max="10498" width="8.125" style="72" customWidth="1"/>
    <col min="10499" max="10500" width="13.375" style="72" customWidth="1"/>
    <col min="10501" max="10504" width="11.875" style="72" customWidth="1"/>
    <col min="10505" max="10506" width="13.375" style="72" customWidth="1"/>
    <col min="10507" max="10508" width="11.875" style="72" customWidth="1"/>
    <col min="10509" max="10509" width="12.5" style="72" customWidth="1"/>
    <col min="10510" max="10519" width="13.25" style="72" customWidth="1"/>
    <col min="10520" max="10535" width="11.125" style="72" customWidth="1"/>
    <col min="10536" max="10752" width="9" style="72"/>
    <col min="10753" max="10753" width="13.375" style="72" customWidth="1"/>
    <col min="10754" max="10754" width="8.125" style="72" customWidth="1"/>
    <col min="10755" max="10756" width="13.375" style="72" customWidth="1"/>
    <col min="10757" max="10760" width="11.875" style="72" customWidth="1"/>
    <col min="10761" max="10762" width="13.375" style="72" customWidth="1"/>
    <col min="10763" max="10764" width="11.875" style="72" customWidth="1"/>
    <col min="10765" max="10765" width="12.5" style="72" customWidth="1"/>
    <col min="10766" max="10775" width="13.25" style="72" customWidth="1"/>
    <col min="10776" max="10791" width="11.125" style="72" customWidth="1"/>
    <col min="10792" max="11008" width="9" style="72"/>
    <col min="11009" max="11009" width="13.375" style="72" customWidth="1"/>
    <col min="11010" max="11010" width="8.125" style="72" customWidth="1"/>
    <col min="11011" max="11012" width="13.375" style="72" customWidth="1"/>
    <col min="11013" max="11016" width="11.875" style="72" customWidth="1"/>
    <col min="11017" max="11018" width="13.375" style="72" customWidth="1"/>
    <col min="11019" max="11020" width="11.875" style="72" customWidth="1"/>
    <col min="11021" max="11021" width="12.5" style="72" customWidth="1"/>
    <col min="11022" max="11031" width="13.25" style="72" customWidth="1"/>
    <col min="11032" max="11047" width="11.125" style="72" customWidth="1"/>
    <col min="11048" max="11264" width="9" style="72"/>
    <col min="11265" max="11265" width="13.375" style="72" customWidth="1"/>
    <col min="11266" max="11266" width="8.125" style="72" customWidth="1"/>
    <col min="11267" max="11268" width="13.375" style="72" customWidth="1"/>
    <col min="11269" max="11272" width="11.875" style="72" customWidth="1"/>
    <col min="11273" max="11274" width="13.375" style="72" customWidth="1"/>
    <col min="11275" max="11276" width="11.875" style="72" customWidth="1"/>
    <col min="11277" max="11277" width="12.5" style="72" customWidth="1"/>
    <col min="11278" max="11287" width="13.25" style="72" customWidth="1"/>
    <col min="11288" max="11303" width="11.125" style="72" customWidth="1"/>
    <col min="11304" max="11520" width="9" style="72"/>
    <col min="11521" max="11521" width="13.375" style="72" customWidth="1"/>
    <col min="11522" max="11522" width="8.125" style="72" customWidth="1"/>
    <col min="11523" max="11524" width="13.375" style="72" customWidth="1"/>
    <col min="11525" max="11528" width="11.875" style="72" customWidth="1"/>
    <col min="11529" max="11530" width="13.375" style="72" customWidth="1"/>
    <col min="11531" max="11532" width="11.875" style="72" customWidth="1"/>
    <col min="11533" max="11533" width="12.5" style="72" customWidth="1"/>
    <col min="11534" max="11543" width="13.25" style="72" customWidth="1"/>
    <col min="11544" max="11559" width="11.125" style="72" customWidth="1"/>
    <col min="11560" max="11776" width="9" style="72"/>
    <col min="11777" max="11777" width="13.375" style="72" customWidth="1"/>
    <col min="11778" max="11778" width="8.125" style="72" customWidth="1"/>
    <col min="11779" max="11780" width="13.375" style="72" customWidth="1"/>
    <col min="11781" max="11784" width="11.875" style="72" customWidth="1"/>
    <col min="11785" max="11786" width="13.375" style="72" customWidth="1"/>
    <col min="11787" max="11788" width="11.875" style="72" customWidth="1"/>
    <col min="11789" max="11789" width="12.5" style="72" customWidth="1"/>
    <col min="11790" max="11799" width="13.25" style="72" customWidth="1"/>
    <col min="11800" max="11815" width="11.125" style="72" customWidth="1"/>
    <col min="11816" max="12032" width="9" style="72"/>
    <col min="12033" max="12033" width="13.375" style="72" customWidth="1"/>
    <col min="12034" max="12034" width="8.125" style="72" customWidth="1"/>
    <col min="12035" max="12036" width="13.375" style="72" customWidth="1"/>
    <col min="12037" max="12040" width="11.875" style="72" customWidth="1"/>
    <col min="12041" max="12042" width="13.375" style="72" customWidth="1"/>
    <col min="12043" max="12044" width="11.875" style="72" customWidth="1"/>
    <col min="12045" max="12045" width="12.5" style="72" customWidth="1"/>
    <col min="12046" max="12055" width="13.25" style="72" customWidth="1"/>
    <col min="12056" max="12071" width="11.125" style="72" customWidth="1"/>
    <col min="12072" max="12288" width="9" style="72"/>
    <col min="12289" max="12289" width="13.375" style="72" customWidth="1"/>
    <col min="12290" max="12290" width="8.125" style="72" customWidth="1"/>
    <col min="12291" max="12292" width="13.375" style="72" customWidth="1"/>
    <col min="12293" max="12296" width="11.875" style="72" customWidth="1"/>
    <col min="12297" max="12298" width="13.375" style="72" customWidth="1"/>
    <col min="12299" max="12300" width="11.875" style="72" customWidth="1"/>
    <col min="12301" max="12301" width="12.5" style="72" customWidth="1"/>
    <col min="12302" max="12311" width="13.25" style="72" customWidth="1"/>
    <col min="12312" max="12327" width="11.125" style="72" customWidth="1"/>
    <col min="12328" max="12544" width="9" style="72"/>
    <col min="12545" max="12545" width="13.375" style="72" customWidth="1"/>
    <col min="12546" max="12546" width="8.125" style="72" customWidth="1"/>
    <col min="12547" max="12548" width="13.375" style="72" customWidth="1"/>
    <col min="12549" max="12552" width="11.875" style="72" customWidth="1"/>
    <col min="12553" max="12554" width="13.375" style="72" customWidth="1"/>
    <col min="12555" max="12556" width="11.875" style="72" customWidth="1"/>
    <col min="12557" max="12557" width="12.5" style="72" customWidth="1"/>
    <col min="12558" max="12567" width="13.25" style="72" customWidth="1"/>
    <col min="12568" max="12583" width="11.125" style="72" customWidth="1"/>
    <col min="12584" max="12800" width="9" style="72"/>
    <col min="12801" max="12801" width="13.375" style="72" customWidth="1"/>
    <col min="12802" max="12802" width="8.125" style="72" customWidth="1"/>
    <col min="12803" max="12804" width="13.375" style="72" customWidth="1"/>
    <col min="12805" max="12808" width="11.875" style="72" customWidth="1"/>
    <col min="12809" max="12810" width="13.375" style="72" customWidth="1"/>
    <col min="12811" max="12812" width="11.875" style="72" customWidth="1"/>
    <col min="12813" max="12813" width="12.5" style="72" customWidth="1"/>
    <col min="12814" max="12823" width="13.25" style="72" customWidth="1"/>
    <col min="12824" max="12839" width="11.125" style="72" customWidth="1"/>
    <col min="12840" max="13056" width="9" style="72"/>
    <col min="13057" max="13057" width="13.375" style="72" customWidth="1"/>
    <col min="13058" max="13058" width="8.125" style="72" customWidth="1"/>
    <col min="13059" max="13060" width="13.375" style="72" customWidth="1"/>
    <col min="13061" max="13064" width="11.875" style="72" customWidth="1"/>
    <col min="13065" max="13066" width="13.375" style="72" customWidth="1"/>
    <col min="13067" max="13068" width="11.875" style="72" customWidth="1"/>
    <col min="13069" max="13069" width="12.5" style="72" customWidth="1"/>
    <col min="13070" max="13079" width="13.25" style="72" customWidth="1"/>
    <col min="13080" max="13095" width="11.125" style="72" customWidth="1"/>
    <col min="13096" max="13312" width="9" style="72"/>
    <col min="13313" max="13313" width="13.375" style="72" customWidth="1"/>
    <col min="13314" max="13314" width="8.125" style="72" customWidth="1"/>
    <col min="13315" max="13316" width="13.375" style="72" customWidth="1"/>
    <col min="13317" max="13320" width="11.875" style="72" customWidth="1"/>
    <col min="13321" max="13322" width="13.375" style="72" customWidth="1"/>
    <col min="13323" max="13324" width="11.875" style="72" customWidth="1"/>
    <col min="13325" max="13325" width="12.5" style="72" customWidth="1"/>
    <col min="13326" max="13335" width="13.25" style="72" customWidth="1"/>
    <col min="13336" max="13351" width="11.125" style="72" customWidth="1"/>
    <col min="13352" max="13568" width="9" style="72"/>
    <col min="13569" max="13569" width="13.375" style="72" customWidth="1"/>
    <col min="13570" max="13570" width="8.125" style="72" customWidth="1"/>
    <col min="13571" max="13572" width="13.375" style="72" customWidth="1"/>
    <col min="13573" max="13576" width="11.875" style="72" customWidth="1"/>
    <col min="13577" max="13578" width="13.375" style="72" customWidth="1"/>
    <col min="13579" max="13580" width="11.875" style="72" customWidth="1"/>
    <col min="13581" max="13581" width="12.5" style="72" customWidth="1"/>
    <col min="13582" max="13591" width="13.25" style="72" customWidth="1"/>
    <col min="13592" max="13607" width="11.125" style="72" customWidth="1"/>
    <col min="13608" max="13824" width="9" style="72"/>
    <col min="13825" max="13825" width="13.375" style="72" customWidth="1"/>
    <col min="13826" max="13826" width="8.125" style="72" customWidth="1"/>
    <col min="13827" max="13828" width="13.375" style="72" customWidth="1"/>
    <col min="13829" max="13832" width="11.875" style="72" customWidth="1"/>
    <col min="13833" max="13834" width="13.375" style="72" customWidth="1"/>
    <col min="13835" max="13836" width="11.875" style="72" customWidth="1"/>
    <col min="13837" max="13837" width="12.5" style="72" customWidth="1"/>
    <col min="13838" max="13847" width="13.25" style="72" customWidth="1"/>
    <col min="13848" max="13863" width="11.125" style="72" customWidth="1"/>
    <col min="13864" max="14080" width="9" style="72"/>
    <col min="14081" max="14081" width="13.375" style="72" customWidth="1"/>
    <col min="14082" max="14082" width="8.125" style="72" customWidth="1"/>
    <col min="14083" max="14084" width="13.375" style="72" customWidth="1"/>
    <col min="14085" max="14088" width="11.875" style="72" customWidth="1"/>
    <col min="14089" max="14090" width="13.375" style="72" customWidth="1"/>
    <col min="14091" max="14092" width="11.875" style="72" customWidth="1"/>
    <col min="14093" max="14093" width="12.5" style="72" customWidth="1"/>
    <col min="14094" max="14103" width="13.25" style="72" customWidth="1"/>
    <col min="14104" max="14119" width="11.125" style="72" customWidth="1"/>
    <col min="14120" max="14336" width="9" style="72"/>
    <col min="14337" max="14337" width="13.375" style="72" customWidth="1"/>
    <col min="14338" max="14338" width="8.125" style="72" customWidth="1"/>
    <col min="14339" max="14340" width="13.375" style="72" customWidth="1"/>
    <col min="14341" max="14344" width="11.875" style="72" customWidth="1"/>
    <col min="14345" max="14346" width="13.375" style="72" customWidth="1"/>
    <col min="14347" max="14348" width="11.875" style="72" customWidth="1"/>
    <col min="14349" max="14349" width="12.5" style="72" customWidth="1"/>
    <col min="14350" max="14359" width="13.25" style="72" customWidth="1"/>
    <col min="14360" max="14375" width="11.125" style="72" customWidth="1"/>
    <col min="14376" max="14592" width="9" style="72"/>
    <col min="14593" max="14593" width="13.375" style="72" customWidth="1"/>
    <col min="14594" max="14594" width="8.125" style="72" customWidth="1"/>
    <col min="14595" max="14596" width="13.375" style="72" customWidth="1"/>
    <col min="14597" max="14600" width="11.875" style="72" customWidth="1"/>
    <col min="14601" max="14602" width="13.375" style="72" customWidth="1"/>
    <col min="14603" max="14604" width="11.875" style="72" customWidth="1"/>
    <col min="14605" max="14605" width="12.5" style="72" customWidth="1"/>
    <col min="14606" max="14615" width="13.25" style="72" customWidth="1"/>
    <col min="14616" max="14631" width="11.125" style="72" customWidth="1"/>
    <col min="14632" max="14848" width="9" style="72"/>
    <col min="14849" max="14849" width="13.375" style="72" customWidth="1"/>
    <col min="14850" max="14850" width="8.125" style="72" customWidth="1"/>
    <col min="14851" max="14852" width="13.375" style="72" customWidth="1"/>
    <col min="14853" max="14856" width="11.875" style="72" customWidth="1"/>
    <col min="14857" max="14858" width="13.375" style="72" customWidth="1"/>
    <col min="14859" max="14860" width="11.875" style="72" customWidth="1"/>
    <col min="14861" max="14861" width="12.5" style="72" customWidth="1"/>
    <col min="14862" max="14871" width="13.25" style="72" customWidth="1"/>
    <col min="14872" max="14887" width="11.125" style="72" customWidth="1"/>
    <col min="14888" max="15104" width="9" style="72"/>
    <col min="15105" max="15105" width="13.375" style="72" customWidth="1"/>
    <col min="15106" max="15106" width="8.125" style="72" customWidth="1"/>
    <col min="15107" max="15108" width="13.375" style="72" customWidth="1"/>
    <col min="15109" max="15112" width="11.875" style="72" customWidth="1"/>
    <col min="15113" max="15114" width="13.375" style="72" customWidth="1"/>
    <col min="15115" max="15116" width="11.875" style="72" customWidth="1"/>
    <col min="15117" max="15117" width="12.5" style="72" customWidth="1"/>
    <col min="15118" max="15127" width="13.25" style="72" customWidth="1"/>
    <col min="15128" max="15143" width="11.125" style="72" customWidth="1"/>
    <col min="15144" max="15360" width="9" style="72"/>
    <col min="15361" max="15361" width="13.375" style="72" customWidth="1"/>
    <col min="15362" max="15362" width="8.125" style="72" customWidth="1"/>
    <col min="15363" max="15364" width="13.375" style="72" customWidth="1"/>
    <col min="15365" max="15368" width="11.875" style="72" customWidth="1"/>
    <col min="15369" max="15370" width="13.375" style="72" customWidth="1"/>
    <col min="15371" max="15372" width="11.875" style="72" customWidth="1"/>
    <col min="15373" max="15373" width="12.5" style="72" customWidth="1"/>
    <col min="15374" max="15383" width="13.25" style="72" customWidth="1"/>
    <col min="15384" max="15399" width="11.125" style="72" customWidth="1"/>
    <col min="15400" max="15616" width="9" style="72"/>
    <col min="15617" max="15617" width="13.375" style="72" customWidth="1"/>
    <col min="15618" max="15618" width="8.125" style="72" customWidth="1"/>
    <col min="15619" max="15620" width="13.375" style="72" customWidth="1"/>
    <col min="15621" max="15624" width="11.875" style="72" customWidth="1"/>
    <col min="15625" max="15626" width="13.375" style="72" customWidth="1"/>
    <col min="15627" max="15628" width="11.875" style="72" customWidth="1"/>
    <col min="15629" max="15629" width="12.5" style="72" customWidth="1"/>
    <col min="15630" max="15639" width="13.25" style="72" customWidth="1"/>
    <col min="15640" max="15655" width="11.125" style="72" customWidth="1"/>
    <col min="15656" max="15872" width="9" style="72"/>
    <col min="15873" max="15873" width="13.375" style="72" customWidth="1"/>
    <col min="15874" max="15874" width="8.125" style="72" customWidth="1"/>
    <col min="15875" max="15876" width="13.375" style="72" customWidth="1"/>
    <col min="15877" max="15880" width="11.875" style="72" customWidth="1"/>
    <col min="15881" max="15882" width="13.375" style="72" customWidth="1"/>
    <col min="15883" max="15884" width="11.875" style="72" customWidth="1"/>
    <col min="15885" max="15885" width="12.5" style="72" customWidth="1"/>
    <col min="15886" max="15895" width="13.25" style="72" customWidth="1"/>
    <col min="15896" max="15911" width="11.125" style="72" customWidth="1"/>
    <col min="15912" max="16128" width="9" style="72"/>
    <col min="16129" max="16129" width="13.375" style="72" customWidth="1"/>
    <col min="16130" max="16130" width="8.125" style="72" customWidth="1"/>
    <col min="16131" max="16132" width="13.375" style="72" customWidth="1"/>
    <col min="16133" max="16136" width="11.875" style="72" customWidth="1"/>
    <col min="16137" max="16138" width="13.375" style="72" customWidth="1"/>
    <col min="16139" max="16140" width="11.875" style="72" customWidth="1"/>
    <col min="16141" max="16141" width="12.5" style="72" customWidth="1"/>
    <col min="16142" max="16151" width="13.25" style="72" customWidth="1"/>
    <col min="16152" max="16167" width="11.125" style="72" customWidth="1"/>
    <col min="16168" max="16384" width="9" style="72"/>
  </cols>
  <sheetData>
    <row r="1" spans="1:14" s="71" customFormat="1" ht="27.75" customHeight="1"/>
    <row r="2" spans="1:14" ht="22.5" customHeight="1">
      <c r="A2" s="881" t="s">
        <v>746</v>
      </c>
      <c r="B2" s="881"/>
      <c r="C2" s="881"/>
      <c r="D2" s="881"/>
      <c r="E2" s="881"/>
      <c r="F2" s="881"/>
      <c r="G2" s="881"/>
      <c r="H2" s="882" t="s">
        <v>669</v>
      </c>
      <c r="I2" s="882"/>
      <c r="J2" s="882"/>
      <c r="K2" s="882"/>
      <c r="L2" s="882"/>
      <c r="M2" s="882"/>
      <c r="N2" s="882"/>
    </row>
    <row r="3" spans="1:14" ht="13.5" customHeight="1" thickBot="1">
      <c r="A3" s="564" t="s">
        <v>659</v>
      </c>
      <c r="B3" s="261"/>
      <c r="C3" s="261"/>
      <c r="D3" s="261"/>
      <c r="E3" s="261"/>
      <c r="F3" s="261"/>
      <c r="G3" s="261"/>
      <c r="H3" s="261"/>
      <c r="I3" s="261"/>
      <c r="J3" s="261"/>
      <c r="K3" s="261"/>
      <c r="L3" s="261"/>
      <c r="M3" s="565" t="s">
        <v>596</v>
      </c>
    </row>
    <row r="4" spans="1:14" ht="24.95" customHeight="1">
      <c r="A4" s="883" t="s">
        <v>485</v>
      </c>
      <c r="B4" s="566"/>
      <c r="C4" s="886" t="s">
        <v>486</v>
      </c>
      <c r="D4" s="888" t="s">
        <v>487</v>
      </c>
      <c r="E4" s="567"/>
      <c r="F4" s="567"/>
      <c r="G4" s="567"/>
      <c r="H4" s="567"/>
      <c r="I4" s="567"/>
      <c r="J4" s="567"/>
      <c r="K4" s="567"/>
      <c r="L4" s="568"/>
      <c r="M4" s="891" t="s">
        <v>488</v>
      </c>
    </row>
    <row r="5" spans="1:14" ht="24.95" customHeight="1">
      <c r="A5" s="884"/>
      <c r="B5" s="569"/>
      <c r="C5" s="887"/>
      <c r="D5" s="889"/>
      <c r="E5" s="894" t="s">
        <v>597</v>
      </c>
      <c r="F5" s="894" t="s">
        <v>598</v>
      </c>
      <c r="G5" s="896" t="s">
        <v>489</v>
      </c>
      <c r="H5" s="897" t="s">
        <v>599</v>
      </c>
      <c r="I5" s="899" t="s">
        <v>490</v>
      </c>
      <c r="J5" s="899" t="s">
        <v>491</v>
      </c>
      <c r="K5" s="894" t="s">
        <v>492</v>
      </c>
      <c r="L5" s="899" t="s">
        <v>493</v>
      </c>
      <c r="M5" s="892"/>
    </row>
    <row r="6" spans="1:14" ht="24.95" customHeight="1">
      <c r="A6" s="885"/>
      <c r="B6" s="901" t="s">
        <v>494</v>
      </c>
      <c r="C6" s="902"/>
      <c r="D6" s="890"/>
      <c r="E6" s="895"/>
      <c r="F6" s="895"/>
      <c r="G6" s="890"/>
      <c r="H6" s="898"/>
      <c r="I6" s="900"/>
      <c r="J6" s="900"/>
      <c r="K6" s="895"/>
      <c r="L6" s="900"/>
      <c r="M6" s="893"/>
    </row>
    <row r="7" spans="1:14" ht="24.95" customHeight="1">
      <c r="A7" s="903" t="s">
        <v>613</v>
      </c>
      <c r="B7" s="570" t="s">
        <v>600</v>
      </c>
      <c r="C7" s="571">
        <v>126916</v>
      </c>
      <c r="D7" s="571">
        <v>102440</v>
      </c>
      <c r="E7" s="571">
        <v>68649</v>
      </c>
      <c r="F7" s="572">
        <v>3493</v>
      </c>
      <c r="G7" s="572">
        <v>0</v>
      </c>
      <c r="H7" s="573">
        <v>24004</v>
      </c>
      <c r="I7" s="571">
        <v>2149</v>
      </c>
      <c r="J7" s="571">
        <v>2231</v>
      </c>
      <c r="K7" s="571">
        <v>1685</v>
      </c>
      <c r="L7" s="571">
        <v>229</v>
      </c>
      <c r="M7" s="572">
        <v>24476</v>
      </c>
    </row>
    <row r="8" spans="1:14" ht="24.95" customHeight="1">
      <c r="A8" s="904"/>
      <c r="B8" s="574" t="s">
        <v>495</v>
      </c>
      <c r="C8" s="575">
        <v>15684235</v>
      </c>
      <c r="D8" s="575">
        <v>8788834</v>
      </c>
      <c r="E8" s="575">
        <v>6540418</v>
      </c>
      <c r="F8" s="576">
        <v>393889</v>
      </c>
      <c r="G8" s="576">
        <v>0</v>
      </c>
      <c r="H8" s="577">
        <v>981242</v>
      </c>
      <c r="I8" s="575">
        <v>432225</v>
      </c>
      <c r="J8" s="575">
        <v>186128</v>
      </c>
      <c r="K8" s="575">
        <v>226446</v>
      </c>
      <c r="L8" s="575">
        <v>28486</v>
      </c>
      <c r="M8" s="576">
        <v>6895401</v>
      </c>
    </row>
    <row r="9" spans="1:14" ht="24.95" customHeight="1">
      <c r="A9" s="903">
        <v>28</v>
      </c>
      <c r="B9" s="570" t="s">
        <v>600</v>
      </c>
      <c r="C9" s="578">
        <v>127133</v>
      </c>
      <c r="D9" s="571">
        <v>102502</v>
      </c>
      <c r="E9" s="571">
        <v>68906</v>
      </c>
      <c r="F9" s="572">
        <v>3453</v>
      </c>
      <c r="G9" s="572">
        <v>0</v>
      </c>
      <c r="H9" s="573">
        <v>23802</v>
      </c>
      <c r="I9" s="571">
        <v>2168</v>
      </c>
      <c r="J9" s="571">
        <v>2263</v>
      </c>
      <c r="K9" s="571">
        <v>1679</v>
      </c>
      <c r="L9" s="578">
        <v>231</v>
      </c>
      <c r="M9" s="572">
        <v>24631</v>
      </c>
    </row>
    <row r="10" spans="1:14" ht="24.95" customHeight="1">
      <c r="A10" s="904"/>
      <c r="B10" s="579" t="s">
        <v>495</v>
      </c>
      <c r="C10" s="580">
        <v>15795261</v>
      </c>
      <c r="D10" s="580">
        <v>8838297</v>
      </c>
      <c r="E10" s="580">
        <v>6584766</v>
      </c>
      <c r="F10" s="581">
        <v>389830</v>
      </c>
      <c r="G10" s="581">
        <v>0</v>
      </c>
      <c r="H10" s="582">
        <v>992675</v>
      </c>
      <c r="I10" s="580">
        <v>442973</v>
      </c>
      <c r="J10" s="580">
        <v>191200</v>
      </c>
      <c r="K10" s="580">
        <v>207525</v>
      </c>
      <c r="L10" s="580">
        <v>29328</v>
      </c>
      <c r="M10" s="581">
        <v>6956964</v>
      </c>
    </row>
    <row r="11" spans="1:14" ht="24.95" customHeight="1">
      <c r="A11" s="903">
        <v>29</v>
      </c>
      <c r="B11" s="583" t="s">
        <v>600</v>
      </c>
      <c r="C11" s="584">
        <v>127259</v>
      </c>
      <c r="D11" s="585">
        <v>102480</v>
      </c>
      <c r="E11" s="585">
        <v>69117</v>
      </c>
      <c r="F11" s="586">
        <v>3409</v>
      </c>
      <c r="G11" s="586">
        <v>0</v>
      </c>
      <c r="H11" s="587">
        <v>23581</v>
      </c>
      <c r="I11" s="585">
        <v>2207</v>
      </c>
      <c r="J11" s="585">
        <v>2279</v>
      </c>
      <c r="K11" s="585">
        <v>1661</v>
      </c>
      <c r="L11" s="584">
        <v>226</v>
      </c>
      <c r="M11" s="586">
        <v>24779</v>
      </c>
    </row>
    <row r="12" spans="1:14" ht="24.95" customHeight="1">
      <c r="A12" s="904"/>
      <c r="B12" s="574" t="s">
        <v>495</v>
      </c>
      <c r="C12" s="575">
        <v>15885587</v>
      </c>
      <c r="D12" s="575">
        <v>8882456</v>
      </c>
      <c r="E12" s="580">
        <v>6627848</v>
      </c>
      <c r="F12" s="580">
        <v>385748</v>
      </c>
      <c r="G12" s="581">
        <v>0</v>
      </c>
      <c r="H12" s="582">
        <v>982693</v>
      </c>
      <c r="I12" s="580">
        <v>457991</v>
      </c>
      <c r="J12" s="580">
        <v>193100</v>
      </c>
      <c r="K12" s="580">
        <v>206557</v>
      </c>
      <c r="L12" s="575">
        <v>28519</v>
      </c>
      <c r="M12" s="576">
        <v>7003131</v>
      </c>
    </row>
    <row r="13" spans="1:14" ht="24.95" customHeight="1">
      <c r="A13" s="903">
        <v>30</v>
      </c>
      <c r="B13" s="570" t="s">
        <v>600</v>
      </c>
      <c r="C13" s="571">
        <v>127402</v>
      </c>
      <c r="D13" s="571">
        <v>102469</v>
      </c>
      <c r="E13" s="585">
        <v>69233</v>
      </c>
      <c r="F13" s="586">
        <v>3355</v>
      </c>
      <c r="G13" s="586">
        <v>0</v>
      </c>
      <c r="H13" s="587">
        <v>23361</v>
      </c>
      <c r="I13" s="585">
        <v>2265</v>
      </c>
      <c r="J13" s="585">
        <v>2304</v>
      </c>
      <c r="K13" s="585">
        <v>1723</v>
      </c>
      <c r="L13" s="571">
        <v>228</v>
      </c>
      <c r="M13" s="572">
        <v>24933</v>
      </c>
    </row>
    <row r="14" spans="1:14" ht="24.95" customHeight="1">
      <c r="A14" s="904"/>
      <c r="B14" s="574" t="s">
        <v>495</v>
      </c>
      <c r="C14" s="580">
        <v>16014274</v>
      </c>
      <c r="D14" s="580">
        <v>8926521</v>
      </c>
      <c r="E14" s="580">
        <v>6664107</v>
      </c>
      <c r="F14" s="581">
        <v>378993</v>
      </c>
      <c r="G14" s="581">
        <v>0</v>
      </c>
      <c r="H14" s="582">
        <v>974291</v>
      </c>
      <c r="I14" s="580">
        <v>474386</v>
      </c>
      <c r="J14" s="580">
        <v>196724</v>
      </c>
      <c r="K14" s="575">
        <v>209197</v>
      </c>
      <c r="L14" s="580">
        <v>28823</v>
      </c>
      <c r="M14" s="581">
        <v>7087753</v>
      </c>
    </row>
    <row r="15" spans="1:14" ht="24.95" customHeight="1">
      <c r="A15" s="903">
        <v>31</v>
      </c>
      <c r="B15" s="570" t="s">
        <v>600</v>
      </c>
      <c r="C15" s="585">
        <v>127338</v>
      </c>
      <c r="D15" s="585">
        <v>102316</v>
      </c>
      <c r="E15" s="585">
        <v>69308</v>
      </c>
      <c r="F15" s="586">
        <v>3301</v>
      </c>
      <c r="G15" s="586">
        <v>0</v>
      </c>
      <c r="H15" s="587">
        <v>23208</v>
      </c>
      <c r="I15" s="585">
        <v>2306</v>
      </c>
      <c r="J15" s="585">
        <v>2322</v>
      </c>
      <c r="K15" s="571">
        <v>1640</v>
      </c>
      <c r="L15" s="585">
        <v>231</v>
      </c>
      <c r="M15" s="586">
        <v>25022</v>
      </c>
    </row>
    <row r="16" spans="1:14" ht="24.95" customHeight="1" thickBot="1">
      <c r="A16" s="905"/>
      <c r="B16" s="588" t="s">
        <v>495</v>
      </c>
      <c r="C16" s="589">
        <v>16063970</v>
      </c>
      <c r="D16" s="589">
        <v>8966697</v>
      </c>
      <c r="E16" s="589">
        <v>6695837</v>
      </c>
      <c r="F16" s="590">
        <v>374662</v>
      </c>
      <c r="G16" s="590">
        <v>0</v>
      </c>
      <c r="H16" s="591">
        <v>968687</v>
      </c>
      <c r="I16" s="589">
        <v>490388</v>
      </c>
      <c r="J16" s="589">
        <v>200512</v>
      </c>
      <c r="K16" s="589">
        <v>206847</v>
      </c>
      <c r="L16" s="589">
        <v>29764</v>
      </c>
      <c r="M16" s="590">
        <v>7097273</v>
      </c>
    </row>
    <row r="17" spans="1:1">
      <c r="A17" s="592" t="s">
        <v>601</v>
      </c>
    </row>
    <row r="18" spans="1:1">
      <c r="A18" s="592" t="s">
        <v>648</v>
      </c>
    </row>
  </sheetData>
  <mergeCells count="20">
    <mergeCell ref="A7:A8"/>
    <mergeCell ref="A9:A10"/>
    <mergeCell ref="A11:A12"/>
    <mergeCell ref="A13:A14"/>
    <mergeCell ref="A15:A16"/>
    <mergeCell ref="A2:G2"/>
    <mergeCell ref="H2:N2"/>
    <mergeCell ref="A4:A6"/>
    <mergeCell ref="C4:C5"/>
    <mergeCell ref="D4:D6"/>
    <mergeCell ref="M4:M6"/>
    <mergeCell ref="E5:E6"/>
    <mergeCell ref="F5:F6"/>
    <mergeCell ref="G5:G6"/>
    <mergeCell ref="H5:H6"/>
    <mergeCell ref="J5:J6"/>
    <mergeCell ref="K5:K6"/>
    <mergeCell ref="L5:L6"/>
    <mergeCell ref="B6:C6"/>
    <mergeCell ref="I5:I6"/>
  </mergeCells>
  <phoneticPr fontId="2"/>
  <printOptions horizontalCentered="1"/>
  <pageMargins left="0.78740157480314965" right="0.78740157480314965" top="0.78740157480314965" bottom="0.78740157480314965" header="0.19685039370078741" footer="0.19685039370078741"/>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showGridLines="0" zoomScaleNormal="100" workbookViewId="0"/>
  </sheetViews>
  <sheetFormatPr defaultColWidth="9" defaultRowHeight="12"/>
  <cols>
    <col min="1" max="1" width="14.75" style="48" customWidth="1"/>
    <col min="2" max="2" width="9.875" style="48" customWidth="1"/>
    <col min="3" max="3" width="11.25" style="48" customWidth="1"/>
    <col min="4" max="11" width="9.875" style="48" customWidth="1"/>
    <col min="12" max="16384" width="9" style="48"/>
  </cols>
  <sheetData>
    <row r="1" spans="1:21" ht="24.75" customHeight="1"/>
    <row r="2" spans="1:21" ht="24.95" customHeight="1">
      <c r="A2" s="910" t="s">
        <v>740</v>
      </c>
      <c r="B2" s="911"/>
      <c r="C2" s="911"/>
      <c r="D2" s="911"/>
      <c r="E2" s="911"/>
      <c r="F2" s="911"/>
      <c r="G2" s="911"/>
      <c r="H2" s="911"/>
      <c r="I2" s="911"/>
      <c r="J2" s="911"/>
      <c r="K2" s="911"/>
    </row>
    <row r="3" spans="1:21" ht="13.5" customHeight="1" thickBot="1">
      <c r="A3" s="593" t="s">
        <v>660</v>
      </c>
      <c r="B3" s="274"/>
      <c r="C3" s="593"/>
      <c r="D3" s="593"/>
      <c r="E3" s="593"/>
      <c r="F3" s="593"/>
      <c r="G3" s="593"/>
      <c r="H3" s="593"/>
      <c r="I3" s="593"/>
      <c r="J3" s="274"/>
      <c r="K3" s="594"/>
    </row>
    <row r="4" spans="1:21" ht="26.25" customHeight="1">
      <c r="A4" s="906" t="s">
        <v>496</v>
      </c>
      <c r="B4" s="908" t="s">
        <v>725</v>
      </c>
      <c r="C4" s="909"/>
      <c r="D4" s="908" t="s">
        <v>726</v>
      </c>
      <c r="E4" s="909"/>
      <c r="F4" s="912" t="s">
        <v>727</v>
      </c>
      <c r="G4" s="912"/>
      <c r="H4" s="912" t="s">
        <v>728</v>
      </c>
      <c r="I4" s="912"/>
      <c r="J4" s="908" t="s">
        <v>729</v>
      </c>
      <c r="K4" s="913"/>
    </row>
    <row r="5" spans="1:21" ht="30" customHeight="1">
      <c r="A5" s="907"/>
      <c r="B5" s="595" t="s">
        <v>497</v>
      </c>
      <c r="C5" s="596" t="s">
        <v>602</v>
      </c>
      <c r="D5" s="595" t="s">
        <v>497</v>
      </c>
      <c r="E5" s="596" t="s">
        <v>602</v>
      </c>
      <c r="F5" s="595" t="s">
        <v>497</v>
      </c>
      <c r="G5" s="596" t="s">
        <v>602</v>
      </c>
      <c r="H5" s="595" t="s">
        <v>497</v>
      </c>
      <c r="I5" s="596" t="s">
        <v>602</v>
      </c>
      <c r="J5" s="595" t="s">
        <v>497</v>
      </c>
      <c r="K5" s="597" t="s">
        <v>602</v>
      </c>
    </row>
    <row r="6" spans="1:21" ht="26.25" customHeight="1">
      <c r="A6" s="598" t="s">
        <v>661</v>
      </c>
      <c r="B6" s="599">
        <v>1699</v>
      </c>
      <c r="C6" s="599">
        <v>138364</v>
      </c>
      <c r="D6" s="599">
        <v>650</v>
      </c>
      <c r="E6" s="599">
        <v>81838</v>
      </c>
      <c r="F6" s="599">
        <v>932</v>
      </c>
      <c r="G6" s="599">
        <v>44037</v>
      </c>
      <c r="H6" s="599">
        <v>3</v>
      </c>
      <c r="I6" s="599">
        <v>479</v>
      </c>
      <c r="J6" s="599">
        <v>114</v>
      </c>
      <c r="K6" s="600">
        <v>12010</v>
      </c>
    </row>
    <row r="7" spans="1:21" ht="26.25" customHeight="1">
      <c r="A7" s="601" t="s">
        <v>662</v>
      </c>
      <c r="B7" s="599">
        <v>1985</v>
      </c>
      <c r="C7" s="599">
        <v>164783</v>
      </c>
      <c r="D7" s="599">
        <v>742</v>
      </c>
      <c r="E7" s="599">
        <v>92305</v>
      </c>
      <c r="F7" s="599">
        <v>1050</v>
      </c>
      <c r="G7" s="599">
        <v>52866</v>
      </c>
      <c r="H7" s="599">
        <v>9</v>
      </c>
      <c r="I7" s="599">
        <v>764</v>
      </c>
      <c r="J7" s="599">
        <v>184</v>
      </c>
      <c r="K7" s="600">
        <v>18848</v>
      </c>
      <c r="L7" s="49"/>
      <c r="M7" s="49"/>
      <c r="N7" s="49"/>
      <c r="O7" s="49"/>
      <c r="P7" s="49"/>
      <c r="Q7" s="49"/>
      <c r="R7" s="49"/>
      <c r="S7" s="49"/>
      <c r="T7" s="49"/>
      <c r="U7" s="49"/>
    </row>
    <row r="8" spans="1:21" ht="26.25" customHeight="1">
      <c r="A8" s="602" t="s">
        <v>663</v>
      </c>
      <c r="B8" s="599">
        <v>1679</v>
      </c>
      <c r="C8" s="599">
        <v>148081</v>
      </c>
      <c r="D8" s="599">
        <v>676</v>
      </c>
      <c r="E8" s="599">
        <v>82874</v>
      </c>
      <c r="F8" s="599">
        <v>710</v>
      </c>
      <c r="G8" s="599">
        <v>36529</v>
      </c>
      <c r="H8" s="599">
        <v>3</v>
      </c>
      <c r="I8" s="599">
        <v>767</v>
      </c>
      <c r="J8" s="599">
        <v>290</v>
      </c>
      <c r="K8" s="600">
        <v>27911</v>
      </c>
      <c r="L8" s="49"/>
      <c r="M8" s="49"/>
      <c r="N8" s="49"/>
      <c r="O8" s="49"/>
      <c r="P8" s="49"/>
      <c r="Q8" s="49"/>
      <c r="R8" s="49"/>
      <c r="S8" s="49"/>
      <c r="T8" s="49"/>
      <c r="U8" s="49"/>
    </row>
    <row r="9" spans="1:21" ht="26.25" customHeight="1">
      <c r="A9" s="603" t="s">
        <v>664</v>
      </c>
      <c r="B9" s="599">
        <v>1413</v>
      </c>
      <c r="C9" s="599">
        <v>132817</v>
      </c>
      <c r="D9" s="599">
        <v>666</v>
      </c>
      <c r="E9" s="599">
        <v>81667</v>
      </c>
      <c r="F9" s="599">
        <v>534</v>
      </c>
      <c r="G9" s="599">
        <v>29213</v>
      </c>
      <c r="H9" s="599">
        <v>5</v>
      </c>
      <c r="I9" s="599">
        <v>558</v>
      </c>
      <c r="J9" s="599">
        <v>208</v>
      </c>
      <c r="K9" s="604">
        <v>21379</v>
      </c>
      <c r="L9" s="49"/>
      <c r="M9" s="49"/>
      <c r="N9" s="49"/>
      <c r="O9" s="49"/>
      <c r="P9" s="49"/>
      <c r="Q9" s="49"/>
      <c r="R9" s="49"/>
      <c r="S9" s="49"/>
      <c r="T9" s="49"/>
      <c r="U9" s="49"/>
    </row>
    <row r="10" spans="1:21" ht="26.25" customHeight="1">
      <c r="A10" s="603" t="s">
        <v>665</v>
      </c>
      <c r="B10" s="605">
        <v>1789</v>
      </c>
      <c r="C10" s="605">
        <v>159067</v>
      </c>
      <c r="D10" s="605">
        <v>754</v>
      </c>
      <c r="E10" s="605">
        <v>91036</v>
      </c>
      <c r="F10" s="605">
        <v>579</v>
      </c>
      <c r="G10" s="605">
        <v>29105</v>
      </c>
      <c r="H10" s="605">
        <v>10</v>
      </c>
      <c r="I10" s="605">
        <v>857</v>
      </c>
      <c r="J10" s="605">
        <v>358</v>
      </c>
      <c r="K10" s="606">
        <v>34590</v>
      </c>
    </row>
    <row r="11" spans="1:21" ht="26.25" customHeight="1">
      <c r="A11" s="607" t="s">
        <v>666</v>
      </c>
      <c r="B11" s="608">
        <v>155</v>
      </c>
      <c r="C11" s="608">
        <v>12715</v>
      </c>
      <c r="D11" s="608">
        <v>58</v>
      </c>
      <c r="E11" s="608">
        <v>6973</v>
      </c>
      <c r="F11" s="608">
        <v>71</v>
      </c>
      <c r="G11" s="608">
        <v>3104</v>
      </c>
      <c r="H11" s="608">
        <v>0</v>
      </c>
      <c r="I11" s="608">
        <v>0</v>
      </c>
      <c r="J11" s="608">
        <v>26</v>
      </c>
      <c r="K11" s="604">
        <v>2638</v>
      </c>
    </row>
    <row r="12" spans="1:21" ht="26.25" customHeight="1">
      <c r="A12" s="609" t="s">
        <v>603</v>
      </c>
      <c r="B12" s="605">
        <v>123</v>
      </c>
      <c r="C12" s="605">
        <v>11589</v>
      </c>
      <c r="D12" s="605">
        <v>62</v>
      </c>
      <c r="E12" s="605">
        <v>7553</v>
      </c>
      <c r="F12" s="605">
        <v>48</v>
      </c>
      <c r="G12" s="605">
        <v>2619</v>
      </c>
      <c r="H12" s="605">
        <v>0</v>
      </c>
      <c r="I12" s="605">
        <v>0</v>
      </c>
      <c r="J12" s="605">
        <v>13</v>
      </c>
      <c r="K12" s="604">
        <v>1417</v>
      </c>
    </row>
    <row r="13" spans="1:21" ht="26.25" customHeight="1">
      <c r="A13" s="609" t="s">
        <v>498</v>
      </c>
      <c r="B13" s="605">
        <v>244</v>
      </c>
      <c r="C13" s="605">
        <v>21342</v>
      </c>
      <c r="D13" s="605">
        <v>47</v>
      </c>
      <c r="E13" s="605">
        <v>5911</v>
      </c>
      <c r="F13" s="605">
        <v>57</v>
      </c>
      <c r="G13" s="605">
        <v>2858</v>
      </c>
      <c r="H13" s="605">
        <v>0</v>
      </c>
      <c r="I13" s="605">
        <v>0</v>
      </c>
      <c r="J13" s="605">
        <v>140</v>
      </c>
      <c r="K13" s="604">
        <v>12573</v>
      </c>
    </row>
    <row r="14" spans="1:21" ht="26.25" customHeight="1">
      <c r="A14" s="609" t="s">
        <v>604</v>
      </c>
      <c r="B14" s="605">
        <v>169</v>
      </c>
      <c r="C14" s="605">
        <v>14247</v>
      </c>
      <c r="D14" s="605">
        <v>64</v>
      </c>
      <c r="E14" s="605">
        <v>8264</v>
      </c>
      <c r="F14" s="605">
        <v>88</v>
      </c>
      <c r="G14" s="605">
        <v>4129</v>
      </c>
      <c r="H14" s="605">
        <v>0</v>
      </c>
      <c r="I14" s="605">
        <v>0</v>
      </c>
      <c r="J14" s="605">
        <v>17</v>
      </c>
      <c r="K14" s="604">
        <v>1854</v>
      </c>
    </row>
    <row r="15" spans="1:21" ht="26.25" customHeight="1">
      <c r="A15" s="609" t="s">
        <v>667</v>
      </c>
      <c r="B15" s="605">
        <v>111</v>
      </c>
      <c r="C15" s="605">
        <v>10287</v>
      </c>
      <c r="D15" s="605">
        <v>71</v>
      </c>
      <c r="E15" s="605">
        <v>7877</v>
      </c>
      <c r="F15" s="605">
        <v>34</v>
      </c>
      <c r="G15" s="605">
        <v>1715</v>
      </c>
      <c r="H15" s="605">
        <v>0</v>
      </c>
      <c r="I15" s="605">
        <v>0</v>
      </c>
      <c r="J15" s="605">
        <v>6</v>
      </c>
      <c r="K15" s="604">
        <v>695</v>
      </c>
    </row>
    <row r="16" spans="1:21" ht="26.25" customHeight="1">
      <c r="A16" s="609" t="s">
        <v>605</v>
      </c>
      <c r="B16" s="605">
        <v>120</v>
      </c>
      <c r="C16" s="605">
        <v>11985</v>
      </c>
      <c r="D16" s="605">
        <v>66</v>
      </c>
      <c r="E16" s="605">
        <v>7993</v>
      </c>
      <c r="F16" s="605">
        <v>37</v>
      </c>
      <c r="G16" s="605">
        <v>2118</v>
      </c>
      <c r="H16" s="605">
        <v>0</v>
      </c>
      <c r="I16" s="605">
        <v>0</v>
      </c>
      <c r="J16" s="605">
        <v>17</v>
      </c>
      <c r="K16" s="604">
        <v>1874</v>
      </c>
    </row>
    <row r="17" spans="1:11" ht="26.25" customHeight="1">
      <c r="A17" s="609" t="s">
        <v>606</v>
      </c>
      <c r="B17" s="605">
        <v>155</v>
      </c>
      <c r="C17" s="605">
        <v>14699</v>
      </c>
      <c r="D17" s="605">
        <v>78</v>
      </c>
      <c r="E17" s="605">
        <v>9669</v>
      </c>
      <c r="F17" s="605">
        <v>64</v>
      </c>
      <c r="G17" s="605">
        <v>3615</v>
      </c>
      <c r="H17" s="605">
        <v>0</v>
      </c>
      <c r="I17" s="605">
        <v>0</v>
      </c>
      <c r="J17" s="605">
        <v>13</v>
      </c>
      <c r="K17" s="604">
        <v>1415</v>
      </c>
    </row>
    <row r="18" spans="1:11" ht="26.25" customHeight="1">
      <c r="A18" s="609" t="s">
        <v>607</v>
      </c>
      <c r="B18" s="605">
        <v>103</v>
      </c>
      <c r="C18" s="605">
        <v>10872</v>
      </c>
      <c r="D18" s="605">
        <v>63</v>
      </c>
      <c r="E18" s="605">
        <v>7808</v>
      </c>
      <c r="F18" s="605">
        <v>24</v>
      </c>
      <c r="G18" s="605">
        <v>1386</v>
      </c>
      <c r="H18" s="605">
        <v>0</v>
      </c>
      <c r="I18" s="605">
        <v>0</v>
      </c>
      <c r="J18" s="605">
        <v>16</v>
      </c>
      <c r="K18" s="604">
        <v>1678</v>
      </c>
    </row>
    <row r="19" spans="1:11" ht="26.25" customHeight="1">
      <c r="A19" s="609" t="s">
        <v>608</v>
      </c>
      <c r="B19" s="605">
        <v>105</v>
      </c>
      <c r="C19" s="605">
        <v>12291</v>
      </c>
      <c r="D19" s="605">
        <v>75</v>
      </c>
      <c r="E19" s="605">
        <v>9193</v>
      </c>
      <c r="F19" s="605">
        <v>3</v>
      </c>
      <c r="G19" s="605">
        <v>239</v>
      </c>
      <c r="H19" s="605">
        <v>3</v>
      </c>
      <c r="I19" s="605">
        <v>251</v>
      </c>
      <c r="J19" s="605">
        <v>24</v>
      </c>
      <c r="K19" s="604">
        <v>2608</v>
      </c>
    </row>
    <row r="20" spans="1:11" ht="26.25" customHeight="1">
      <c r="A20" s="609" t="s">
        <v>609</v>
      </c>
      <c r="B20" s="605">
        <v>205</v>
      </c>
      <c r="C20" s="605">
        <v>15183</v>
      </c>
      <c r="D20" s="605">
        <v>49</v>
      </c>
      <c r="E20" s="605">
        <v>5985</v>
      </c>
      <c r="F20" s="605">
        <v>103</v>
      </c>
      <c r="G20" s="605">
        <v>4972</v>
      </c>
      <c r="H20" s="605">
        <v>0</v>
      </c>
      <c r="I20" s="605">
        <v>0</v>
      </c>
      <c r="J20" s="605">
        <v>53</v>
      </c>
      <c r="K20" s="604">
        <v>4226</v>
      </c>
    </row>
    <row r="21" spans="1:11" ht="26.25" customHeight="1">
      <c r="A21" s="609" t="s">
        <v>610</v>
      </c>
      <c r="B21" s="605">
        <v>99</v>
      </c>
      <c r="C21" s="605">
        <v>8991</v>
      </c>
      <c r="D21" s="605">
        <v>58</v>
      </c>
      <c r="E21" s="605">
        <v>6529</v>
      </c>
      <c r="F21" s="605">
        <v>30</v>
      </c>
      <c r="G21" s="605">
        <v>1231</v>
      </c>
      <c r="H21" s="605">
        <v>0</v>
      </c>
      <c r="I21" s="605">
        <v>0</v>
      </c>
      <c r="J21" s="605">
        <v>11</v>
      </c>
      <c r="K21" s="604">
        <v>1231</v>
      </c>
    </row>
    <row r="22" spans="1:11" ht="26.25" customHeight="1" thickBot="1">
      <c r="A22" s="610" t="s">
        <v>611</v>
      </c>
      <c r="B22" s="611">
        <v>112</v>
      </c>
      <c r="C22" s="611">
        <v>11387</v>
      </c>
      <c r="D22" s="611">
        <v>63</v>
      </c>
      <c r="E22" s="611">
        <v>7281</v>
      </c>
      <c r="F22" s="611">
        <v>20</v>
      </c>
      <c r="G22" s="611">
        <v>1119</v>
      </c>
      <c r="H22" s="611">
        <v>7</v>
      </c>
      <c r="I22" s="611">
        <v>606</v>
      </c>
      <c r="J22" s="611">
        <v>22</v>
      </c>
      <c r="K22" s="612">
        <v>2381</v>
      </c>
    </row>
    <row r="23" spans="1:11" ht="13.5" customHeight="1">
      <c r="A23" s="613" t="s">
        <v>703</v>
      </c>
      <c r="B23" s="614"/>
      <c r="C23" s="614"/>
      <c r="D23" s="614"/>
      <c r="E23" s="614"/>
      <c r="F23" s="614"/>
      <c r="G23" s="614"/>
      <c r="H23" s="614"/>
      <c r="I23" s="614"/>
      <c r="J23" s="614"/>
      <c r="K23" s="614"/>
    </row>
    <row r="24" spans="1:11">
      <c r="B24" s="49"/>
      <c r="C24" s="49"/>
      <c r="D24" s="49"/>
      <c r="E24" s="49"/>
      <c r="F24" s="49"/>
      <c r="G24" s="49"/>
      <c r="H24" s="49"/>
      <c r="I24" s="49"/>
      <c r="J24" s="49"/>
      <c r="K24" s="49"/>
    </row>
  </sheetData>
  <mergeCells count="7">
    <mergeCell ref="A4:A5"/>
    <mergeCell ref="B4:C4"/>
    <mergeCell ref="A2:K2"/>
    <mergeCell ref="D4:E4"/>
    <mergeCell ref="F4:G4"/>
    <mergeCell ref="H4:I4"/>
    <mergeCell ref="J4:K4"/>
  </mergeCells>
  <phoneticPr fontId="2"/>
  <printOptions horizontalCentered="1" gridLinesSet="0"/>
  <pageMargins left="0.59055118110236227" right="0.59055118110236227" top="0.78740157480314965" bottom="0.78740157480314965" header="0.51181102362204722" footer="0.51181102362204722"/>
  <pageSetup paperSize="9" scale="88" orientation="portrait" blackAndWhite="1" r:id="rId1"/>
  <headerFooter alignWithMargins="0"/>
  <ignoredErrors>
    <ignoredError sqref="A12:A14 A16:A22 A7:A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3.5"/>
  <cols>
    <col min="1" max="1" width="13.5" style="53" customWidth="1"/>
    <col min="2" max="2" width="9.875" style="53" customWidth="1"/>
    <col min="3" max="5" width="12.25" style="53" customWidth="1"/>
    <col min="6" max="6" width="15.125" style="53" customWidth="1"/>
    <col min="7" max="7" width="13.75" style="53" customWidth="1"/>
    <col min="8" max="256" width="9" style="53"/>
    <col min="257" max="257" width="13.5" style="53" customWidth="1"/>
    <col min="258" max="258" width="9.875" style="53" customWidth="1"/>
    <col min="259" max="261" width="12.25" style="53" customWidth="1"/>
    <col min="262" max="262" width="14.375" style="53" customWidth="1"/>
    <col min="263" max="263" width="13.75" style="53" customWidth="1"/>
    <col min="264" max="512" width="9" style="53"/>
    <col min="513" max="513" width="13.5" style="53" customWidth="1"/>
    <col min="514" max="514" width="9.875" style="53" customWidth="1"/>
    <col min="515" max="517" width="12.25" style="53" customWidth="1"/>
    <col min="518" max="518" width="14.375" style="53" customWidth="1"/>
    <col min="519" max="519" width="13.75" style="53" customWidth="1"/>
    <col min="520" max="768" width="9" style="53"/>
    <col min="769" max="769" width="13.5" style="53" customWidth="1"/>
    <col min="770" max="770" width="9.875" style="53" customWidth="1"/>
    <col min="771" max="773" width="12.25" style="53" customWidth="1"/>
    <col min="774" max="774" width="14.375" style="53" customWidth="1"/>
    <col min="775" max="775" width="13.75" style="53" customWidth="1"/>
    <col min="776" max="1024" width="9" style="53"/>
    <col min="1025" max="1025" width="13.5" style="53" customWidth="1"/>
    <col min="1026" max="1026" width="9.875" style="53" customWidth="1"/>
    <col min="1027" max="1029" width="12.25" style="53" customWidth="1"/>
    <col min="1030" max="1030" width="14.375" style="53" customWidth="1"/>
    <col min="1031" max="1031" width="13.75" style="53" customWidth="1"/>
    <col min="1032" max="1280" width="9" style="53"/>
    <col min="1281" max="1281" width="13.5" style="53" customWidth="1"/>
    <col min="1282" max="1282" width="9.875" style="53" customWidth="1"/>
    <col min="1283" max="1285" width="12.25" style="53" customWidth="1"/>
    <col min="1286" max="1286" width="14.375" style="53" customWidth="1"/>
    <col min="1287" max="1287" width="13.75" style="53" customWidth="1"/>
    <col min="1288" max="1536" width="9" style="53"/>
    <col min="1537" max="1537" width="13.5" style="53" customWidth="1"/>
    <col min="1538" max="1538" width="9.875" style="53" customWidth="1"/>
    <col min="1539" max="1541" width="12.25" style="53" customWidth="1"/>
    <col min="1542" max="1542" width="14.375" style="53" customWidth="1"/>
    <col min="1543" max="1543" width="13.75" style="53" customWidth="1"/>
    <col min="1544" max="1792" width="9" style="53"/>
    <col min="1793" max="1793" width="13.5" style="53" customWidth="1"/>
    <col min="1794" max="1794" width="9.875" style="53" customWidth="1"/>
    <col min="1795" max="1797" width="12.25" style="53" customWidth="1"/>
    <col min="1798" max="1798" width="14.375" style="53" customWidth="1"/>
    <col min="1799" max="1799" width="13.75" style="53" customWidth="1"/>
    <col min="1800" max="2048" width="9" style="53"/>
    <col min="2049" max="2049" width="13.5" style="53" customWidth="1"/>
    <col min="2050" max="2050" width="9.875" style="53" customWidth="1"/>
    <col min="2051" max="2053" width="12.25" style="53" customWidth="1"/>
    <col min="2054" max="2054" width="14.375" style="53" customWidth="1"/>
    <col min="2055" max="2055" width="13.75" style="53" customWidth="1"/>
    <col min="2056" max="2304" width="9" style="53"/>
    <col min="2305" max="2305" width="13.5" style="53" customWidth="1"/>
    <col min="2306" max="2306" width="9.875" style="53" customWidth="1"/>
    <col min="2307" max="2309" width="12.25" style="53" customWidth="1"/>
    <col min="2310" max="2310" width="14.375" style="53" customWidth="1"/>
    <col min="2311" max="2311" width="13.75" style="53" customWidth="1"/>
    <col min="2312" max="2560" width="9" style="53"/>
    <col min="2561" max="2561" width="13.5" style="53" customWidth="1"/>
    <col min="2562" max="2562" width="9.875" style="53" customWidth="1"/>
    <col min="2563" max="2565" width="12.25" style="53" customWidth="1"/>
    <col min="2566" max="2566" width="14.375" style="53" customWidth="1"/>
    <col min="2567" max="2567" width="13.75" style="53" customWidth="1"/>
    <col min="2568" max="2816" width="9" style="53"/>
    <col min="2817" max="2817" width="13.5" style="53" customWidth="1"/>
    <col min="2818" max="2818" width="9.875" style="53" customWidth="1"/>
    <col min="2819" max="2821" width="12.25" style="53" customWidth="1"/>
    <col min="2822" max="2822" width="14.375" style="53" customWidth="1"/>
    <col min="2823" max="2823" width="13.75" style="53" customWidth="1"/>
    <col min="2824" max="3072" width="9" style="53"/>
    <col min="3073" max="3073" width="13.5" style="53" customWidth="1"/>
    <col min="3074" max="3074" width="9.875" style="53" customWidth="1"/>
    <col min="3075" max="3077" width="12.25" style="53" customWidth="1"/>
    <col min="3078" max="3078" width="14.375" style="53" customWidth="1"/>
    <col min="3079" max="3079" width="13.75" style="53" customWidth="1"/>
    <col min="3080" max="3328" width="9" style="53"/>
    <col min="3329" max="3329" width="13.5" style="53" customWidth="1"/>
    <col min="3330" max="3330" width="9.875" style="53" customWidth="1"/>
    <col min="3331" max="3333" width="12.25" style="53" customWidth="1"/>
    <col min="3334" max="3334" width="14.375" style="53" customWidth="1"/>
    <col min="3335" max="3335" width="13.75" style="53" customWidth="1"/>
    <col min="3336" max="3584" width="9" style="53"/>
    <col min="3585" max="3585" width="13.5" style="53" customWidth="1"/>
    <col min="3586" max="3586" width="9.875" style="53" customWidth="1"/>
    <col min="3587" max="3589" width="12.25" style="53" customWidth="1"/>
    <col min="3590" max="3590" width="14.375" style="53" customWidth="1"/>
    <col min="3591" max="3591" width="13.75" style="53" customWidth="1"/>
    <col min="3592" max="3840" width="9" style="53"/>
    <col min="3841" max="3841" width="13.5" style="53" customWidth="1"/>
    <col min="3842" max="3842" width="9.875" style="53" customWidth="1"/>
    <col min="3843" max="3845" width="12.25" style="53" customWidth="1"/>
    <col min="3846" max="3846" width="14.375" style="53" customWidth="1"/>
    <col min="3847" max="3847" width="13.75" style="53" customWidth="1"/>
    <col min="3848" max="4096" width="9" style="53"/>
    <col min="4097" max="4097" width="13.5" style="53" customWidth="1"/>
    <col min="4098" max="4098" width="9.875" style="53" customWidth="1"/>
    <col min="4099" max="4101" width="12.25" style="53" customWidth="1"/>
    <col min="4102" max="4102" width="14.375" style="53" customWidth="1"/>
    <col min="4103" max="4103" width="13.75" style="53" customWidth="1"/>
    <col min="4104" max="4352" width="9" style="53"/>
    <col min="4353" max="4353" width="13.5" style="53" customWidth="1"/>
    <col min="4354" max="4354" width="9.875" style="53" customWidth="1"/>
    <col min="4355" max="4357" width="12.25" style="53" customWidth="1"/>
    <col min="4358" max="4358" width="14.375" style="53" customWidth="1"/>
    <col min="4359" max="4359" width="13.75" style="53" customWidth="1"/>
    <col min="4360" max="4608" width="9" style="53"/>
    <col min="4609" max="4609" width="13.5" style="53" customWidth="1"/>
    <col min="4610" max="4610" width="9.875" style="53" customWidth="1"/>
    <col min="4611" max="4613" width="12.25" style="53" customWidth="1"/>
    <col min="4614" max="4614" width="14.375" style="53" customWidth="1"/>
    <col min="4615" max="4615" width="13.75" style="53" customWidth="1"/>
    <col min="4616" max="4864" width="9" style="53"/>
    <col min="4865" max="4865" width="13.5" style="53" customWidth="1"/>
    <col min="4866" max="4866" width="9.875" style="53" customWidth="1"/>
    <col min="4867" max="4869" width="12.25" style="53" customWidth="1"/>
    <col min="4870" max="4870" width="14.375" style="53" customWidth="1"/>
    <col min="4871" max="4871" width="13.75" style="53" customWidth="1"/>
    <col min="4872" max="5120" width="9" style="53"/>
    <col min="5121" max="5121" width="13.5" style="53" customWidth="1"/>
    <col min="5122" max="5122" width="9.875" style="53" customWidth="1"/>
    <col min="5123" max="5125" width="12.25" style="53" customWidth="1"/>
    <col min="5126" max="5126" width="14.375" style="53" customWidth="1"/>
    <col min="5127" max="5127" width="13.75" style="53" customWidth="1"/>
    <col min="5128" max="5376" width="9" style="53"/>
    <col min="5377" max="5377" width="13.5" style="53" customWidth="1"/>
    <col min="5378" max="5378" width="9.875" style="53" customWidth="1"/>
    <col min="5379" max="5381" width="12.25" style="53" customWidth="1"/>
    <col min="5382" max="5382" width="14.375" style="53" customWidth="1"/>
    <col min="5383" max="5383" width="13.75" style="53" customWidth="1"/>
    <col min="5384" max="5632" width="9" style="53"/>
    <col min="5633" max="5633" width="13.5" style="53" customWidth="1"/>
    <col min="5634" max="5634" width="9.875" style="53" customWidth="1"/>
    <col min="5635" max="5637" width="12.25" style="53" customWidth="1"/>
    <col min="5638" max="5638" width="14.375" style="53" customWidth="1"/>
    <col min="5639" max="5639" width="13.75" style="53" customWidth="1"/>
    <col min="5640" max="5888" width="9" style="53"/>
    <col min="5889" max="5889" width="13.5" style="53" customWidth="1"/>
    <col min="5890" max="5890" width="9.875" style="53" customWidth="1"/>
    <col min="5891" max="5893" width="12.25" style="53" customWidth="1"/>
    <col min="5894" max="5894" width="14.375" style="53" customWidth="1"/>
    <col min="5895" max="5895" width="13.75" style="53" customWidth="1"/>
    <col min="5896" max="6144" width="9" style="53"/>
    <col min="6145" max="6145" width="13.5" style="53" customWidth="1"/>
    <col min="6146" max="6146" width="9.875" style="53" customWidth="1"/>
    <col min="6147" max="6149" width="12.25" style="53" customWidth="1"/>
    <col min="6150" max="6150" width="14.375" style="53" customWidth="1"/>
    <col min="6151" max="6151" width="13.75" style="53" customWidth="1"/>
    <col min="6152" max="6400" width="9" style="53"/>
    <col min="6401" max="6401" width="13.5" style="53" customWidth="1"/>
    <col min="6402" max="6402" width="9.875" style="53" customWidth="1"/>
    <col min="6403" max="6405" width="12.25" style="53" customWidth="1"/>
    <col min="6406" max="6406" width="14.375" style="53" customWidth="1"/>
    <col min="6407" max="6407" width="13.75" style="53" customWidth="1"/>
    <col min="6408" max="6656" width="9" style="53"/>
    <col min="6657" max="6657" width="13.5" style="53" customWidth="1"/>
    <col min="6658" max="6658" width="9.875" style="53" customWidth="1"/>
    <col min="6659" max="6661" width="12.25" style="53" customWidth="1"/>
    <col min="6662" max="6662" width="14.375" style="53" customWidth="1"/>
    <col min="6663" max="6663" width="13.75" style="53" customWidth="1"/>
    <col min="6664" max="6912" width="9" style="53"/>
    <col min="6913" max="6913" width="13.5" style="53" customWidth="1"/>
    <col min="6914" max="6914" width="9.875" style="53" customWidth="1"/>
    <col min="6915" max="6917" width="12.25" style="53" customWidth="1"/>
    <col min="6918" max="6918" width="14.375" style="53" customWidth="1"/>
    <col min="6919" max="6919" width="13.75" style="53" customWidth="1"/>
    <col min="6920" max="7168" width="9" style="53"/>
    <col min="7169" max="7169" width="13.5" style="53" customWidth="1"/>
    <col min="7170" max="7170" width="9.875" style="53" customWidth="1"/>
    <col min="7171" max="7173" width="12.25" style="53" customWidth="1"/>
    <col min="7174" max="7174" width="14.375" style="53" customWidth="1"/>
    <col min="7175" max="7175" width="13.75" style="53" customWidth="1"/>
    <col min="7176" max="7424" width="9" style="53"/>
    <col min="7425" max="7425" width="13.5" style="53" customWidth="1"/>
    <col min="7426" max="7426" width="9.875" style="53" customWidth="1"/>
    <col min="7427" max="7429" width="12.25" style="53" customWidth="1"/>
    <col min="7430" max="7430" width="14.375" style="53" customWidth="1"/>
    <col min="7431" max="7431" width="13.75" style="53" customWidth="1"/>
    <col min="7432" max="7680" width="9" style="53"/>
    <col min="7681" max="7681" width="13.5" style="53" customWidth="1"/>
    <col min="7682" max="7682" width="9.875" style="53" customWidth="1"/>
    <col min="7683" max="7685" width="12.25" style="53" customWidth="1"/>
    <col min="7686" max="7686" width="14.375" style="53" customWidth="1"/>
    <col min="7687" max="7687" width="13.75" style="53" customWidth="1"/>
    <col min="7688" max="7936" width="9" style="53"/>
    <col min="7937" max="7937" width="13.5" style="53" customWidth="1"/>
    <col min="7938" max="7938" width="9.875" style="53" customWidth="1"/>
    <col min="7939" max="7941" width="12.25" style="53" customWidth="1"/>
    <col min="7942" max="7942" width="14.375" style="53" customWidth="1"/>
    <col min="7943" max="7943" width="13.75" style="53" customWidth="1"/>
    <col min="7944" max="8192" width="9" style="53"/>
    <col min="8193" max="8193" width="13.5" style="53" customWidth="1"/>
    <col min="8194" max="8194" width="9.875" style="53" customWidth="1"/>
    <col min="8195" max="8197" width="12.25" style="53" customWidth="1"/>
    <col min="8198" max="8198" width="14.375" style="53" customWidth="1"/>
    <col min="8199" max="8199" width="13.75" style="53" customWidth="1"/>
    <col min="8200" max="8448" width="9" style="53"/>
    <col min="8449" max="8449" width="13.5" style="53" customWidth="1"/>
    <col min="8450" max="8450" width="9.875" style="53" customWidth="1"/>
    <col min="8451" max="8453" width="12.25" style="53" customWidth="1"/>
    <col min="8454" max="8454" width="14.375" style="53" customWidth="1"/>
    <col min="8455" max="8455" width="13.75" style="53" customWidth="1"/>
    <col min="8456" max="8704" width="9" style="53"/>
    <col min="8705" max="8705" width="13.5" style="53" customWidth="1"/>
    <col min="8706" max="8706" width="9.875" style="53" customWidth="1"/>
    <col min="8707" max="8709" width="12.25" style="53" customWidth="1"/>
    <col min="8710" max="8710" width="14.375" style="53" customWidth="1"/>
    <col min="8711" max="8711" width="13.75" style="53" customWidth="1"/>
    <col min="8712" max="8960" width="9" style="53"/>
    <col min="8961" max="8961" width="13.5" style="53" customWidth="1"/>
    <col min="8962" max="8962" width="9.875" style="53" customWidth="1"/>
    <col min="8963" max="8965" width="12.25" style="53" customWidth="1"/>
    <col min="8966" max="8966" width="14.375" style="53" customWidth="1"/>
    <col min="8967" max="8967" width="13.75" style="53" customWidth="1"/>
    <col min="8968" max="9216" width="9" style="53"/>
    <col min="9217" max="9217" width="13.5" style="53" customWidth="1"/>
    <col min="9218" max="9218" width="9.875" style="53" customWidth="1"/>
    <col min="9219" max="9221" width="12.25" style="53" customWidth="1"/>
    <col min="9222" max="9222" width="14.375" style="53" customWidth="1"/>
    <col min="9223" max="9223" width="13.75" style="53" customWidth="1"/>
    <col min="9224" max="9472" width="9" style="53"/>
    <col min="9473" max="9473" width="13.5" style="53" customWidth="1"/>
    <col min="9474" max="9474" width="9.875" style="53" customWidth="1"/>
    <col min="9475" max="9477" width="12.25" style="53" customWidth="1"/>
    <col min="9478" max="9478" width="14.375" style="53" customWidth="1"/>
    <col min="9479" max="9479" width="13.75" style="53" customWidth="1"/>
    <col min="9480" max="9728" width="9" style="53"/>
    <col min="9729" max="9729" width="13.5" style="53" customWidth="1"/>
    <col min="9730" max="9730" width="9.875" style="53" customWidth="1"/>
    <col min="9731" max="9733" width="12.25" style="53" customWidth="1"/>
    <col min="9734" max="9734" width="14.375" style="53" customWidth="1"/>
    <col min="9735" max="9735" width="13.75" style="53" customWidth="1"/>
    <col min="9736" max="9984" width="9" style="53"/>
    <col min="9985" max="9985" width="13.5" style="53" customWidth="1"/>
    <col min="9986" max="9986" width="9.875" style="53" customWidth="1"/>
    <col min="9987" max="9989" width="12.25" style="53" customWidth="1"/>
    <col min="9990" max="9990" width="14.375" style="53" customWidth="1"/>
    <col min="9991" max="9991" width="13.75" style="53" customWidth="1"/>
    <col min="9992" max="10240" width="9" style="53"/>
    <col min="10241" max="10241" width="13.5" style="53" customWidth="1"/>
    <col min="10242" max="10242" width="9.875" style="53" customWidth="1"/>
    <col min="10243" max="10245" width="12.25" style="53" customWidth="1"/>
    <col min="10246" max="10246" width="14.375" style="53" customWidth="1"/>
    <col min="10247" max="10247" width="13.75" style="53" customWidth="1"/>
    <col min="10248" max="10496" width="9" style="53"/>
    <col min="10497" max="10497" width="13.5" style="53" customWidth="1"/>
    <col min="10498" max="10498" width="9.875" style="53" customWidth="1"/>
    <col min="10499" max="10501" width="12.25" style="53" customWidth="1"/>
    <col min="10502" max="10502" width="14.375" style="53" customWidth="1"/>
    <col min="10503" max="10503" width="13.75" style="53" customWidth="1"/>
    <col min="10504" max="10752" width="9" style="53"/>
    <col min="10753" max="10753" width="13.5" style="53" customWidth="1"/>
    <col min="10754" max="10754" width="9.875" style="53" customWidth="1"/>
    <col min="10755" max="10757" width="12.25" style="53" customWidth="1"/>
    <col min="10758" max="10758" width="14.375" style="53" customWidth="1"/>
    <col min="10759" max="10759" width="13.75" style="53" customWidth="1"/>
    <col min="10760" max="11008" width="9" style="53"/>
    <col min="11009" max="11009" width="13.5" style="53" customWidth="1"/>
    <col min="11010" max="11010" width="9.875" style="53" customWidth="1"/>
    <col min="11011" max="11013" width="12.25" style="53" customWidth="1"/>
    <col min="11014" max="11014" width="14.375" style="53" customWidth="1"/>
    <col min="11015" max="11015" width="13.75" style="53" customWidth="1"/>
    <col min="11016" max="11264" width="9" style="53"/>
    <col min="11265" max="11265" width="13.5" style="53" customWidth="1"/>
    <col min="11266" max="11266" width="9.875" style="53" customWidth="1"/>
    <col min="11267" max="11269" width="12.25" style="53" customWidth="1"/>
    <col min="11270" max="11270" width="14.375" style="53" customWidth="1"/>
    <col min="11271" max="11271" width="13.75" style="53" customWidth="1"/>
    <col min="11272" max="11520" width="9" style="53"/>
    <col min="11521" max="11521" width="13.5" style="53" customWidth="1"/>
    <col min="11522" max="11522" width="9.875" style="53" customWidth="1"/>
    <col min="11523" max="11525" width="12.25" style="53" customWidth="1"/>
    <col min="11526" max="11526" width="14.375" style="53" customWidth="1"/>
    <col min="11527" max="11527" width="13.75" style="53" customWidth="1"/>
    <col min="11528" max="11776" width="9" style="53"/>
    <col min="11777" max="11777" width="13.5" style="53" customWidth="1"/>
    <col min="11778" max="11778" width="9.875" style="53" customWidth="1"/>
    <col min="11779" max="11781" width="12.25" style="53" customWidth="1"/>
    <col min="11782" max="11782" width="14.375" style="53" customWidth="1"/>
    <col min="11783" max="11783" width="13.75" style="53" customWidth="1"/>
    <col min="11784" max="12032" width="9" style="53"/>
    <col min="12033" max="12033" width="13.5" style="53" customWidth="1"/>
    <col min="12034" max="12034" width="9.875" style="53" customWidth="1"/>
    <col min="12035" max="12037" width="12.25" style="53" customWidth="1"/>
    <col min="12038" max="12038" width="14.375" style="53" customWidth="1"/>
    <col min="12039" max="12039" width="13.75" style="53" customWidth="1"/>
    <col min="12040" max="12288" width="9" style="53"/>
    <col min="12289" max="12289" width="13.5" style="53" customWidth="1"/>
    <col min="12290" max="12290" width="9.875" style="53" customWidth="1"/>
    <col min="12291" max="12293" width="12.25" style="53" customWidth="1"/>
    <col min="12294" max="12294" width="14.375" style="53" customWidth="1"/>
    <col min="12295" max="12295" width="13.75" style="53" customWidth="1"/>
    <col min="12296" max="12544" width="9" style="53"/>
    <col min="12545" max="12545" width="13.5" style="53" customWidth="1"/>
    <col min="12546" max="12546" width="9.875" style="53" customWidth="1"/>
    <col min="12547" max="12549" width="12.25" style="53" customWidth="1"/>
    <col min="12550" max="12550" width="14.375" style="53" customWidth="1"/>
    <col min="12551" max="12551" width="13.75" style="53" customWidth="1"/>
    <col min="12552" max="12800" width="9" style="53"/>
    <col min="12801" max="12801" width="13.5" style="53" customWidth="1"/>
    <col min="12802" max="12802" width="9.875" style="53" customWidth="1"/>
    <col min="12803" max="12805" width="12.25" style="53" customWidth="1"/>
    <col min="12806" max="12806" width="14.375" style="53" customWidth="1"/>
    <col min="12807" max="12807" width="13.75" style="53" customWidth="1"/>
    <col min="12808" max="13056" width="9" style="53"/>
    <col min="13057" max="13057" width="13.5" style="53" customWidth="1"/>
    <col min="13058" max="13058" width="9.875" style="53" customWidth="1"/>
    <col min="13059" max="13061" width="12.25" style="53" customWidth="1"/>
    <col min="13062" max="13062" width="14.375" style="53" customWidth="1"/>
    <col min="13063" max="13063" width="13.75" style="53" customWidth="1"/>
    <col min="13064" max="13312" width="9" style="53"/>
    <col min="13313" max="13313" width="13.5" style="53" customWidth="1"/>
    <col min="13314" max="13314" width="9.875" style="53" customWidth="1"/>
    <col min="13315" max="13317" width="12.25" style="53" customWidth="1"/>
    <col min="13318" max="13318" width="14.375" style="53" customWidth="1"/>
    <col min="13319" max="13319" width="13.75" style="53" customWidth="1"/>
    <col min="13320" max="13568" width="9" style="53"/>
    <col min="13569" max="13569" width="13.5" style="53" customWidth="1"/>
    <col min="13570" max="13570" width="9.875" style="53" customWidth="1"/>
    <col min="13571" max="13573" width="12.25" style="53" customWidth="1"/>
    <col min="13574" max="13574" width="14.375" style="53" customWidth="1"/>
    <col min="13575" max="13575" width="13.75" style="53" customWidth="1"/>
    <col min="13576" max="13824" width="9" style="53"/>
    <col min="13825" max="13825" width="13.5" style="53" customWidth="1"/>
    <col min="13826" max="13826" width="9.875" style="53" customWidth="1"/>
    <col min="13827" max="13829" width="12.25" style="53" customWidth="1"/>
    <col min="13830" max="13830" width="14.375" style="53" customWidth="1"/>
    <col min="13831" max="13831" width="13.75" style="53" customWidth="1"/>
    <col min="13832" max="14080" width="9" style="53"/>
    <col min="14081" max="14081" width="13.5" style="53" customWidth="1"/>
    <col min="14082" max="14082" width="9.875" style="53" customWidth="1"/>
    <col min="14083" max="14085" width="12.25" style="53" customWidth="1"/>
    <col min="14086" max="14086" width="14.375" style="53" customWidth="1"/>
    <col min="14087" max="14087" width="13.75" style="53" customWidth="1"/>
    <col min="14088" max="14336" width="9" style="53"/>
    <col min="14337" max="14337" width="13.5" style="53" customWidth="1"/>
    <col min="14338" max="14338" width="9.875" style="53" customWidth="1"/>
    <col min="14339" max="14341" width="12.25" style="53" customWidth="1"/>
    <col min="14342" max="14342" width="14.375" style="53" customWidth="1"/>
    <col min="14343" max="14343" width="13.75" style="53" customWidth="1"/>
    <col min="14344" max="14592" width="9" style="53"/>
    <col min="14593" max="14593" width="13.5" style="53" customWidth="1"/>
    <col min="14594" max="14594" width="9.875" style="53" customWidth="1"/>
    <col min="14595" max="14597" width="12.25" style="53" customWidth="1"/>
    <col min="14598" max="14598" width="14.375" style="53" customWidth="1"/>
    <col min="14599" max="14599" width="13.75" style="53" customWidth="1"/>
    <col min="14600" max="14848" width="9" style="53"/>
    <col min="14849" max="14849" width="13.5" style="53" customWidth="1"/>
    <col min="14850" max="14850" width="9.875" style="53" customWidth="1"/>
    <col min="14851" max="14853" width="12.25" style="53" customWidth="1"/>
    <col min="14854" max="14854" width="14.375" style="53" customWidth="1"/>
    <col min="14855" max="14855" width="13.75" style="53" customWidth="1"/>
    <col min="14856" max="15104" width="9" style="53"/>
    <col min="15105" max="15105" width="13.5" style="53" customWidth="1"/>
    <col min="15106" max="15106" width="9.875" style="53" customWidth="1"/>
    <col min="15107" max="15109" width="12.25" style="53" customWidth="1"/>
    <col min="15110" max="15110" width="14.375" style="53" customWidth="1"/>
    <col min="15111" max="15111" width="13.75" style="53" customWidth="1"/>
    <col min="15112" max="15360" width="9" style="53"/>
    <col min="15361" max="15361" width="13.5" style="53" customWidth="1"/>
    <col min="15362" max="15362" width="9.875" style="53" customWidth="1"/>
    <col min="15363" max="15365" width="12.25" style="53" customWidth="1"/>
    <col min="15366" max="15366" width="14.375" style="53" customWidth="1"/>
    <col min="15367" max="15367" width="13.75" style="53" customWidth="1"/>
    <col min="15368" max="15616" width="9" style="53"/>
    <col min="15617" max="15617" width="13.5" style="53" customWidth="1"/>
    <col min="15618" max="15618" width="9.875" style="53" customWidth="1"/>
    <col min="15619" max="15621" width="12.25" style="53" customWidth="1"/>
    <col min="15622" max="15622" width="14.375" style="53" customWidth="1"/>
    <col min="15623" max="15623" width="13.75" style="53" customWidth="1"/>
    <col min="15624" max="15872" width="9" style="53"/>
    <col min="15873" max="15873" width="13.5" style="53" customWidth="1"/>
    <col min="15874" max="15874" width="9.875" style="53" customWidth="1"/>
    <col min="15875" max="15877" width="12.25" style="53" customWidth="1"/>
    <col min="15878" max="15878" width="14.375" style="53" customWidth="1"/>
    <col min="15879" max="15879" width="13.75" style="53" customWidth="1"/>
    <col min="15880" max="16128" width="9" style="53"/>
    <col min="16129" max="16129" width="13.5" style="53" customWidth="1"/>
    <col min="16130" max="16130" width="9.875" style="53" customWidth="1"/>
    <col min="16131" max="16133" width="12.25" style="53" customWidth="1"/>
    <col min="16134" max="16134" width="14.375" style="53" customWidth="1"/>
    <col min="16135" max="16135" width="13.75" style="53" customWidth="1"/>
    <col min="16136" max="16384" width="9" style="53"/>
  </cols>
  <sheetData>
    <row r="1" spans="1:7" s="23" customFormat="1" ht="30.75" customHeight="1"/>
    <row r="2" spans="1:7" s="50" customFormat="1" ht="30" customHeight="1">
      <c r="A2" s="631" t="s">
        <v>503</v>
      </c>
      <c r="B2" s="631"/>
      <c r="C2" s="631"/>
      <c r="D2" s="631"/>
      <c r="E2" s="631"/>
      <c r="F2" s="631"/>
      <c r="G2" s="631"/>
    </row>
    <row r="3" spans="1:7" s="51" customFormat="1" ht="13.5" customHeight="1">
      <c r="G3" s="52"/>
    </row>
    <row r="4" spans="1:7" ht="22.5" customHeight="1">
      <c r="A4" s="632" t="s">
        <v>730</v>
      </c>
      <c r="B4" s="632"/>
      <c r="C4" s="632"/>
      <c r="D4" s="632"/>
      <c r="E4" s="632"/>
      <c r="F4" s="632"/>
      <c r="G4" s="632"/>
    </row>
    <row r="5" spans="1:7" s="51" customFormat="1" ht="13.5" customHeight="1">
      <c r="A5" s="54"/>
      <c r="B5" s="54"/>
      <c r="C5" s="54"/>
      <c r="D5" s="54"/>
      <c r="E5" s="54"/>
      <c r="F5" s="54"/>
    </row>
    <row r="6" spans="1:7" s="51" customFormat="1" ht="14.25" thickBot="1">
      <c r="A6" s="120"/>
      <c r="B6" s="120"/>
      <c r="C6" s="120"/>
      <c r="D6" s="120"/>
      <c r="E6" s="120"/>
      <c r="F6" s="120"/>
      <c r="G6" s="121" t="s">
        <v>615</v>
      </c>
    </row>
    <row r="7" spans="1:7" s="51" customFormat="1" ht="19.5" customHeight="1">
      <c r="A7" s="633" t="s">
        <v>650</v>
      </c>
      <c r="B7" s="635" t="s">
        <v>499</v>
      </c>
      <c r="C7" s="635" t="s">
        <v>557</v>
      </c>
      <c r="D7" s="637" t="s">
        <v>710</v>
      </c>
      <c r="E7" s="638"/>
      <c r="F7" s="639"/>
      <c r="G7" s="122" t="s">
        <v>500</v>
      </c>
    </row>
    <row r="8" spans="1:7" s="51" customFormat="1" ht="19.5" customHeight="1">
      <c r="A8" s="634"/>
      <c r="B8" s="636"/>
      <c r="C8" s="636"/>
      <c r="D8" s="123" t="s">
        <v>558</v>
      </c>
      <c r="E8" s="123" t="s">
        <v>559</v>
      </c>
      <c r="F8" s="124" t="s">
        <v>560</v>
      </c>
      <c r="G8" s="123" t="s">
        <v>501</v>
      </c>
    </row>
    <row r="9" spans="1:7" s="51" customFormat="1" ht="19.5" customHeight="1">
      <c r="A9" s="627" t="s">
        <v>689</v>
      </c>
      <c r="B9" s="125" t="s">
        <v>561</v>
      </c>
      <c r="C9" s="126">
        <v>8</v>
      </c>
      <c r="D9" s="127">
        <v>119102</v>
      </c>
      <c r="E9" s="127">
        <v>119102</v>
      </c>
      <c r="F9" s="128">
        <v>100</v>
      </c>
      <c r="G9" s="127">
        <v>1752466</v>
      </c>
    </row>
    <row r="10" spans="1:7" s="51" customFormat="1" ht="19.5" customHeight="1">
      <c r="A10" s="628"/>
      <c r="B10" s="129" t="s">
        <v>562</v>
      </c>
      <c r="C10" s="130">
        <v>40</v>
      </c>
      <c r="D10" s="131">
        <v>262921</v>
      </c>
      <c r="E10" s="131">
        <v>262921</v>
      </c>
      <c r="F10" s="132">
        <v>100</v>
      </c>
      <c r="G10" s="131">
        <v>2801802</v>
      </c>
    </row>
    <row r="11" spans="1:7" s="51" customFormat="1" ht="19.5" customHeight="1">
      <c r="A11" s="628"/>
      <c r="B11" s="129" t="s">
        <v>563</v>
      </c>
      <c r="C11" s="133">
        <v>4823</v>
      </c>
      <c r="D11" s="134">
        <v>1736505</v>
      </c>
      <c r="E11" s="134">
        <v>1688632</v>
      </c>
      <c r="F11" s="135">
        <v>97.2</v>
      </c>
      <c r="G11" s="134">
        <v>9595284</v>
      </c>
    </row>
    <row r="12" spans="1:7" s="51" customFormat="1" ht="19.5" customHeight="1">
      <c r="A12" s="629"/>
      <c r="B12" s="136" t="s">
        <v>502</v>
      </c>
      <c r="C12" s="137">
        <v>4871</v>
      </c>
      <c r="D12" s="138">
        <v>2118528</v>
      </c>
      <c r="E12" s="138">
        <v>2070655</v>
      </c>
      <c r="F12" s="139">
        <v>97.740270602983998</v>
      </c>
      <c r="G12" s="138">
        <v>14149552</v>
      </c>
    </row>
    <row r="13" spans="1:7" s="51" customFormat="1" ht="19.5" customHeight="1">
      <c r="A13" s="627" t="s">
        <v>690</v>
      </c>
      <c r="B13" s="125" t="s">
        <v>561</v>
      </c>
      <c r="C13" s="126">
        <v>8</v>
      </c>
      <c r="D13" s="127">
        <v>119101</v>
      </c>
      <c r="E13" s="127">
        <v>119101</v>
      </c>
      <c r="F13" s="128">
        <v>100</v>
      </c>
      <c r="G13" s="127">
        <v>1756366</v>
      </c>
    </row>
    <row r="14" spans="1:7" s="51" customFormat="1" ht="19.5" customHeight="1">
      <c r="A14" s="628"/>
      <c r="B14" s="129" t="s">
        <v>562</v>
      </c>
      <c r="C14" s="130">
        <v>40</v>
      </c>
      <c r="D14" s="131">
        <v>270464</v>
      </c>
      <c r="E14" s="131">
        <v>270464</v>
      </c>
      <c r="F14" s="132">
        <v>100</v>
      </c>
      <c r="G14" s="131">
        <v>2923071</v>
      </c>
    </row>
    <row r="15" spans="1:7" s="51" customFormat="1" ht="19.5" customHeight="1">
      <c r="A15" s="628"/>
      <c r="B15" s="129" t="s">
        <v>564</v>
      </c>
      <c r="C15" s="133">
        <v>4863</v>
      </c>
      <c r="D15" s="134">
        <v>1740014</v>
      </c>
      <c r="E15" s="134">
        <v>1692621</v>
      </c>
      <c r="F15" s="135">
        <v>97.3</v>
      </c>
      <c r="G15" s="134">
        <v>9625694</v>
      </c>
    </row>
    <row r="16" spans="1:7" s="51" customFormat="1" ht="19.5" customHeight="1">
      <c r="A16" s="629"/>
      <c r="B16" s="140" t="s">
        <v>502</v>
      </c>
      <c r="C16" s="141">
        <v>4911</v>
      </c>
      <c r="D16" s="142">
        <v>2129579</v>
      </c>
      <c r="E16" s="142">
        <v>2082186</v>
      </c>
      <c r="F16" s="143">
        <v>97.774536657245406</v>
      </c>
      <c r="G16" s="144">
        <v>14305131</v>
      </c>
    </row>
    <row r="17" spans="1:7" s="51" customFormat="1" ht="19.5" customHeight="1">
      <c r="A17" s="627" t="s">
        <v>691</v>
      </c>
      <c r="B17" s="145" t="s">
        <v>561</v>
      </c>
      <c r="C17" s="146">
        <v>8</v>
      </c>
      <c r="D17" s="147">
        <v>119005</v>
      </c>
      <c r="E17" s="147">
        <v>119005</v>
      </c>
      <c r="F17" s="148">
        <v>100</v>
      </c>
      <c r="G17" s="147">
        <v>1758817</v>
      </c>
    </row>
    <row r="18" spans="1:7" s="51" customFormat="1" ht="19.5" customHeight="1">
      <c r="A18" s="628"/>
      <c r="B18" s="129" t="s">
        <v>562</v>
      </c>
      <c r="C18" s="130">
        <v>40</v>
      </c>
      <c r="D18" s="131">
        <v>271441</v>
      </c>
      <c r="E18" s="131">
        <v>271441</v>
      </c>
      <c r="F18" s="132">
        <v>100</v>
      </c>
      <c r="G18" s="131">
        <v>3041396</v>
      </c>
    </row>
    <row r="19" spans="1:7" s="51" customFormat="1" ht="19.5" customHeight="1">
      <c r="A19" s="628"/>
      <c r="B19" s="129" t="s">
        <v>563</v>
      </c>
      <c r="C19" s="133">
        <v>4903</v>
      </c>
      <c r="D19" s="134">
        <v>1744293</v>
      </c>
      <c r="E19" s="134">
        <v>1696787</v>
      </c>
      <c r="F19" s="135">
        <v>97.3</v>
      </c>
      <c r="G19" s="134">
        <v>9654322</v>
      </c>
    </row>
    <row r="20" spans="1:7" s="51" customFormat="1" ht="19.5" customHeight="1">
      <c r="A20" s="629"/>
      <c r="B20" s="136" t="s">
        <v>502</v>
      </c>
      <c r="C20" s="137">
        <v>4951</v>
      </c>
      <c r="D20" s="149">
        <v>2134739</v>
      </c>
      <c r="E20" s="149">
        <v>2087233</v>
      </c>
      <c r="F20" s="139">
        <v>97.774622565100472</v>
      </c>
      <c r="G20" s="138">
        <v>14454535</v>
      </c>
    </row>
    <row r="21" spans="1:7" s="51" customFormat="1" ht="19.5" customHeight="1">
      <c r="A21" s="627" t="s">
        <v>692</v>
      </c>
      <c r="B21" s="125" t="s">
        <v>561</v>
      </c>
      <c r="C21" s="126">
        <v>8</v>
      </c>
      <c r="D21" s="127">
        <v>119005</v>
      </c>
      <c r="E21" s="127">
        <v>119005</v>
      </c>
      <c r="F21" s="128">
        <v>100</v>
      </c>
      <c r="G21" s="127">
        <v>1786580</v>
      </c>
    </row>
    <row r="22" spans="1:7" s="51" customFormat="1" ht="19.5" customHeight="1">
      <c r="A22" s="628"/>
      <c r="B22" s="129" t="s">
        <v>562</v>
      </c>
      <c r="C22" s="130">
        <v>40</v>
      </c>
      <c r="D22" s="131">
        <v>271430</v>
      </c>
      <c r="E22" s="131">
        <v>271430</v>
      </c>
      <c r="F22" s="132">
        <v>100</v>
      </c>
      <c r="G22" s="131">
        <v>3058427</v>
      </c>
    </row>
    <row r="23" spans="1:7" s="51" customFormat="1" ht="19.5" customHeight="1">
      <c r="A23" s="628"/>
      <c r="B23" s="129" t="s">
        <v>564</v>
      </c>
      <c r="C23" s="133">
        <v>4943</v>
      </c>
      <c r="D23" s="134">
        <v>1748924</v>
      </c>
      <c r="E23" s="134">
        <v>1702574</v>
      </c>
      <c r="F23" s="135">
        <v>97.3</v>
      </c>
      <c r="G23" s="134">
        <v>9692946</v>
      </c>
    </row>
    <row r="24" spans="1:7" s="51" customFormat="1" ht="19.5" customHeight="1">
      <c r="A24" s="629"/>
      <c r="B24" s="140" t="s">
        <v>502</v>
      </c>
      <c r="C24" s="141">
        <v>4991</v>
      </c>
      <c r="D24" s="142">
        <v>2139359</v>
      </c>
      <c r="E24" s="142">
        <v>2093009</v>
      </c>
      <c r="F24" s="143">
        <v>97.8</v>
      </c>
      <c r="G24" s="144">
        <v>14537953</v>
      </c>
    </row>
    <row r="25" spans="1:7" s="51" customFormat="1" ht="19.5" customHeight="1">
      <c r="A25" s="627" t="s">
        <v>693</v>
      </c>
      <c r="B25" s="145" t="s">
        <v>565</v>
      </c>
      <c r="C25" s="146">
        <v>8</v>
      </c>
      <c r="D25" s="147">
        <v>118989</v>
      </c>
      <c r="E25" s="147">
        <v>118989</v>
      </c>
      <c r="F25" s="148">
        <v>100</v>
      </c>
      <c r="G25" s="147">
        <v>1798864</v>
      </c>
    </row>
    <row r="26" spans="1:7" s="51" customFormat="1" ht="19.5" customHeight="1">
      <c r="A26" s="628"/>
      <c r="B26" s="129" t="s">
        <v>562</v>
      </c>
      <c r="C26" s="137">
        <v>40</v>
      </c>
      <c r="D26" s="138">
        <v>270812</v>
      </c>
      <c r="E26" s="138">
        <v>270812</v>
      </c>
      <c r="F26" s="139">
        <v>100</v>
      </c>
      <c r="G26" s="138">
        <v>3092371</v>
      </c>
    </row>
    <row r="27" spans="1:7" s="51" customFormat="1" ht="19.5" customHeight="1">
      <c r="A27" s="628"/>
      <c r="B27" s="129" t="s">
        <v>563</v>
      </c>
      <c r="C27" s="150">
        <v>4981</v>
      </c>
      <c r="D27" s="151">
        <v>1753323</v>
      </c>
      <c r="E27" s="151">
        <v>1708070</v>
      </c>
      <c r="F27" s="152">
        <v>97.4</v>
      </c>
      <c r="G27" s="151">
        <v>9727132</v>
      </c>
    </row>
    <row r="28" spans="1:7" s="51" customFormat="1" ht="19.5" customHeight="1" thickBot="1">
      <c r="A28" s="630"/>
      <c r="B28" s="153" t="s">
        <v>502</v>
      </c>
      <c r="C28" s="154">
        <v>5029</v>
      </c>
      <c r="D28" s="155">
        <v>2143124</v>
      </c>
      <c r="E28" s="155">
        <v>2097871</v>
      </c>
      <c r="F28" s="156">
        <v>97.9</v>
      </c>
      <c r="G28" s="157">
        <v>14618367</v>
      </c>
    </row>
    <row r="29" spans="1:7" s="51" customFormat="1" ht="13.5" customHeight="1">
      <c r="A29" s="53" t="s">
        <v>700</v>
      </c>
      <c r="B29" s="53"/>
      <c r="C29" s="53"/>
      <c r="D29" s="53"/>
      <c r="E29" s="53"/>
      <c r="F29" s="53"/>
      <c r="G29" s="53"/>
    </row>
    <row r="30" spans="1:7" s="51" customFormat="1" ht="13.5" customHeight="1"/>
    <row r="31" spans="1:7" s="51" customFormat="1" ht="13.5" customHeight="1"/>
    <row r="32" spans="1:7" s="51" customFormat="1" ht="13.5" customHeight="1">
      <c r="C32" s="55"/>
      <c r="D32" s="55"/>
      <c r="E32" s="55"/>
      <c r="F32" s="55"/>
      <c r="G32" s="55"/>
    </row>
    <row r="33" s="51" customFormat="1" ht="22.5" customHeight="1"/>
    <row r="34" s="51" customFormat="1" ht="13.5" customHeight="1"/>
    <row r="35" s="51" customFormat="1" ht="13.5" customHeight="1"/>
    <row r="36" s="51" customFormat="1" ht="22.5" customHeight="1"/>
    <row r="37" s="51" customFormat="1" ht="22.5" customHeight="1"/>
    <row r="38" s="51" customFormat="1" ht="18" customHeight="1"/>
    <row r="39" s="51" customFormat="1" ht="18" customHeight="1"/>
    <row r="40" s="51" customFormat="1" ht="18" customHeight="1"/>
    <row r="41" s="51" customFormat="1" ht="18" customHeight="1"/>
    <row r="42" s="51" customFormat="1" ht="18" customHeight="1"/>
    <row r="43" s="51" customFormat="1" ht="13.5" customHeight="1"/>
    <row r="44" s="51" customFormat="1" ht="13.5" customHeight="1"/>
    <row r="45" s="51" customFormat="1" ht="13.5" customHeight="1"/>
    <row r="46" s="51" customFormat="1" ht="13.5" customHeight="1"/>
    <row r="47" s="51" customFormat="1" ht="13.5" customHeight="1"/>
    <row r="48" s="51" customFormat="1" ht="13.5" customHeight="1"/>
    <row r="49" s="51" customFormat="1" ht="13.5" customHeight="1"/>
    <row r="50" s="51" customFormat="1" ht="13.5" customHeight="1"/>
    <row r="51" s="51" customFormat="1" ht="12"/>
    <row r="52" s="51" customFormat="1" ht="12"/>
    <row r="53" s="51" customFormat="1" ht="12"/>
    <row r="54" s="51" customFormat="1" ht="12"/>
    <row r="55" s="51" customFormat="1" ht="12"/>
    <row r="56" s="51" customFormat="1" ht="12"/>
    <row r="57" s="51" customFormat="1" ht="12"/>
    <row r="58" s="51" customFormat="1" ht="12"/>
    <row r="59" s="51" customFormat="1" ht="12"/>
    <row r="60" s="51" customFormat="1" ht="12"/>
    <row r="61" s="51" customFormat="1" ht="12"/>
    <row r="62" s="51" customFormat="1" ht="12"/>
  </sheetData>
  <mergeCells count="11">
    <mergeCell ref="A2:G2"/>
    <mergeCell ref="A4:G4"/>
    <mergeCell ref="A7:A8"/>
    <mergeCell ref="B7:B8"/>
    <mergeCell ref="C7:C8"/>
    <mergeCell ref="D7:F7"/>
    <mergeCell ref="A9:A12"/>
    <mergeCell ref="A13:A16"/>
    <mergeCell ref="A17:A20"/>
    <mergeCell ref="A21:A24"/>
    <mergeCell ref="A25:A28"/>
  </mergeCells>
  <phoneticPr fontId="2"/>
  <printOptions horizontalCentered="1"/>
  <pageMargins left="0.59055118110236227" right="0.59055118110236227" top="0.78740157480314965" bottom="0.78740157480314965" header="0.59055118110236227" footer="0.59055118110236227"/>
  <pageSetup paperSize="9" orientation="portrait" r:id="rId1"/>
  <headerFooter alignWithMargins="0"/>
  <ignoredErrors>
    <ignoredError sqref="A13:A2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3.5"/>
  <cols>
    <col min="1" max="1" width="12.5" style="57" customWidth="1"/>
    <col min="2" max="3" width="8.5" style="57" customWidth="1"/>
    <col min="4" max="4" width="10.875" style="57" customWidth="1"/>
    <col min="5" max="7" width="7.75" style="57" customWidth="1"/>
    <col min="8" max="9" width="8.5" style="57" customWidth="1"/>
    <col min="10" max="10" width="10.375" style="57" customWidth="1"/>
    <col min="11" max="256" width="9" style="57"/>
    <col min="257" max="257" width="12.5" style="57" customWidth="1"/>
    <col min="258" max="260" width="8.5" style="57" customWidth="1"/>
    <col min="261" max="263" width="7.75" style="57" customWidth="1"/>
    <col min="264" max="266" width="8.5" style="57" customWidth="1"/>
    <col min="267" max="512" width="9" style="57"/>
    <col min="513" max="513" width="12.5" style="57" customWidth="1"/>
    <col min="514" max="516" width="8.5" style="57" customWidth="1"/>
    <col min="517" max="519" width="7.75" style="57" customWidth="1"/>
    <col min="520" max="522" width="8.5" style="57" customWidth="1"/>
    <col min="523" max="768" width="9" style="57"/>
    <col min="769" max="769" width="12.5" style="57" customWidth="1"/>
    <col min="770" max="772" width="8.5" style="57" customWidth="1"/>
    <col min="773" max="775" width="7.75" style="57" customWidth="1"/>
    <col min="776" max="778" width="8.5" style="57" customWidth="1"/>
    <col min="779" max="1024" width="9" style="57"/>
    <col min="1025" max="1025" width="12.5" style="57" customWidth="1"/>
    <col min="1026" max="1028" width="8.5" style="57" customWidth="1"/>
    <col min="1029" max="1031" width="7.75" style="57" customWidth="1"/>
    <col min="1032" max="1034" width="8.5" style="57" customWidth="1"/>
    <col min="1035" max="1280" width="9" style="57"/>
    <col min="1281" max="1281" width="12.5" style="57" customWidth="1"/>
    <col min="1282" max="1284" width="8.5" style="57" customWidth="1"/>
    <col min="1285" max="1287" width="7.75" style="57" customWidth="1"/>
    <col min="1288" max="1290" width="8.5" style="57" customWidth="1"/>
    <col min="1291" max="1536" width="9" style="57"/>
    <col min="1537" max="1537" width="12.5" style="57" customWidth="1"/>
    <col min="1538" max="1540" width="8.5" style="57" customWidth="1"/>
    <col min="1541" max="1543" width="7.75" style="57" customWidth="1"/>
    <col min="1544" max="1546" width="8.5" style="57" customWidth="1"/>
    <col min="1547" max="1792" width="9" style="57"/>
    <col min="1793" max="1793" width="12.5" style="57" customWidth="1"/>
    <col min="1794" max="1796" width="8.5" style="57" customWidth="1"/>
    <col min="1797" max="1799" width="7.75" style="57" customWidth="1"/>
    <col min="1800" max="1802" width="8.5" style="57" customWidth="1"/>
    <col min="1803" max="2048" width="9" style="57"/>
    <col min="2049" max="2049" width="12.5" style="57" customWidth="1"/>
    <col min="2050" max="2052" width="8.5" style="57" customWidth="1"/>
    <col min="2053" max="2055" width="7.75" style="57" customWidth="1"/>
    <col min="2056" max="2058" width="8.5" style="57" customWidth="1"/>
    <col min="2059" max="2304" width="9" style="57"/>
    <col min="2305" max="2305" width="12.5" style="57" customWidth="1"/>
    <col min="2306" max="2308" width="8.5" style="57" customWidth="1"/>
    <col min="2309" max="2311" width="7.75" style="57" customWidth="1"/>
    <col min="2312" max="2314" width="8.5" style="57" customWidth="1"/>
    <col min="2315" max="2560" width="9" style="57"/>
    <col min="2561" max="2561" width="12.5" style="57" customWidth="1"/>
    <col min="2562" max="2564" width="8.5" style="57" customWidth="1"/>
    <col min="2565" max="2567" width="7.75" style="57" customWidth="1"/>
    <col min="2568" max="2570" width="8.5" style="57" customWidth="1"/>
    <col min="2571" max="2816" width="9" style="57"/>
    <col min="2817" max="2817" width="12.5" style="57" customWidth="1"/>
    <col min="2818" max="2820" width="8.5" style="57" customWidth="1"/>
    <col min="2821" max="2823" width="7.75" style="57" customWidth="1"/>
    <col min="2824" max="2826" width="8.5" style="57" customWidth="1"/>
    <col min="2827" max="3072" width="9" style="57"/>
    <col min="3073" max="3073" width="12.5" style="57" customWidth="1"/>
    <col min="3074" max="3076" width="8.5" style="57" customWidth="1"/>
    <col min="3077" max="3079" width="7.75" style="57" customWidth="1"/>
    <col min="3080" max="3082" width="8.5" style="57" customWidth="1"/>
    <col min="3083" max="3328" width="9" style="57"/>
    <col min="3329" max="3329" width="12.5" style="57" customWidth="1"/>
    <col min="3330" max="3332" width="8.5" style="57" customWidth="1"/>
    <col min="3333" max="3335" width="7.75" style="57" customWidth="1"/>
    <col min="3336" max="3338" width="8.5" style="57" customWidth="1"/>
    <col min="3339" max="3584" width="9" style="57"/>
    <col min="3585" max="3585" width="12.5" style="57" customWidth="1"/>
    <col min="3586" max="3588" width="8.5" style="57" customWidth="1"/>
    <col min="3589" max="3591" width="7.75" style="57" customWidth="1"/>
    <col min="3592" max="3594" width="8.5" style="57" customWidth="1"/>
    <col min="3595" max="3840" width="9" style="57"/>
    <col min="3841" max="3841" width="12.5" style="57" customWidth="1"/>
    <col min="3842" max="3844" width="8.5" style="57" customWidth="1"/>
    <col min="3845" max="3847" width="7.75" style="57" customWidth="1"/>
    <col min="3848" max="3850" width="8.5" style="57" customWidth="1"/>
    <col min="3851" max="4096" width="9" style="57"/>
    <col min="4097" max="4097" width="12.5" style="57" customWidth="1"/>
    <col min="4098" max="4100" width="8.5" style="57" customWidth="1"/>
    <col min="4101" max="4103" width="7.75" style="57" customWidth="1"/>
    <col min="4104" max="4106" width="8.5" style="57" customWidth="1"/>
    <col min="4107" max="4352" width="9" style="57"/>
    <col min="4353" max="4353" width="12.5" style="57" customWidth="1"/>
    <col min="4354" max="4356" width="8.5" style="57" customWidth="1"/>
    <col min="4357" max="4359" width="7.75" style="57" customWidth="1"/>
    <col min="4360" max="4362" width="8.5" style="57" customWidth="1"/>
    <col min="4363" max="4608" width="9" style="57"/>
    <col min="4609" max="4609" width="12.5" style="57" customWidth="1"/>
    <col min="4610" max="4612" width="8.5" style="57" customWidth="1"/>
    <col min="4613" max="4615" width="7.75" style="57" customWidth="1"/>
    <col min="4616" max="4618" width="8.5" style="57" customWidth="1"/>
    <col min="4619" max="4864" width="9" style="57"/>
    <col min="4865" max="4865" width="12.5" style="57" customWidth="1"/>
    <col min="4866" max="4868" width="8.5" style="57" customWidth="1"/>
    <col min="4869" max="4871" width="7.75" style="57" customWidth="1"/>
    <col min="4872" max="4874" width="8.5" style="57" customWidth="1"/>
    <col min="4875" max="5120" width="9" style="57"/>
    <col min="5121" max="5121" width="12.5" style="57" customWidth="1"/>
    <col min="5122" max="5124" width="8.5" style="57" customWidth="1"/>
    <col min="5125" max="5127" width="7.75" style="57" customWidth="1"/>
    <col min="5128" max="5130" width="8.5" style="57" customWidth="1"/>
    <col min="5131" max="5376" width="9" style="57"/>
    <col min="5377" max="5377" width="12.5" style="57" customWidth="1"/>
    <col min="5378" max="5380" width="8.5" style="57" customWidth="1"/>
    <col min="5381" max="5383" width="7.75" style="57" customWidth="1"/>
    <col min="5384" max="5386" width="8.5" style="57" customWidth="1"/>
    <col min="5387" max="5632" width="9" style="57"/>
    <col min="5633" max="5633" width="12.5" style="57" customWidth="1"/>
    <col min="5634" max="5636" width="8.5" style="57" customWidth="1"/>
    <col min="5637" max="5639" width="7.75" style="57" customWidth="1"/>
    <col min="5640" max="5642" width="8.5" style="57" customWidth="1"/>
    <col min="5643" max="5888" width="9" style="57"/>
    <col min="5889" max="5889" width="12.5" style="57" customWidth="1"/>
    <col min="5890" max="5892" width="8.5" style="57" customWidth="1"/>
    <col min="5893" max="5895" width="7.75" style="57" customWidth="1"/>
    <col min="5896" max="5898" width="8.5" style="57" customWidth="1"/>
    <col min="5899" max="6144" width="9" style="57"/>
    <col min="6145" max="6145" width="12.5" style="57" customWidth="1"/>
    <col min="6146" max="6148" width="8.5" style="57" customWidth="1"/>
    <col min="6149" max="6151" width="7.75" style="57" customWidth="1"/>
    <col min="6152" max="6154" width="8.5" style="57" customWidth="1"/>
    <col min="6155" max="6400" width="9" style="57"/>
    <col min="6401" max="6401" width="12.5" style="57" customWidth="1"/>
    <col min="6402" max="6404" width="8.5" style="57" customWidth="1"/>
    <col min="6405" max="6407" width="7.75" style="57" customWidth="1"/>
    <col min="6408" max="6410" width="8.5" style="57" customWidth="1"/>
    <col min="6411" max="6656" width="9" style="57"/>
    <col min="6657" max="6657" width="12.5" style="57" customWidth="1"/>
    <col min="6658" max="6660" width="8.5" style="57" customWidth="1"/>
    <col min="6661" max="6663" width="7.75" style="57" customWidth="1"/>
    <col min="6664" max="6666" width="8.5" style="57" customWidth="1"/>
    <col min="6667" max="6912" width="9" style="57"/>
    <col min="6913" max="6913" width="12.5" style="57" customWidth="1"/>
    <col min="6914" max="6916" width="8.5" style="57" customWidth="1"/>
    <col min="6917" max="6919" width="7.75" style="57" customWidth="1"/>
    <col min="6920" max="6922" width="8.5" style="57" customWidth="1"/>
    <col min="6923" max="7168" width="9" style="57"/>
    <col min="7169" max="7169" width="12.5" style="57" customWidth="1"/>
    <col min="7170" max="7172" width="8.5" style="57" customWidth="1"/>
    <col min="7173" max="7175" width="7.75" style="57" customWidth="1"/>
    <col min="7176" max="7178" width="8.5" style="57" customWidth="1"/>
    <col min="7179" max="7424" width="9" style="57"/>
    <col min="7425" max="7425" width="12.5" style="57" customWidth="1"/>
    <col min="7426" max="7428" width="8.5" style="57" customWidth="1"/>
    <col min="7429" max="7431" width="7.75" style="57" customWidth="1"/>
    <col min="7432" max="7434" width="8.5" style="57" customWidth="1"/>
    <col min="7435" max="7680" width="9" style="57"/>
    <col min="7681" max="7681" width="12.5" style="57" customWidth="1"/>
    <col min="7682" max="7684" width="8.5" style="57" customWidth="1"/>
    <col min="7685" max="7687" width="7.75" style="57" customWidth="1"/>
    <col min="7688" max="7690" width="8.5" style="57" customWidth="1"/>
    <col min="7691" max="7936" width="9" style="57"/>
    <col min="7937" max="7937" width="12.5" style="57" customWidth="1"/>
    <col min="7938" max="7940" width="8.5" style="57" customWidth="1"/>
    <col min="7941" max="7943" width="7.75" style="57" customWidth="1"/>
    <col min="7944" max="7946" width="8.5" style="57" customWidth="1"/>
    <col min="7947" max="8192" width="9" style="57"/>
    <col min="8193" max="8193" width="12.5" style="57" customWidth="1"/>
    <col min="8194" max="8196" width="8.5" style="57" customWidth="1"/>
    <col min="8197" max="8199" width="7.75" style="57" customWidth="1"/>
    <col min="8200" max="8202" width="8.5" style="57" customWidth="1"/>
    <col min="8203" max="8448" width="9" style="57"/>
    <col min="8449" max="8449" width="12.5" style="57" customWidth="1"/>
    <col min="8450" max="8452" width="8.5" style="57" customWidth="1"/>
    <col min="8453" max="8455" width="7.75" style="57" customWidth="1"/>
    <col min="8456" max="8458" width="8.5" style="57" customWidth="1"/>
    <col min="8459" max="8704" width="9" style="57"/>
    <col min="8705" max="8705" width="12.5" style="57" customWidth="1"/>
    <col min="8706" max="8708" width="8.5" style="57" customWidth="1"/>
    <col min="8709" max="8711" width="7.75" style="57" customWidth="1"/>
    <col min="8712" max="8714" width="8.5" style="57" customWidth="1"/>
    <col min="8715" max="8960" width="9" style="57"/>
    <col min="8961" max="8961" width="12.5" style="57" customWidth="1"/>
    <col min="8962" max="8964" width="8.5" style="57" customWidth="1"/>
    <col min="8965" max="8967" width="7.75" style="57" customWidth="1"/>
    <col min="8968" max="8970" width="8.5" style="57" customWidth="1"/>
    <col min="8971" max="9216" width="9" style="57"/>
    <col min="9217" max="9217" width="12.5" style="57" customWidth="1"/>
    <col min="9218" max="9220" width="8.5" style="57" customWidth="1"/>
    <col min="9221" max="9223" width="7.75" style="57" customWidth="1"/>
    <col min="9224" max="9226" width="8.5" style="57" customWidth="1"/>
    <col min="9227" max="9472" width="9" style="57"/>
    <col min="9473" max="9473" width="12.5" style="57" customWidth="1"/>
    <col min="9474" max="9476" width="8.5" style="57" customWidth="1"/>
    <col min="9477" max="9479" width="7.75" style="57" customWidth="1"/>
    <col min="9480" max="9482" width="8.5" style="57" customWidth="1"/>
    <col min="9483" max="9728" width="9" style="57"/>
    <col min="9729" max="9729" width="12.5" style="57" customWidth="1"/>
    <col min="9730" max="9732" width="8.5" style="57" customWidth="1"/>
    <col min="9733" max="9735" width="7.75" style="57" customWidth="1"/>
    <col min="9736" max="9738" width="8.5" style="57" customWidth="1"/>
    <col min="9739" max="9984" width="9" style="57"/>
    <col min="9985" max="9985" width="12.5" style="57" customWidth="1"/>
    <col min="9986" max="9988" width="8.5" style="57" customWidth="1"/>
    <col min="9989" max="9991" width="7.75" style="57" customWidth="1"/>
    <col min="9992" max="9994" width="8.5" style="57" customWidth="1"/>
    <col min="9995" max="10240" width="9" style="57"/>
    <col min="10241" max="10241" width="12.5" style="57" customWidth="1"/>
    <col min="10242" max="10244" width="8.5" style="57" customWidth="1"/>
    <col min="10245" max="10247" width="7.75" style="57" customWidth="1"/>
    <col min="10248" max="10250" width="8.5" style="57" customWidth="1"/>
    <col min="10251" max="10496" width="9" style="57"/>
    <col min="10497" max="10497" width="12.5" style="57" customWidth="1"/>
    <col min="10498" max="10500" width="8.5" style="57" customWidth="1"/>
    <col min="10501" max="10503" width="7.75" style="57" customWidth="1"/>
    <col min="10504" max="10506" width="8.5" style="57" customWidth="1"/>
    <col min="10507" max="10752" width="9" style="57"/>
    <col min="10753" max="10753" width="12.5" style="57" customWidth="1"/>
    <col min="10754" max="10756" width="8.5" style="57" customWidth="1"/>
    <col min="10757" max="10759" width="7.75" style="57" customWidth="1"/>
    <col min="10760" max="10762" width="8.5" style="57" customWidth="1"/>
    <col min="10763" max="11008" width="9" style="57"/>
    <col min="11009" max="11009" width="12.5" style="57" customWidth="1"/>
    <col min="11010" max="11012" width="8.5" style="57" customWidth="1"/>
    <col min="11013" max="11015" width="7.75" style="57" customWidth="1"/>
    <col min="11016" max="11018" width="8.5" style="57" customWidth="1"/>
    <col min="11019" max="11264" width="9" style="57"/>
    <col min="11265" max="11265" width="12.5" style="57" customWidth="1"/>
    <col min="11266" max="11268" width="8.5" style="57" customWidth="1"/>
    <col min="11269" max="11271" width="7.75" style="57" customWidth="1"/>
    <col min="11272" max="11274" width="8.5" style="57" customWidth="1"/>
    <col min="11275" max="11520" width="9" style="57"/>
    <col min="11521" max="11521" width="12.5" style="57" customWidth="1"/>
    <col min="11522" max="11524" width="8.5" style="57" customWidth="1"/>
    <col min="11525" max="11527" width="7.75" style="57" customWidth="1"/>
    <col min="11528" max="11530" width="8.5" style="57" customWidth="1"/>
    <col min="11531" max="11776" width="9" style="57"/>
    <col min="11777" max="11777" width="12.5" style="57" customWidth="1"/>
    <col min="11778" max="11780" width="8.5" style="57" customWidth="1"/>
    <col min="11781" max="11783" width="7.75" style="57" customWidth="1"/>
    <col min="11784" max="11786" width="8.5" style="57" customWidth="1"/>
    <col min="11787" max="12032" width="9" style="57"/>
    <col min="12033" max="12033" width="12.5" style="57" customWidth="1"/>
    <col min="12034" max="12036" width="8.5" style="57" customWidth="1"/>
    <col min="12037" max="12039" width="7.75" style="57" customWidth="1"/>
    <col min="12040" max="12042" width="8.5" style="57" customWidth="1"/>
    <col min="12043" max="12288" width="9" style="57"/>
    <col min="12289" max="12289" width="12.5" style="57" customWidth="1"/>
    <col min="12290" max="12292" width="8.5" style="57" customWidth="1"/>
    <col min="12293" max="12295" width="7.75" style="57" customWidth="1"/>
    <col min="12296" max="12298" width="8.5" style="57" customWidth="1"/>
    <col min="12299" max="12544" width="9" style="57"/>
    <col min="12545" max="12545" width="12.5" style="57" customWidth="1"/>
    <col min="12546" max="12548" width="8.5" style="57" customWidth="1"/>
    <col min="12549" max="12551" width="7.75" style="57" customWidth="1"/>
    <col min="12552" max="12554" width="8.5" style="57" customWidth="1"/>
    <col min="12555" max="12800" width="9" style="57"/>
    <col min="12801" max="12801" width="12.5" style="57" customWidth="1"/>
    <col min="12802" max="12804" width="8.5" style="57" customWidth="1"/>
    <col min="12805" max="12807" width="7.75" style="57" customWidth="1"/>
    <col min="12808" max="12810" width="8.5" style="57" customWidth="1"/>
    <col min="12811" max="13056" width="9" style="57"/>
    <col min="13057" max="13057" width="12.5" style="57" customWidth="1"/>
    <col min="13058" max="13060" width="8.5" style="57" customWidth="1"/>
    <col min="13061" max="13063" width="7.75" style="57" customWidth="1"/>
    <col min="13064" max="13066" width="8.5" style="57" customWidth="1"/>
    <col min="13067" max="13312" width="9" style="57"/>
    <col min="13313" max="13313" width="12.5" style="57" customWidth="1"/>
    <col min="13314" max="13316" width="8.5" style="57" customWidth="1"/>
    <col min="13317" max="13319" width="7.75" style="57" customWidth="1"/>
    <col min="13320" max="13322" width="8.5" style="57" customWidth="1"/>
    <col min="13323" max="13568" width="9" style="57"/>
    <col min="13569" max="13569" width="12.5" style="57" customWidth="1"/>
    <col min="13570" max="13572" width="8.5" style="57" customWidth="1"/>
    <col min="13573" max="13575" width="7.75" style="57" customWidth="1"/>
    <col min="13576" max="13578" width="8.5" style="57" customWidth="1"/>
    <col min="13579" max="13824" width="9" style="57"/>
    <col min="13825" max="13825" width="12.5" style="57" customWidth="1"/>
    <col min="13826" max="13828" width="8.5" style="57" customWidth="1"/>
    <col min="13829" max="13831" width="7.75" style="57" customWidth="1"/>
    <col min="13832" max="13834" width="8.5" style="57" customWidth="1"/>
    <col min="13835" max="14080" width="9" style="57"/>
    <col min="14081" max="14081" width="12.5" style="57" customWidth="1"/>
    <col min="14082" max="14084" width="8.5" style="57" customWidth="1"/>
    <col min="14085" max="14087" width="7.75" style="57" customWidth="1"/>
    <col min="14088" max="14090" width="8.5" style="57" customWidth="1"/>
    <col min="14091" max="14336" width="9" style="57"/>
    <col min="14337" max="14337" width="12.5" style="57" customWidth="1"/>
    <col min="14338" max="14340" width="8.5" style="57" customWidth="1"/>
    <col min="14341" max="14343" width="7.75" style="57" customWidth="1"/>
    <col min="14344" max="14346" width="8.5" style="57" customWidth="1"/>
    <col min="14347" max="14592" width="9" style="57"/>
    <col min="14593" max="14593" width="12.5" style="57" customWidth="1"/>
    <col min="14594" max="14596" width="8.5" style="57" customWidth="1"/>
    <col min="14597" max="14599" width="7.75" style="57" customWidth="1"/>
    <col min="14600" max="14602" width="8.5" style="57" customWidth="1"/>
    <col min="14603" max="14848" width="9" style="57"/>
    <col min="14849" max="14849" width="12.5" style="57" customWidth="1"/>
    <col min="14850" max="14852" width="8.5" style="57" customWidth="1"/>
    <col min="14853" max="14855" width="7.75" style="57" customWidth="1"/>
    <col min="14856" max="14858" width="8.5" style="57" customWidth="1"/>
    <col min="14859" max="15104" width="9" style="57"/>
    <col min="15105" max="15105" width="12.5" style="57" customWidth="1"/>
    <col min="15106" max="15108" width="8.5" style="57" customWidth="1"/>
    <col min="15109" max="15111" width="7.75" style="57" customWidth="1"/>
    <col min="15112" max="15114" width="8.5" style="57" customWidth="1"/>
    <col min="15115" max="15360" width="9" style="57"/>
    <col min="15361" max="15361" width="12.5" style="57" customWidth="1"/>
    <col min="15362" max="15364" width="8.5" style="57" customWidth="1"/>
    <col min="15365" max="15367" width="7.75" style="57" customWidth="1"/>
    <col min="15368" max="15370" width="8.5" style="57" customWidth="1"/>
    <col min="15371" max="15616" width="9" style="57"/>
    <col min="15617" max="15617" width="12.5" style="57" customWidth="1"/>
    <col min="15618" max="15620" width="8.5" style="57" customWidth="1"/>
    <col min="15621" max="15623" width="7.75" style="57" customWidth="1"/>
    <col min="15624" max="15626" width="8.5" style="57" customWidth="1"/>
    <col min="15627" max="15872" width="9" style="57"/>
    <col min="15873" max="15873" width="12.5" style="57" customWidth="1"/>
    <col min="15874" max="15876" width="8.5" style="57" customWidth="1"/>
    <col min="15877" max="15879" width="7.75" style="57" customWidth="1"/>
    <col min="15880" max="15882" width="8.5" style="57" customWidth="1"/>
    <col min="15883" max="16128" width="9" style="57"/>
    <col min="16129" max="16129" width="12.5" style="57" customWidth="1"/>
    <col min="16130" max="16132" width="8.5" style="57" customWidth="1"/>
    <col min="16133" max="16135" width="7.75" style="57" customWidth="1"/>
    <col min="16136" max="16138" width="8.5" style="57" customWidth="1"/>
    <col min="16139" max="16384" width="9" style="57"/>
  </cols>
  <sheetData>
    <row r="1" spans="1:10" ht="27.75" customHeight="1">
      <c r="A1" s="56"/>
      <c r="B1" s="56"/>
      <c r="C1" s="56"/>
      <c r="D1" s="56"/>
      <c r="E1" s="56"/>
      <c r="F1" s="56"/>
      <c r="G1" s="56"/>
      <c r="H1" s="56"/>
      <c r="I1" s="56"/>
      <c r="J1" s="56"/>
    </row>
    <row r="2" spans="1:10" ht="22.5" customHeight="1">
      <c r="A2" s="640" t="s">
        <v>731</v>
      </c>
      <c r="B2" s="640"/>
      <c r="C2" s="640"/>
      <c r="D2" s="640"/>
      <c r="E2" s="640"/>
      <c r="F2" s="640"/>
      <c r="G2" s="640"/>
      <c r="H2" s="640"/>
      <c r="I2" s="640"/>
      <c r="J2" s="640"/>
    </row>
    <row r="3" spans="1:10">
      <c r="A3" s="88"/>
      <c r="B3" s="88"/>
      <c r="C3" s="88"/>
      <c r="D3" s="88"/>
      <c r="E3" s="88"/>
      <c r="F3" s="88"/>
      <c r="G3" s="88"/>
      <c r="H3" s="88"/>
      <c r="I3" s="88"/>
      <c r="J3" s="88"/>
    </row>
    <row r="4" spans="1:10" ht="14.25" thickBot="1">
      <c r="A4" s="158" t="s">
        <v>651</v>
      </c>
      <c r="B4" s="158"/>
      <c r="C4" s="158"/>
      <c r="D4" s="158"/>
      <c r="E4" s="158"/>
      <c r="F4" s="158"/>
      <c r="G4" s="158"/>
      <c r="H4" s="158"/>
      <c r="I4" s="158"/>
      <c r="J4" s="159" t="s">
        <v>620</v>
      </c>
    </row>
    <row r="5" spans="1:10" ht="22.5" customHeight="1">
      <c r="A5" s="641" t="s">
        <v>711</v>
      </c>
      <c r="B5" s="643" t="s">
        <v>712</v>
      </c>
      <c r="C5" s="644"/>
      <c r="D5" s="645"/>
      <c r="E5" s="643" t="s">
        <v>713</v>
      </c>
      <c r="F5" s="644"/>
      <c r="G5" s="645"/>
      <c r="H5" s="643" t="s">
        <v>714</v>
      </c>
      <c r="I5" s="644"/>
      <c r="J5" s="644"/>
    </row>
    <row r="6" spans="1:10" ht="22.5" customHeight="1">
      <c r="A6" s="642"/>
      <c r="B6" s="160" t="s">
        <v>9</v>
      </c>
      <c r="C6" s="161" t="s">
        <v>10</v>
      </c>
      <c r="D6" s="161" t="s">
        <v>11</v>
      </c>
      <c r="E6" s="161" t="s">
        <v>9</v>
      </c>
      <c r="F6" s="161" t="s">
        <v>10</v>
      </c>
      <c r="G6" s="161" t="s">
        <v>11</v>
      </c>
      <c r="H6" s="161" t="s">
        <v>9</v>
      </c>
      <c r="I6" s="161" t="s">
        <v>10</v>
      </c>
      <c r="J6" s="161" t="s">
        <v>11</v>
      </c>
    </row>
    <row r="7" spans="1:10" ht="19.5" customHeight="1">
      <c r="A7" s="162" t="s">
        <v>504</v>
      </c>
      <c r="B7" s="163">
        <v>2824</v>
      </c>
      <c r="C7" s="164">
        <v>17502</v>
      </c>
      <c r="D7" s="164">
        <v>116746</v>
      </c>
      <c r="E7" s="164">
        <v>3</v>
      </c>
      <c r="F7" s="164">
        <v>10</v>
      </c>
      <c r="G7" s="164">
        <v>22</v>
      </c>
      <c r="H7" s="164">
        <v>2821</v>
      </c>
      <c r="I7" s="164">
        <v>17492</v>
      </c>
      <c r="J7" s="164">
        <v>116724</v>
      </c>
    </row>
    <row r="8" spans="1:10" ht="19.5" customHeight="1">
      <c r="A8" s="162">
        <v>27</v>
      </c>
      <c r="B8" s="165">
        <v>2826</v>
      </c>
      <c r="C8" s="166">
        <v>17495</v>
      </c>
      <c r="D8" s="166">
        <v>116801</v>
      </c>
      <c r="E8" s="166">
        <v>3</v>
      </c>
      <c r="F8" s="166">
        <v>10</v>
      </c>
      <c r="G8" s="166">
        <v>22</v>
      </c>
      <c r="H8" s="166">
        <v>2823</v>
      </c>
      <c r="I8" s="166">
        <v>17485</v>
      </c>
      <c r="J8" s="166">
        <v>116779</v>
      </c>
    </row>
    <row r="9" spans="1:10" ht="19.5" customHeight="1">
      <c r="A9" s="162">
        <v>28</v>
      </c>
      <c r="B9" s="167">
        <v>2832</v>
      </c>
      <c r="C9" s="168">
        <v>17512</v>
      </c>
      <c r="D9" s="168">
        <v>116839</v>
      </c>
      <c r="E9" s="168">
        <v>3</v>
      </c>
      <c r="F9" s="168">
        <v>10</v>
      </c>
      <c r="G9" s="168">
        <v>22</v>
      </c>
      <c r="H9" s="168">
        <v>2829</v>
      </c>
      <c r="I9" s="168">
        <v>17502</v>
      </c>
      <c r="J9" s="168">
        <v>116817</v>
      </c>
    </row>
    <row r="10" spans="1:10" ht="19.5" customHeight="1">
      <c r="A10" s="169">
        <v>29</v>
      </c>
      <c r="B10" s="165">
        <v>2827</v>
      </c>
      <c r="C10" s="166">
        <v>17493</v>
      </c>
      <c r="D10" s="166">
        <v>116845</v>
      </c>
      <c r="E10" s="166">
        <v>3</v>
      </c>
      <c r="F10" s="166">
        <v>10</v>
      </c>
      <c r="G10" s="166">
        <v>22</v>
      </c>
      <c r="H10" s="166">
        <v>2824</v>
      </c>
      <c r="I10" s="166">
        <v>17482</v>
      </c>
      <c r="J10" s="166">
        <v>116823</v>
      </c>
    </row>
    <row r="11" spans="1:10" ht="19.5" customHeight="1" thickBot="1">
      <c r="A11" s="170">
        <v>30</v>
      </c>
      <c r="B11" s="171">
        <v>2833</v>
      </c>
      <c r="C11" s="172">
        <v>17526</v>
      </c>
      <c r="D11" s="172">
        <v>117108</v>
      </c>
      <c r="E11" s="172">
        <v>2</v>
      </c>
      <c r="F11" s="172">
        <v>7</v>
      </c>
      <c r="G11" s="172">
        <v>16</v>
      </c>
      <c r="H11" s="172">
        <v>2831</v>
      </c>
      <c r="I11" s="172">
        <v>17519</v>
      </c>
      <c r="J11" s="172">
        <v>117092</v>
      </c>
    </row>
    <row r="12" spans="1:10">
      <c r="A12" s="64" t="s">
        <v>649</v>
      </c>
      <c r="B12" s="173"/>
      <c r="C12" s="173"/>
      <c r="D12" s="173"/>
      <c r="E12" s="173"/>
      <c r="F12" s="173"/>
      <c r="G12" s="173"/>
      <c r="H12" s="173"/>
      <c r="I12" s="173"/>
      <c r="J12" s="173"/>
    </row>
    <row r="13" spans="1:10">
      <c r="A13" s="90"/>
      <c r="B13" s="89"/>
      <c r="C13" s="89"/>
      <c r="D13" s="89"/>
      <c r="E13" s="89"/>
      <c r="F13" s="89"/>
      <c r="G13" s="89"/>
      <c r="H13" s="89"/>
      <c r="I13" s="89" t="s">
        <v>566</v>
      </c>
      <c r="J13" s="89"/>
    </row>
  </sheetData>
  <mergeCells count="5">
    <mergeCell ref="A2:J2"/>
    <mergeCell ref="A5:A6"/>
    <mergeCell ref="B5:D5"/>
    <mergeCell ref="E5:G5"/>
    <mergeCell ref="H5:J5"/>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5"/>
  <sheetViews>
    <sheetView showGridLines="0" workbookViewId="0">
      <selection activeCell="C1" sqref="C1"/>
    </sheetView>
  </sheetViews>
  <sheetFormatPr defaultRowHeight="13.5"/>
  <cols>
    <col min="1" max="1" width="3" style="60" customWidth="1"/>
    <col min="2" max="2" width="6.875" style="60" customWidth="1"/>
    <col min="3" max="3" width="5" style="60" bestFit="1" customWidth="1"/>
    <col min="4" max="4" width="6.75" style="60" bestFit="1" customWidth="1"/>
    <col min="5" max="6" width="10" style="60" customWidth="1"/>
    <col min="7" max="13" width="8.375" style="60" customWidth="1"/>
    <col min="14" max="256" width="9" style="60"/>
    <col min="257" max="257" width="3" style="60" customWidth="1"/>
    <col min="258" max="258" width="6.875" style="60" customWidth="1"/>
    <col min="259" max="259" width="5" style="60" bestFit="1" customWidth="1"/>
    <col min="260" max="260" width="6.75" style="60" bestFit="1" customWidth="1"/>
    <col min="261" max="262" width="8.5" style="60" bestFit="1" customWidth="1"/>
    <col min="263" max="268" width="7.25" style="60" customWidth="1"/>
    <col min="269" max="269" width="7" style="60" customWidth="1"/>
    <col min="270" max="512" width="9" style="60"/>
    <col min="513" max="513" width="3" style="60" customWidth="1"/>
    <col min="514" max="514" width="6.875" style="60" customWidth="1"/>
    <col min="515" max="515" width="5" style="60" bestFit="1" customWidth="1"/>
    <col min="516" max="516" width="6.75" style="60" bestFit="1" customWidth="1"/>
    <col min="517" max="518" width="8.5" style="60" bestFit="1" customWidth="1"/>
    <col min="519" max="524" width="7.25" style="60" customWidth="1"/>
    <col min="525" max="525" width="7" style="60" customWidth="1"/>
    <col min="526" max="768" width="9" style="60"/>
    <col min="769" max="769" width="3" style="60" customWidth="1"/>
    <col min="770" max="770" width="6.875" style="60" customWidth="1"/>
    <col min="771" max="771" width="5" style="60" bestFit="1" customWidth="1"/>
    <col min="772" max="772" width="6.75" style="60" bestFit="1" customWidth="1"/>
    <col min="773" max="774" width="8.5" style="60" bestFit="1" customWidth="1"/>
    <col min="775" max="780" width="7.25" style="60" customWidth="1"/>
    <col min="781" max="781" width="7" style="60" customWidth="1"/>
    <col min="782" max="1024" width="9" style="60"/>
    <col min="1025" max="1025" width="3" style="60" customWidth="1"/>
    <col min="1026" max="1026" width="6.875" style="60" customWidth="1"/>
    <col min="1027" max="1027" width="5" style="60" bestFit="1" customWidth="1"/>
    <col min="1028" max="1028" width="6.75" style="60" bestFit="1" customWidth="1"/>
    <col min="1029" max="1030" width="8.5" style="60" bestFit="1" customWidth="1"/>
    <col min="1031" max="1036" width="7.25" style="60" customWidth="1"/>
    <col min="1037" max="1037" width="7" style="60" customWidth="1"/>
    <col min="1038" max="1280" width="9" style="60"/>
    <col min="1281" max="1281" width="3" style="60" customWidth="1"/>
    <col min="1282" max="1282" width="6.875" style="60" customWidth="1"/>
    <col min="1283" max="1283" width="5" style="60" bestFit="1" customWidth="1"/>
    <col min="1284" max="1284" width="6.75" style="60" bestFit="1" customWidth="1"/>
    <col min="1285" max="1286" width="8.5" style="60" bestFit="1" customWidth="1"/>
    <col min="1287" max="1292" width="7.25" style="60" customWidth="1"/>
    <col min="1293" max="1293" width="7" style="60" customWidth="1"/>
    <col min="1294" max="1536" width="9" style="60"/>
    <col min="1537" max="1537" width="3" style="60" customWidth="1"/>
    <col min="1538" max="1538" width="6.875" style="60" customWidth="1"/>
    <col min="1539" max="1539" width="5" style="60" bestFit="1" customWidth="1"/>
    <col min="1540" max="1540" width="6.75" style="60" bestFit="1" customWidth="1"/>
    <col min="1541" max="1542" width="8.5" style="60" bestFit="1" customWidth="1"/>
    <col min="1543" max="1548" width="7.25" style="60" customWidth="1"/>
    <col min="1549" max="1549" width="7" style="60" customWidth="1"/>
    <col min="1550" max="1792" width="9" style="60"/>
    <col min="1793" max="1793" width="3" style="60" customWidth="1"/>
    <col min="1794" max="1794" width="6.875" style="60" customWidth="1"/>
    <col min="1795" max="1795" width="5" style="60" bestFit="1" customWidth="1"/>
    <col min="1796" max="1796" width="6.75" style="60" bestFit="1" customWidth="1"/>
    <col min="1797" max="1798" width="8.5" style="60" bestFit="1" customWidth="1"/>
    <col min="1799" max="1804" width="7.25" style="60" customWidth="1"/>
    <col min="1805" max="1805" width="7" style="60" customWidth="1"/>
    <col min="1806" max="2048" width="9" style="60"/>
    <col min="2049" max="2049" width="3" style="60" customWidth="1"/>
    <col min="2050" max="2050" width="6.875" style="60" customWidth="1"/>
    <col min="2051" max="2051" width="5" style="60" bestFit="1" customWidth="1"/>
    <col min="2052" max="2052" width="6.75" style="60" bestFit="1" customWidth="1"/>
    <col min="2053" max="2054" width="8.5" style="60" bestFit="1" customWidth="1"/>
    <col min="2055" max="2060" width="7.25" style="60" customWidth="1"/>
    <col min="2061" max="2061" width="7" style="60" customWidth="1"/>
    <col min="2062" max="2304" width="9" style="60"/>
    <col min="2305" max="2305" width="3" style="60" customWidth="1"/>
    <col min="2306" max="2306" width="6.875" style="60" customWidth="1"/>
    <col min="2307" max="2307" width="5" style="60" bestFit="1" customWidth="1"/>
    <col min="2308" max="2308" width="6.75" style="60" bestFit="1" customWidth="1"/>
    <col min="2309" max="2310" width="8.5" style="60" bestFit="1" customWidth="1"/>
    <col min="2311" max="2316" width="7.25" style="60" customWidth="1"/>
    <col min="2317" max="2317" width="7" style="60" customWidth="1"/>
    <col min="2318" max="2560" width="9" style="60"/>
    <col min="2561" max="2561" width="3" style="60" customWidth="1"/>
    <col min="2562" max="2562" width="6.875" style="60" customWidth="1"/>
    <col min="2563" max="2563" width="5" style="60" bestFit="1" customWidth="1"/>
    <col min="2564" max="2564" width="6.75" style="60" bestFit="1" customWidth="1"/>
    <col min="2565" max="2566" width="8.5" style="60" bestFit="1" customWidth="1"/>
    <col min="2567" max="2572" width="7.25" style="60" customWidth="1"/>
    <col min="2573" max="2573" width="7" style="60" customWidth="1"/>
    <col min="2574" max="2816" width="9" style="60"/>
    <col min="2817" max="2817" width="3" style="60" customWidth="1"/>
    <col min="2818" max="2818" width="6.875" style="60" customWidth="1"/>
    <col min="2819" max="2819" width="5" style="60" bestFit="1" customWidth="1"/>
    <col min="2820" max="2820" width="6.75" style="60" bestFit="1" customWidth="1"/>
    <col min="2821" max="2822" width="8.5" style="60" bestFit="1" customWidth="1"/>
    <col min="2823" max="2828" width="7.25" style="60" customWidth="1"/>
    <col min="2829" max="2829" width="7" style="60" customWidth="1"/>
    <col min="2830" max="3072" width="9" style="60"/>
    <col min="3073" max="3073" width="3" style="60" customWidth="1"/>
    <col min="3074" max="3074" width="6.875" style="60" customWidth="1"/>
    <col min="3075" max="3075" width="5" style="60" bestFit="1" customWidth="1"/>
    <col min="3076" max="3076" width="6.75" style="60" bestFit="1" customWidth="1"/>
    <col min="3077" max="3078" width="8.5" style="60" bestFit="1" customWidth="1"/>
    <col min="3079" max="3084" width="7.25" style="60" customWidth="1"/>
    <col min="3085" max="3085" width="7" style="60" customWidth="1"/>
    <col min="3086" max="3328" width="9" style="60"/>
    <col min="3329" max="3329" width="3" style="60" customWidth="1"/>
    <col min="3330" max="3330" width="6.875" style="60" customWidth="1"/>
    <col min="3331" max="3331" width="5" style="60" bestFit="1" customWidth="1"/>
    <col min="3332" max="3332" width="6.75" style="60" bestFit="1" customWidth="1"/>
    <col min="3333" max="3334" width="8.5" style="60" bestFit="1" customWidth="1"/>
    <col min="3335" max="3340" width="7.25" style="60" customWidth="1"/>
    <col min="3341" max="3341" width="7" style="60" customWidth="1"/>
    <col min="3342" max="3584" width="9" style="60"/>
    <col min="3585" max="3585" width="3" style="60" customWidth="1"/>
    <col min="3586" max="3586" width="6.875" style="60" customWidth="1"/>
    <col min="3587" max="3587" width="5" style="60" bestFit="1" customWidth="1"/>
    <col min="3588" max="3588" width="6.75" style="60" bestFit="1" customWidth="1"/>
    <col min="3589" max="3590" width="8.5" style="60" bestFit="1" customWidth="1"/>
    <col min="3591" max="3596" width="7.25" style="60" customWidth="1"/>
    <col min="3597" max="3597" width="7" style="60" customWidth="1"/>
    <col min="3598" max="3840" width="9" style="60"/>
    <col min="3841" max="3841" width="3" style="60" customWidth="1"/>
    <col min="3842" max="3842" width="6.875" style="60" customWidth="1"/>
    <col min="3843" max="3843" width="5" style="60" bestFit="1" customWidth="1"/>
    <col min="3844" max="3844" width="6.75" style="60" bestFit="1" customWidth="1"/>
    <col min="3845" max="3846" width="8.5" style="60" bestFit="1" customWidth="1"/>
    <col min="3847" max="3852" width="7.25" style="60" customWidth="1"/>
    <col min="3853" max="3853" width="7" style="60" customWidth="1"/>
    <col min="3854" max="4096" width="9" style="60"/>
    <col min="4097" max="4097" width="3" style="60" customWidth="1"/>
    <col min="4098" max="4098" width="6.875" style="60" customWidth="1"/>
    <col min="4099" max="4099" width="5" style="60" bestFit="1" customWidth="1"/>
    <col min="4100" max="4100" width="6.75" style="60" bestFit="1" customWidth="1"/>
    <col min="4101" max="4102" width="8.5" style="60" bestFit="1" customWidth="1"/>
    <col min="4103" max="4108" width="7.25" style="60" customWidth="1"/>
    <col min="4109" max="4109" width="7" style="60" customWidth="1"/>
    <col min="4110" max="4352" width="9" style="60"/>
    <col min="4353" max="4353" width="3" style="60" customWidth="1"/>
    <col min="4354" max="4354" width="6.875" style="60" customWidth="1"/>
    <col min="4355" max="4355" width="5" style="60" bestFit="1" customWidth="1"/>
    <col min="4356" max="4356" width="6.75" style="60" bestFit="1" customWidth="1"/>
    <col min="4357" max="4358" width="8.5" style="60" bestFit="1" customWidth="1"/>
    <col min="4359" max="4364" width="7.25" style="60" customWidth="1"/>
    <col min="4365" max="4365" width="7" style="60" customWidth="1"/>
    <col min="4366" max="4608" width="9" style="60"/>
    <col min="4609" max="4609" width="3" style="60" customWidth="1"/>
    <col min="4610" max="4610" width="6.875" style="60" customWidth="1"/>
    <col min="4611" max="4611" width="5" style="60" bestFit="1" customWidth="1"/>
    <col min="4612" max="4612" width="6.75" style="60" bestFit="1" customWidth="1"/>
    <col min="4613" max="4614" width="8.5" style="60" bestFit="1" customWidth="1"/>
    <col min="4615" max="4620" width="7.25" style="60" customWidth="1"/>
    <col min="4621" max="4621" width="7" style="60" customWidth="1"/>
    <col min="4622" max="4864" width="9" style="60"/>
    <col min="4865" max="4865" width="3" style="60" customWidth="1"/>
    <col min="4866" max="4866" width="6.875" style="60" customWidth="1"/>
    <col min="4867" max="4867" width="5" style="60" bestFit="1" customWidth="1"/>
    <col min="4868" max="4868" width="6.75" style="60" bestFit="1" customWidth="1"/>
    <col min="4869" max="4870" width="8.5" style="60" bestFit="1" customWidth="1"/>
    <col min="4871" max="4876" width="7.25" style="60" customWidth="1"/>
    <col min="4877" max="4877" width="7" style="60" customWidth="1"/>
    <col min="4878" max="5120" width="9" style="60"/>
    <col min="5121" max="5121" width="3" style="60" customWidth="1"/>
    <col min="5122" max="5122" width="6.875" style="60" customWidth="1"/>
    <col min="5123" max="5123" width="5" style="60" bestFit="1" customWidth="1"/>
    <col min="5124" max="5124" width="6.75" style="60" bestFit="1" customWidth="1"/>
    <col min="5125" max="5126" width="8.5" style="60" bestFit="1" customWidth="1"/>
    <col min="5127" max="5132" width="7.25" style="60" customWidth="1"/>
    <col min="5133" max="5133" width="7" style="60" customWidth="1"/>
    <col min="5134" max="5376" width="9" style="60"/>
    <col min="5377" max="5377" width="3" style="60" customWidth="1"/>
    <col min="5378" max="5378" width="6.875" style="60" customWidth="1"/>
    <col min="5379" max="5379" width="5" style="60" bestFit="1" customWidth="1"/>
    <col min="5380" max="5380" width="6.75" style="60" bestFit="1" customWidth="1"/>
    <col min="5381" max="5382" width="8.5" style="60" bestFit="1" customWidth="1"/>
    <col min="5383" max="5388" width="7.25" style="60" customWidth="1"/>
    <col min="5389" max="5389" width="7" style="60" customWidth="1"/>
    <col min="5390" max="5632" width="9" style="60"/>
    <col min="5633" max="5633" width="3" style="60" customWidth="1"/>
    <col min="5634" max="5634" width="6.875" style="60" customWidth="1"/>
    <col min="5635" max="5635" width="5" style="60" bestFit="1" customWidth="1"/>
    <col min="5636" max="5636" width="6.75" style="60" bestFit="1" customWidth="1"/>
    <col min="5637" max="5638" width="8.5" style="60" bestFit="1" customWidth="1"/>
    <col min="5639" max="5644" width="7.25" style="60" customWidth="1"/>
    <col min="5645" max="5645" width="7" style="60" customWidth="1"/>
    <col min="5646" max="5888" width="9" style="60"/>
    <col min="5889" max="5889" width="3" style="60" customWidth="1"/>
    <col min="5890" max="5890" width="6.875" style="60" customWidth="1"/>
    <col min="5891" max="5891" width="5" style="60" bestFit="1" customWidth="1"/>
    <col min="5892" max="5892" width="6.75" style="60" bestFit="1" customWidth="1"/>
    <col min="5893" max="5894" width="8.5" style="60" bestFit="1" customWidth="1"/>
    <col min="5895" max="5900" width="7.25" style="60" customWidth="1"/>
    <col min="5901" max="5901" width="7" style="60" customWidth="1"/>
    <col min="5902" max="6144" width="9" style="60"/>
    <col min="6145" max="6145" width="3" style="60" customWidth="1"/>
    <col min="6146" max="6146" width="6.875" style="60" customWidth="1"/>
    <col min="6147" max="6147" width="5" style="60" bestFit="1" customWidth="1"/>
    <col min="6148" max="6148" width="6.75" style="60" bestFit="1" customWidth="1"/>
    <col min="6149" max="6150" width="8.5" style="60" bestFit="1" customWidth="1"/>
    <col min="6151" max="6156" width="7.25" style="60" customWidth="1"/>
    <col min="6157" max="6157" width="7" style="60" customWidth="1"/>
    <col min="6158" max="6400" width="9" style="60"/>
    <col min="6401" max="6401" width="3" style="60" customWidth="1"/>
    <col min="6402" max="6402" width="6.875" style="60" customWidth="1"/>
    <col min="6403" max="6403" width="5" style="60" bestFit="1" customWidth="1"/>
    <col min="6404" max="6404" width="6.75" style="60" bestFit="1" customWidth="1"/>
    <col min="6405" max="6406" width="8.5" style="60" bestFit="1" customWidth="1"/>
    <col min="6407" max="6412" width="7.25" style="60" customWidth="1"/>
    <col min="6413" max="6413" width="7" style="60" customWidth="1"/>
    <col min="6414" max="6656" width="9" style="60"/>
    <col min="6657" max="6657" width="3" style="60" customWidth="1"/>
    <col min="6658" max="6658" width="6.875" style="60" customWidth="1"/>
    <col min="6659" max="6659" width="5" style="60" bestFit="1" customWidth="1"/>
    <col min="6660" max="6660" width="6.75" style="60" bestFit="1" customWidth="1"/>
    <col min="6661" max="6662" width="8.5" style="60" bestFit="1" customWidth="1"/>
    <col min="6663" max="6668" width="7.25" style="60" customWidth="1"/>
    <col min="6669" max="6669" width="7" style="60" customWidth="1"/>
    <col min="6670" max="6912" width="9" style="60"/>
    <col min="6913" max="6913" width="3" style="60" customWidth="1"/>
    <col min="6914" max="6914" width="6.875" style="60" customWidth="1"/>
    <col min="6915" max="6915" width="5" style="60" bestFit="1" customWidth="1"/>
    <col min="6916" max="6916" width="6.75" style="60" bestFit="1" customWidth="1"/>
    <col min="6917" max="6918" width="8.5" style="60" bestFit="1" customWidth="1"/>
    <col min="6919" max="6924" width="7.25" style="60" customWidth="1"/>
    <col min="6925" max="6925" width="7" style="60" customWidth="1"/>
    <col min="6926" max="7168" width="9" style="60"/>
    <col min="7169" max="7169" width="3" style="60" customWidth="1"/>
    <col min="7170" max="7170" width="6.875" style="60" customWidth="1"/>
    <col min="7171" max="7171" width="5" style="60" bestFit="1" customWidth="1"/>
    <col min="7172" max="7172" width="6.75" style="60" bestFit="1" customWidth="1"/>
    <col min="7173" max="7174" width="8.5" style="60" bestFit="1" customWidth="1"/>
    <col min="7175" max="7180" width="7.25" style="60" customWidth="1"/>
    <col min="7181" max="7181" width="7" style="60" customWidth="1"/>
    <col min="7182" max="7424" width="9" style="60"/>
    <col min="7425" max="7425" width="3" style="60" customWidth="1"/>
    <col min="7426" max="7426" width="6.875" style="60" customWidth="1"/>
    <col min="7427" max="7427" width="5" style="60" bestFit="1" customWidth="1"/>
    <col min="7428" max="7428" width="6.75" style="60" bestFit="1" customWidth="1"/>
    <col min="7429" max="7430" width="8.5" style="60" bestFit="1" customWidth="1"/>
    <col min="7431" max="7436" width="7.25" style="60" customWidth="1"/>
    <col min="7437" max="7437" width="7" style="60" customWidth="1"/>
    <col min="7438" max="7680" width="9" style="60"/>
    <col min="7681" max="7681" width="3" style="60" customWidth="1"/>
    <col min="7682" max="7682" width="6.875" style="60" customWidth="1"/>
    <col min="7683" max="7683" width="5" style="60" bestFit="1" customWidth="1"/>
    <col min="7684" max="7684" width="6.75" style="60" bestFit="1" customWidth="1"/>
    <col min="7685" max="7686" width="8.5" style="60" bestFit="1" customWidth="1"/>
    <col min="7687" max="7692" width="7.25" style="60" customWidth="1"/>
    <col min="7693" max="7693" width="7" style="60" customWidth="1"/>
    <col min="7694" max="7936" width="9" style="60"/>
    <col min="7937" max="7937" width="3" style="60" customWidth="1"/>
    <col min="7938" max="7938" width="6.875" style="60" customWidth="1"/>
    <col min="7939" max="7939" width="5" style="60" bestFit="1" customWidth="1"/>
    <col min="7940" max="7940" width="6.75" style="60" bestFit="1" customWidth="1"/>
    <col min="7941" max="7942" width="8.5" style="60" bestFit="1" customWidth="1"/>
    <col min="7943" max="7948" width="7.25" style="60" customWidth="1"/>
    <col min="7949" max="7949" width="7" style="60" customWidth="1"/>
    <col min="7950" max="8192" width="9" style="60"/>
    <col min="8193" max="8193" width="3" style="60" customWidth="1"/>
    <col min="8194" max="8194" width="6.875" style="60" customWidth="1"/>
    <col min="8195" max="8195" width="5" style="60" bestFit="1" customWidth="1"/>
    <col min="8196" max="8196" width="6.75" style="60" bestFit="1" customWidth="1"/>
    <col min="8197" max="8198" width="8.5" style="60" bestFit="1" customWidth="1"/>
    <col min="8199" max="8204" width="7.25" style="60" customWidth="1"/>
    <col min="8205" max="8205" width="7" style="60" customWidth="1"/>
    <col min="8206" max="8448" width="9" style="60"/>
    <col min="8449" max="8449" width="3" style="60" customWidth="1"/>
    <col min="8450" max="8450" width="6.875" style="60" customWidth="1"/>
    <col min="8451" max="8451" width="5" style="60" bestFit="1" customWidth="1"/>
    <col min="8452" max="8452" width="6.75" style="60" bestFit="1" customWidth="1"/>
    <col min="8453" max="8454" width="8.5" style="60" bestFit="1" customWidth="1"/>
    <col min="8455" max="8460" width="7.25" style="60" customWidth="1"/>
    <col min="8461" max="8461" width="7" style="60" customWidth="1"/>
    <col min="8462" max="8704" width="9" style="60"/>
    <col min="8705" max="8705" width="3" style="60" customWidth="1"/>
    <col min="8706" max="8706" width="6.875" style="60" customWidth="1"/>
    <col min="8707" max="8707" width="5" style="60" bestFit="1" customWidth="1"/>
    <col min="8708" max="8708" width="6.75" style="60" bestFit="1" customWidth="1"/>
    <col min="8709" max="8710" width="8.5" style="60" bestFit="1" customWidth="1"/>
    <col min="8711" max="8716" width="7.25" style="60" customWidth="1"/>
    <col min="8717" max="8717" width="7" style="60" customWidth="1"/>
    <col min="8718" max="8960" width="9" style="60"/>
    <col min="8961" max="8961" width="3" style="60" customWidth="1"/>
    <col min="8962" max="8962" width="6.875" style="60" customWidth="1"/>
    <col min="8963" max="8963" width="5" style="60" bestFit="1" customWidth="1"/>
    <col min="8964" max="8964" width="6.75" style="60" bestFit="1" customWidth="1"/>
    <col min="8965" max="8966" width="8.5" style="60" bestFit="1" customWidth="1"/>
    <col min="8967" max="8972" width="7.25" style="60" customWidth="1"/>
    <col min="8973" max="8973" width="7" style="60" customWidth="1"/>
    <col min="8974" max="9216" width="9" style="60"/>
    <col min="9217" max="9217" width="3" style="60" customWidth="1"/>
    <col min="9218" max="9218" width="6.875" style="60" customWidth="1"/>
    <col min="9219" max="9219" width="5" style="60" bestFit="1" customWidth="1"/>
    <col min="9220" max="9220" width="6.75" style="60" bestFit="1" customWidth="1"/>
    <col min="9221" max="9222" width="8.5" style="60" bestFit="1" customWidth="1"/>
    <col min="9223" max="9228" width="7.25" style="60" customWidth="1"/>
    <col min="9229" max="9229" width="7" style="60" customWidth="1"/>
    <col min="9230" max="9472" width="9" style="60"/>
    <col min="9473" max="9473" width="3" style="60" customWidth="1"/>
    <col min="9474" max="9474" width="6.875" style="60" customWidth="1"/>
    <col min="9475" max="9475" width="5" style="60" bestFit="1" customWidth="1"/>
    <col min="9476" max="9476" width="6.75" style="60" bestFit="1" customWidth="1"/>
    <col min="9477" max="9478" width="8.5" style="60" bestFit="1" customWidth="1"/>
    <col min="9479" max="9484" width="7.25" style="60" customWidth="1"/>
    <col min="9485" max="9485" width="7" style="60" customWidth="1"/>
    <col min="9486" max="9728" width="9" style="60"/>
    <col min="9729" max="9729" width="3" style="60" customWidth="1"/>
    <col min="9730" max="9730" width="6.875" style="60" customWidth="1"/>
    <col min="9731" max="9731" width="5" style="60" bestFit="1" customWidth="1"/>
    <col min="9732" max="9732" width="6.75" style="60" bestFit="1" customWidth="1"/>
    <col min="9733" max="9734" width="8.5" style="60" bestFit="1" customWidth="1"/>
    <col min="9735" max="9740" width="7.25" style="60" customWidth="1"/>
    <col min="9741" max="9741" width="7" style="60" customWidth="1"/>
    <col min="9742" max="9984" width="9" style="60"/>
    <col min="9985" max="9985" width="3" style="60" customWidth="1"/>
    <col min="9986" max="9986" width="6.875" style="60" customWidth="1"/>
    <col min="9987" max="9987" width="5" style="60" bestFit="1" customWidth="1"/>
    <col min="9988" max="9988" width="6.75" style="60" bestFit="1" customWidth="1"/>
    <col min="9989" max="9990" width="8.5" style="60" bestFit="1" customWidth="1"/>
    <col min="9991" max="9996" width="7.25" style="60" customWidth="1"/>
    <col min="9997" max="9997" width="7" style="60" customWidth="1"/>
    <col min="9998" max="10240" width="9" style="60"/>
    <col min="10241" max="10241" width="3" style="60" customWidth="1"/>
    <col min="10242" max="10242" width="6.875" style="60" customWidth="1"/>
    <col min="10243" max="10243" width="5" style="60" bestFit="1" customWidth="1"/>
    <col min="10244" max="10244" width="6.75" style="60" bestFit="1" customWidth="1"/>
    <col min="10245" max="10246" width="8.5" style="60" bestFit="1" customWidth="1"/>
    <col min="10247" max="10252" width="7.25" style="60" customWidth="1"/>
    <col min="10253" max="10253" width="7" style="60" customWidth="1"/>
    <col min="10254" max="10496" width="9" style="60"/>
    <col min="10497" max="10497" width="3" style="60" customWidth="1"/>
    <col min="10498" max="10498" width="6.875" style="60" customWidth="1"/>
    <col min="10499" max="10499" width="5" style="60" bestFit="1" customWidth="1"/>
    <col min="10500" max="10500" width="6.75" style="60" bestFit="1" customWidth="1"/>
    <col min="10501" max="10502" width="8.5" style="60" bestFit="1" customWidth="1"/>
    <col min="10503" max="10508" width="7.25" style="60" customWidth="1"/>
    <col min="10509" max="10509" width="7" style="60" customWidth="1"/>
    <col min="10510" max="10752" width="9" style="60"/>
    <col min="10753" max="10753" width="3" style="60" customWidth="1"/>
    <col min="10754" max="10754" width="6.875" style="60" customWidth="1"/>
    <col min="10755" max="10755" width="5" style="60" bestFit="1" customWidth="1"/>
    <col min="10756" max="10756" width="6.75" style="60" bestFit="1" customWidth="1"/>
    <col min="10757" max="10758" width="8.5" style="60" bestFit="1" customWidth="1"/>
    <col min="10759" max="10764" width="7.25" style="60" customWidth="1"/>
    <col min="10765" max="10765" width="7" style="60" customWidth="1"/>
    <col min="10766" max="11008" width="9" style="60"/>
    <col min="11009" max="11009" width="3" style="60" customWidth="1"/>
    <col min="11010" max="11010" width="6.875" style="60" customWidth="1"/>
    <col min="11011" max="11011" width="5" style="60" bestFit="1" customWidth="1"/>
    <col min="11012" max="11012" width="6.75" style="60" bestFit="1" customWidth="1"/>
    <col min="11013" max="11014" width="8.5" style="60" bestFit="1" customWidth="1"/>
    <col min="11015" max="11020" width="7.25" style="60" customWidth="1"/>
    <col min="11021" max="11021" width="7" style="60" customWidth="1"/>
    <col min="11022" max="11264" width="9" style="60"/>
    <col min="11265" max="11265" width="3" style="60" customWidth="1"/>
    <col min="11266" max="11266" width="6.875" style="60" customWidth="1"/>
    <col min="11267" max="11267" width="5" style="60" bestFit="1" customWidth="1"/>
    <col min="11268" max="11268" width="6.75" style="60" bestFit="1" customWidth="1"/>
    <col min="11269" max="11270" width="8.5" style="60" bestFit="1" customWidth="1"/>
    <col min="11271" max="11276" width="7.25" style="60" customWidth="1"/>
    <col min="11277" max="11277" width="7" style="60" customWidth="1"/>
    <col min="11278" max="11520" width="9" style="60"/>
    <col min="11521" max="11521" width="3" style="60" customWidth="1"/>
    <col min="11522" max="11522" width="6.875" style="60" customWidth="1"/>
    <col min="11523" max="11523" width="5" style="60" bestFit="1" customWidth="1"/>
    <col min="11524" max="11524" width="6.75" style="60" bestFit="1" customWidth="1"/>
    <col min="11525" max="11526" width="8.5" style="60" bestFit="1" customWidth="1"/>
    <col min="11527" max="11532" width="7.25" style="60" customWidth="1"/>
    <col min="11533" max="11533" width="7" style="60" customWidth="1"/>
    <col min="11534" max="11776" width="9" style="60"/>
    <col min="11777" max="11777" width="3" style="60" customWidth="1"/>
    <col min="11778" max="11778" width="6.875" style="60" customWidth="1"/>
    <col min="11779" max="11779" width="5" style="60" bestFit="1" customWidth="1"/>
    <col min="11780" max="11780" width="6.75" style="60" bestFit="1" customWidth="1"/>
    <col min="11781" max="11782" width="8.5" style="60" bestFit="1" customWidth="1"/>
    <col min="11783" max="11788" width="7.25" style="60" customWidth="1"/>
    <col min="11789" max="11789" width="7" style="60" customWidth="1"/>
    <col min="11790" max="12032" width="9" style="60"/>
    <col min="12033" max="12033" width="3" style="60" customWidth="1"/>
    <col min="12034" max="12034" width="6.875" style="60" customWidth="1"/>
    <col min="12035" max="12035" width="5" style="60" bestFit="1" customWidth="1"/>
    <col min="12036" max="12036" width="6.75" style="60" bestFit="1" customWidth="1"/>
    <col min="12037" max="12038" width="8.5" style="60" bestFit="1" customWidth="1"/>
    <col min="12039" max="12044" width="7.25" style="60" customWidth="1"/>
    <col min="12045" max="12045" width="7" style="60" customWidth="1"/>
    <col min="12046" max="12288" width="9" style="60"/>
    <col min="12289" max="12289" width="3" style="60" customWidth="1"/>
    <col min="12290" max="12290" width="6.875" style="60" customWidth="1"/>
    <col min="12291" max="12291" width="5" style="60" bestFit="1" customWidth="1"/>
    <col min="12292" max="12292" width="6.75" style="60" bestFit="1" customWidth="1"/>
    <col min="12293" max="12294" width="8.5" style="60" bestFit="1" customWidth="1"/>
    <col min="12295" max="12300" width="7.25" style="60" customWidth="1"/>
    <col min="12301" max="12301" width="7" style="60" customWidth="1"/>
    <col min="12302" max="12544" width="9" style="60"/>
    <col min="12545" max="12545" width="3" style="60" customWidth="1"/>
    <col min="12546" max="12546" width="6.875" style="60" customWidth="1"/>
    <col min="12547" max="12547" width="5" style="60" bestFit="1" customWidth="1"/>
    <col min="12548" max="12548" width="6.75" style="60" bestFit="1" customWidth="1"/>
    <col min="12549" max="12550" width="8.5" style="60" bestFit="1" customWidth="1"/>
    <col min="12551" max="12556" width="7.25" style="60" customWidth="1"/>
    <col min="12557" max="12557" width="7" style="60" customWidth="1"/>
    <col min="12558" max="12800" width="9" style="60"/>
    <col min="12801" max="12801" width="3" style="60" customWidth="1"/>
    <col min="12802" max="12802" width="6.875" style="60" customWidth="1"/>
    <col min="12803" max="12803" width="5" style="60" bestFit="1" customWidth="1"/>
    <col min="12804" max="12804" width="6.75" style="60" bestFit="1" customWidth="1"/>
    <col min="12805" max="12806" width="8.5" style="60" bestFit="1" customWidth="1"/>
    <col min="12807" max="12812" width="7.25" style="60" customWidth="1"/>
    <col min="12813" max="12813" width="7" style="60" customWidth="1"/>
    <col min="12814" max="13056" width="9" style="60"/>
    <col min="13057" max="13057" width="3" style="60" customWidth="1"/>
    <col min="13058" max="13058" width="6.875" style="60" customWidth="1"/>
    <col min="13059" max="13059" width="5" style="60" bestFit="1" customWidth="1"/>
    <col min="13060" max="13060" width="6.75" style="60" bestFit="1" customWidth="1"/>
    <col min="13061" max="13062" width="8.5" style="60" bestFit="1" customWidth="1"/>
    <col min="13063" max="13068" width="7.25" style="60" customWidth="1"/>
    <col min="13069" max="13069" width="7" style="60" customWidth="1"/>
    <col min="13070" max="13312" width="9" style="60"/>
    <col min="13313" max="13313" width="3" style="60" customWidth="1"/>
    <col min="13314" max="13314" width="6.875" style="60" customWidth="1"/>
    <col min="13315" max="13315" width="5" style="60" bestFit="1" customWidth="1"/>
    <col min="13316" max="13316" width="6.75" style="60" bestFit="1" customWidth="1"/>
    <col min="13317" max="13318" width="8.5" style="60" bestFit="1" customWidth="1"/>
    <col min="13319" max="13324" width="7.25" style="60" customWidth="1"/>
    <col min="13325" max="13325" width="7" style="60" customWidth="1"/>
    <col min="13326" max="13568" width="9" style="60"/>
    <col min="13569" max="13569" width="3" style="60" customWidth="1"/>
    <col min="13570" max="13570" width="6.875" style="60" customWidth="1"/>
    <col min="13571" max="13571" width="5" style="60" bestFit="1" customWidth="1"/>
    <col min="13572" max="13572" width="6.75" style="60" bestFit="1" customWidth="1"/>
    <col min="13573" max="13574" width="8.5" style="60" bestFit="1" customWidth="1"/>
    <col min="13575" max="13580" width="7.25" style="60" customWidth="1"/>
    <col min="13581" max="13581" width="7" style="60" customWidth="1"/>
    <col min="13582" max="13824" width="9" style="60"/>
    <col min="13825" max="13825" width="3" style="60" customWidth="1"/>
    <col min="13826" max="13826" width="6.875" style="60" customWidth="1"/>
    <col min="13827" max="13827" width="5" style="60" bestFit="1" customWidth="1"/>
    <col min="13828" max="13828" width="6.75" style="60" bestFit="1" customWidth="1"/>
    <col min="13829" max="13830" width="8.5" style="60" bestFit="1" customWidth="1"/>
    <col min="13831" max="13836" width="7.25" style="60" customWidth="1"/>
    <col min="13837" max="13837" width="7" style="60" customWidth="1"/>
    <col min="13838" max="14080" width="9" style="60"/>
    <col min="14081" max="14081" width="3" style="60" customWidth="1"/>
    <col min="14082" max="14082" width="6.875" style="60" customWidth="1"/>
    <col min="14083" max="14083" width="5" style="60" bestFit="1" customWidth="1"/>
    <col min="14084" max="14084" width="6.75" style="60" bestFit="1" customWidth="1"/>
    <col min="14085" max="14086" width="8.5" style="60" bestFit="1" customWidth="1"/>
    <col min="14087" max="14092" width="7.25" style="60" customWidth="1"/>
    <col min="14093" max="14093" width="7" style="60" customWidth="1"/>
    <col min="14094" max="14336" width="9" style="60"/>
    <col min="14337" max="14337" width="3" style="60" customWidth="1"/>
    <col min="14338" max="14338" width="6.875" style="60" customWidth="1"/>
    <col min="14339" max="14339" width="5" style="60" bestFit="1" customWidth="1"/>
    <col min="14340" max="14340" width="6.75" style="60" bestFit="1" customWidth="1"/>
    <col min="14341" max="14342" width="8.5" style="60" bestFit="1" customWidth="1"/>
    <col min="14343" max="14348" width="7.25" style="60" customWidth="1"/>
    <col min="14349" max="14349" width="7" style="60" customWidth="1"/>
    <col min="14350" max="14592" width="9" style="60"/>
    <col min="14593" max="14593" width="3" style="60" customWidth="1"/>
    <col min="14594" max="14594" width="6.875" style="60" customWidth="1"/>
    <col min="14595" max="14595" width="5" style="60" bestFit="1" customWidth="1"/>
    <col min="14596" max="14596" width="6.75" style="60" bestFit="1" customWidth="1"/>
    <col min="14597" max="14598" width="8.5" style="60" bestFit="1" customWidth="1"/>
    <col min="14599" max="14604" width="7.25" style="60" customWidth="1"/>
    <col min="14605" max="14605" width="7" style="60" customWidth="1"/>
    <col min="14606" max="14848" width="9" style="60"/>
    <col min="14849" max="14849" width="3" style="60" customWidth="1"/>
    <col min="14850" max="14850" width="6.875" style="60" customWidth="1"/>
    <col min="14851" max="14851" width="5" style="60" bestFit="1" customWidth="1"/>
    <col min="14852" max="14852" width="6.75" style="60" bestFit="1" customWidth="1"/>
    <col min="14853" max="14854" width="8.5" style="60" bestFit="1" customWidth="1"/>
    <col min="14855" max="14860" width="7.25" style="60" customWidth="1"/>
    <col min="14861" max="14861" width="7" style="60" customWidth="1"/>
    <col min="14862" max="15104" width="9" style="60"/>
    <col min="15105" max="15105" width="3" style="60" customWidth="1"/>
    <col min="15106" max="15106" width="6.875" style="60" customWidth="1"/>
    <col min="15107" max="15107" width="5" style="60" bestFit="1" customWidth="1"/>
    <col min="15108" max="15108" width="6.75" style="60" bestFit="1" customWidth="1"/>
    <col min="15109" max="15110" width="8.5" style="60" bestFit="1" customWidth="1"/>
    <col min="15111" max="15116" width="7.25" style="60" customWidth="1"/>
    <col min="15117" max="15117" width="7" style="60" customWidth="1"/>
    <col min="15118" max="15360" width="9" style="60"/>
    <col min="15361" max="15361" width="3" style="60" customWidth="1"/>
    <col min="15362" max="15362" width="6.875" style="60" customWidth="1"/>
    <col min="15363" max="15363" width="5" style="60" bestFit="1" customWidth="1"/>
    <col min="15364" max="15364" width="6.75" style="60" bestFit="1" customWidth="1"/>
    <col min="15365" max="15366" width="8.5" style="60" bestFit="1" customWidth="1"/>
    <col min="15367" max="15372" width="7.25" style="60" customWidth="1"/>
    <col min="15373" max="15373" width="7" style="60" customWidth="1"/>
    <col min="15374" max="15616" width="9" style="60"/>
    <col min="15617" max="15617" width="3" style="60" customWidth="1"/>
    <col min="15618" max="15618" width="6.875" style="60" customWidth="1"/>
    <col min="15619" max="15619" width="5" style="60" bestFit="1" customWidth="1"/>
    <col min="15620" max="15620" width="6.75" style="60" bestFit="1" customWidth="1"/>
    <col min="15621" max="15622" width="8.5" style="60" bestFit="1" customWidth="1"/>
    <col min="15623" max="15628" width="7.25" style="60" customWidth="1"/>
    <col min="15629" max="15629" width="7" style="60" customWidth="1"/>
    <col min="15630" max="15872" width="9" style="60"/>
    <col min="15873" max="15873" width="3" style="60" customWidth="1"/>
    <col min="15874" max="15874" width="6.875" style="60" customWidth="1"/>
    <col min="15875" max="15875" width="5" style="60" bestFit="1" customWidth="1"/>
    <col min="15876" max="15876" width="6.75" style="60" bestFit="1" customWidth="1"/>
    <col min="15877" max="15878" width="8.5" style="60" bestFit="1" customWidth="1"/>
    <col min="15879" max="15884" width="7.25" style="60" customWidth="1"/>
    <col min="15885" max="15885" width="7" style="60" customWidth="1"/>
    <col min="15886" max="16128" width="9" style="60"/>
    <col min="16129" max="16129" width="3" style="60" customWidth="1"/>
    <col min="16130" max="16130" width="6.875" style="60" customWidth="1"/>
    <col min="16131" max="16131" width="5" style="60" bestFit="1" customWidth="1"/>
    <col min="16132" max="16132" width="6.75" style="60" bestFit="1" customWidth="1"/>
    <col min="16133" max="16134" width="8.5" style="60" bestFit="1" customWidth="1"/>
    <col min="16135" max="16140" width="7.25" style="60" customWidth="1"/>
    <col min="16141" max="16141" width="7" style="60" customWidth="1"/>
    <col min="16142" max="16384" width="9" style="60"/>
  </cols>
  <sheetData>
    <row r="1" spans="1:17" s="59" customFormat="1" ht="24.75" customHeight="1"/>
    <row r="2" spans="1:17" ht="22.5" customHeight="1">
      <c r="A2" s="646" t="s">
        <v>704</v>
      </c>
      <c r="B2" s="646"/>
      <c r="C2" s="646"/>
      <c r="D2" s="646"/>
      <c r="E2" s="646"/>
      <c r="F2" s="646"/>
      <c r="G2" s="646"/>
      <c r="H2" s="646"/>
      <c r="I2" s="646"/>
      <c r="J2" s="646"/>
      <c r="K2" s="646"/>
      <c r="L2" s="646"/>
      <c r="M2" s="646"/>
    </row>
    <row r="3" spans="1:17" ht="16.5" customHeight="1">
      <c r="A3" s="92"/>
      <c r="B3" s="92"/>
      <c r="C3" s="92"/>
      <c r="D3" s="92"/>
      <c r="E3" s="92"/>
      <c r="F3" s="92"/>
      <c r="G3" s="92"/>
      <c r="H3" s="92"/>
      <c r="I3" s="93"/>
      <c r="J3" s="93"/>
      <c r="K3" s="93"/>
      <c r="L3" s="93"/>
      <c r="M3" s="93"/>
    </row>
    <row r="4" spans="1:17" s="59" customFormat="1" ht="16.5" customHeight="1" thickBot="1">
      <c r="A4" s="174" t="s">
        <v>12</v>
      </c>
      <c r="B4" s="175"/>
      <c r="C4" s="175"/>
      <c r="D4" s="175"/>
      <c r="E4" s="175"/>
      <c r="F4" s="175"/>
      <c r="G4" s="175"/>
      <c r="H4" s="175"/>
      <c r="I4" s="91"/>
      <c r="J4" s="91"/>
      <c r="K4" s="91"/>
      <c r="L4" s="91"/>
      <c r="M4" s="176" t="s">
        <v>624</v>
      </c>
    </row>
    <row r="5" spans="1:17" s="59" customFormat="1" ht="18.75" customHeight="1">
      <c r="A5" s="647"/>
      <c r="B5" s="647"/>
      <c r="C5" s="647"/>
      <c r="D5" s="648"/>
      <c r="E5" s="177" t="s">
        <v>13</v>
      </c>
      <c r="F5" s="177" t="s">
        <v>14</v>
      </c>
      <c r="G5" s="177" t="s">
        <v>15</v>
      </c>
      <c r="H5" s="177" t="s">
        <v>16</v>
      </c>
      <c r="I5" s="177" t="s">
        <v>17</v>
      </c>
      <c r="J5" s="177" t="s">
        <v>18</v>
      </c>
      <c r="K5" s="177" t="s">
        <v>19</v>
      </c>
      <c r="L5" s="177" t="s">
        <v>20</v>
      </c>
      <c r="M5" s="178" t="s">
        <v>21</v>
      </c>
      <c r="Q5" s="62"/>
    </row>
    <row r="6" spans="1:17" s="59" customFormat="1" ht="18.75" customHeight="1">
      <c r="A6" s="649" t="s">
        <v>13</v>
      </c>
      <c r="B6" s="649"/>
      <c r="C6" s="650"/>
      <c r="D6" s="179" t="s">
        <v>22</v>
      </c>
      <c r="E6" s="180">
        <v>90</v>
      </c>
      <c r="F6" s="180">
        <v>69</v>
      </c>
      <c r="G6" s="180">
        <v>13</v>
      </c>
      <c r="H6" s="180">
        <v>3</v>
      </c>
      <c r="I6" s="180" t="s">
        <v>157</v>
      </c>
      <c r="J6" s="181">
        <v>1</v>
      </c>
      <c r="K6" s="181">
        <v>1</v>
      </c>
      <c r="L6" s="180">
        <v>2</v>
      </c>
      <c r="M6" s="182">
        <v>1</v>
      </c>
    </row>
    <row r="7" spans="1:17" s="59" customFormat="1" ht="18.75" customHeight="1">
      <c r="A7" s="651"/>
      <c r="B7" s="651"/>
      <c r="C7" s="652"/>
      <c r="D7" s="183" t="s">
        <v>23</v>
      </c>
      <c r="E7" s="184">
        <v>183.75</v>
      </c>
      <c r="F7" s="184">
        <v>152.27000000000001</v>
      </c>
      <c r="G7" s="184">
        <v>8.56</v>
      </c>
      <c r="H7" s="184">
        <v>9.15</v>
      </c>
      <c r="I7" s="185" t="s">
        <v>157</v>
      </c>
      <c r="J7" s="184">
        <v>0.1</v>
      </c>
      <c r="K7" s="184">
        <v>4.0999999999999996</v>
      </c>
      <c r="L7" s="184">
        <v>9.26</v>
      </c>
      <c r="M7" s="186">
        <v>0.31</v>
      </c>
    </row>
    <row r="8" spans="1:17" s="59" customFormat="1" ht="18.75" customHeight="1">
      <c r="A8" s="653" t="s">
        <v>24</v>
      </c>
      <c r="B8" s="656" t="s">
        <v>25</v>
      </c>
      <c r="C8" s="656" t="s">
        <v>26</v>
      </c>
      <c r="D8" s="179" t="s">
        <v>22</v>
      </c>
      <c r="E8" s="180">
        <v>45</v>
      </c>
      <c r="F8" s="180">
        <v>38</v>
      </c>
      <c r="G8" s="180">
        <v>4</v>
      </c>
      <c r="H8" s="180">
        <v>1</v>
      </c>
      <c r="I8" s="180" t="s">
        <v>157</v>
      </c>
      <c r="J8" s="180" t="s">
        <v>157</v>
      </c>
      <c r="K8" s="180" t="s">
        <v>157</v>
      </c>
      <c r="L8" s="180">
        <v>1</v>
      </c>
      <c r="M8" s="182">
        <v>1</v>
      </c>
      <c r="N8" s="63"/>
    </row>
    <row r="9" spans="1:17" s="59" customFormat="1" ht="18.75" customHeight="1">
      <c r="A9" s="654"/>
      <c r="B9" s="657"/>
      <c r="C9" s="659"/>
      <c r="D9" s="187" t="s">
        <v>23</v>
      </c>
      <c r="E9" s="188">
        <v>11.74</v>
      </c>
      <c r="F9" s="188">
        <v>9.6199999999999992</v>
      </c>
      <c r="G9" s="188">
        <v>1.07</v>
      </c>
      <c r="H9" s="188">
        <v>0.32</v>
      </c>
      <c r="I9" s="185" t="s">
        <v>157</v>
      </c>
      <c r="J9" s="185" t="s">
        <v>157</v>
      </c>
      <c r="K9" s="185" t="s">
        <v>157</v>
      </c>
      <c r="L9" s="189">
        <v>0.42</v>
      </c>
      <c r="M9" s="190">
        <v>0.31</v>
      </c>
    </row>
    <row r="10" spans="1:17" s="59" customFormat="1" ht="18.75" customHeight="1">
      <c r="A10" s="654"/>
      <c r="B10" s="657"/>
      <c r="C10" s="660" t="s">
        <v>27</v>
      </c>
      <c r="D10" s="187" t="s">
        <v>22</v>
      </c>
      <c r="E10" s="180">
        <v>7</v>
      </c>
      <c r="F10" s="180">
        <v>6</v>
      </c>
      <c r="G10" s="180">
        <v>1</v>
      </c>
      <c r="H10" s="180" t="s">
        <v>157</v>
      </c>
      <c r="I10" s="180" t="s">
        <v>157</v>
      </c>
      <c r="J10" s="180" t="s">
        <v>157</v>
      </c>
      <c r="K10" s="180" t="s">
        <v>157</v>
      </c>
      <c r="L10" s="180" t="s">
        <v>157</v>
      </c>
      <c r="M10" s="182" t="s">
        <v>157</v>
      </c>
      <c r="N10" s="63"/>
    </row>
    <row r="11" spans="1:17" s="59" customFormat="1" ht="18.75" customHeight="1">
      <c r="A11" s="654"/>
      <c r="B11" s="657"/>
      <c r="C11" s="659"/>
      <c r="D11" s="187" t="s">
        <v>23</v>
      </c>
      <c r="E11" s="188">
        <v>16.28</v>
      </c>
      <c r="F11" s="188">
        <v>14.48</v>
      </c>
      <c r="G11" s="188">
        <v>1.8</v>
      </c>
      <c r="H11" s="185" t="s">
        <v>157</v>
      </c>
      <c r="I11" s="185" t="s">
        <v>157</v>
      </c>
      <c r="J11" s="185" t="s">
        <v>157</v>
      </c>
      <c r="K11" s="185" t="s">
        <v>157</v>
      </c>
      <c r="L11" s="185" t="s">
        <v>157</v>
      </c>
      <c r="M11" s="191" t="s">
        <v>157</v>
      </c>
    </row>
    <row r="12" spans="1:17" s="59" customFormat="1" ht="18.75" customHeight="1">
      <c r="A12" s="654"/>
      <c r="B12" s="657"/>
      <c r="C12" s="660" t="s">
        <v>28</v>
      </c>
      <c r="D12" s="187" t="s">
        <v>22</v>
      </c>
      <c r="E12" s="180">
        <v>3</v>
      </c>
      <c r="F12" s="180">
        <v>1</v>
      </c>
      <c r="G12" s="180" t="s">
        <v>157</v>
      </c>
      <c r="H12" s="180">
        <v>1</v>
      </c>
      <c r="I12" s="180" t="s">
        <v>157</v>
      </c>
      <c r="J12" s="180" t="s">
        <v>157</v>
      </c>
      <c r="K12" s="180">
        <v>1</v>
      </c>
      <c r="L12" s="180" t="s">
        <v>157</v>
      </c>
      <c r="M12" s="182" t="s">
        <v>157</v>
      </c>
      <c r="N12" s="63"/>
    </row>
    <row r="13" spans="1:17" s="59" customFormat="1" ht="18.75" customHeight="1">
      <c r="A13" s="654"/>
      <c r="B13" s="658"/>
      <c r="C13" s="658"/>
      <c r="D13" s="183" t="s">
        <v>23</v>
      </c>
      <c r="E13" s="184">
        <v>17.350000000000001</v>
      </c>
      <c r="F13" s="184">
        <v>5.4</v>
      </c>
      <c r="G13" s="185" t="s">
        <v>157</v>
      </c>
      <c r="H13" s="184">
        <v>7.85</v>
      </c>
      <c r="I13" s="185" t="s">
        <v>157</v>
      </c>
      <c r="J13" s="185" t="s">
        <v>157</v>
      </c>
      <c r="K13" s="184">
        <v>4.0999999999999996</v>
      </c>
      <c r="L13" s="185" t="s">
        <v>157</v>
      </c>
      <c r="M13" s="191" t="s">
        <v>157</v>
      </c>
    </row>
    <row r="14" spans="1:17" s="59" customFormat="1" ht="18.75" customHeight="1">
      <c r="A14" s="654"/>
      <c r="B14" s="656" t="s">
        <v>29</v>
      </c>
      <c r="C14" s="656" t="s">
        <v>30</v>
      </c>
      <c r="D14" s="179" t="s">
        <v>22</v>
      </c>
      <c r="E14" s="180">
        <v>3</v>
      </c>
      <c r="F14" s="180">
        <v>2</v>
      </c>
      <c r="G14" s="180" t="s">
        <v>157</v>
      </c>
      <c r="H14" s="180" t="s">
        <v>157</v>
      </c>
      <c r="I14" s="180" t="s">
        <v>157</v>
      </c>
      <c r="J14" s="180" t="s">
        <v>157</v>
      </c>
      <c r="K14" s="180" t="s">
        <v>157</v>
      </c>
      <c r="L14" s="180">
        <v>1</v>
      </c>
      <c r="M14" s="182" t="s">
        <v>157</v>
      </c>
    </row>
    <row r="15" spans="1:17" s="59" customFormat="1" ht="18.75" customHeight="1">
      <c r="A15" s="654"/>
      <c r="B15" s="658"/>
      <c r="C15" s="658"/>
      <c r="D15" s="183" t="s">
        <v>23</v>
      </c>
      <c r="E15" s="184">
        <v>63.35</v>
      </c>
      <c r="F15" s="184">
        <v>54.51</v>
      </c>
      <c r="G15" s="185" t="s">
        <v>157</v>
      </c>
      <c r="H15" s="185" t="s">
        <v>157</v>
      </c>
      <c r="I15" s="185" t="s">
        <v>157</v>
      </c>
      <c r="J15" s="185" t="s">
        <v>157</v>
      </c>
      <c r="K15" s="185" t="s">
        <v>157</v>
      </c>
      <c r="L15" s="189">
        <v>8.84</v>
      </c>
      <c r="M15" s="191" t="s">
        <v>157</v>
      </c>
    </row>
    <row r="16" spans="1:17" s="59" customFormat="1" ht="18.75" customHeight="1">
      <c r="A16" s="654"/>
      <c r="B16" s="656" t="s">
        <v>31</v>
      </c>
      <c r="C16" s="656" t="s">
        <v>32</v>
      </c>
      <c r="D16" s="179" t="s">
        <v>22</v>
      </c>
      <c r="E16" s="180">
        <v>1</v>
      </c>
      <c r="F16" s="180">
        <v>1</v>
      </c>
      <c r="G16" s="180" t="s">
        <v>157</v>
      </c>
      <c r="H16" s="180" t="s">
        <v>157</v>
      </c>
      <c r="I16" s="180" t="s">
        <v>157</v>
      </c>
      <c r="J16" s="180" t="s">
        <v>157</v>
      </c>
      <c r="K16" s="180" t="s">
        <v>157</v>
      </c>
      <c r="L16" s="180" t="s">
        <v>157</v>
      </c>
      <c r="M16" s="182" t="s">
        <v>157</v>
      </c>
      <c r="N16" s="63"/>
    </row>
    <row r="17" spans="1:14" s="59" customFormat="1" ht="18.75" customHeight="1">
      <c r="A17" s="654"/>
      <c r="B17" s="658"/>
      <c r="C17" s="658"/>
      <c r="D17" s="183" t="s">
        <v>23</v>
      </c>
      <c r="E17" s="184">
        <v>0.37</v>
      </c>
      <c r="F17" s="184">
        <v>0.37</v>
      </c>
      <c r="G17" s="185" t="s">
        <v>157</v>
      </c>
      <c r="H17" s="185" t="s">
        <v>157</v>
      </c>
      <c r="I17" s="185" t="s">
        <v>157</v>
      </c>
      <c r="J17" s="185" t="s">
        <v>157</v>
      </c>
      <c r="K17" s="185" t="s">
        <v>157</v>
      </c>
      <c r="L17" s="185" t="s">
        <v>157</v>
      </c>
      <c r="M17" s="191" t="s">
        <v>157</v>
      </c>
    </row>
    <row r="18" spans="1:14" s="59" customFormat="1" ht="18.75" customHeight="1">
      <c r="A18" s="654"/>
      <c r="B18" s="656" t="s">
        <v>33</v>
      </c>
      <c r="C18" s="661" t="s">
        <v>22</v>
      </c>
      <c r="D18" s="662"/>
      <c r="E18" s="180">
        <v>1</v>
      </c>
      <c r="F18" s="180">
        <v>1</v>
      </c>
      <c r="G18" s="180" t="s">
        <v>157</v>
      </c>
      <c r="H18" s="180" t="s">
        <v>157</v>
      </c>
      <c r="I18" s="180" t="s">
        <v>157</v>
      </c>
      <c r="J18" s="180" t="s">
        <v>157</v>
      </c>
      <c r="K18" s="180" t="s">
        <v>157</v>
      </c>
      <c r="L18" s="180" t="s">
        <v>157</v>
      </c>
      <c r="M18" s="182" t="s">
        <v>157</v>
      </c>
      <c r="N18" s="63"/>
    </row>
    <row r="19" spans="1:14" s="59" customFormat="1" ht="18.75" customHeight="1">
      <c r="A19" s="654"/>
      <c r="B19" s="658"/>
      <c r="C19" s="663" t="s">
        <v>23</v>
      </c>
      <c r="D19" s="664"/>
      <c r="E19" s="184">
        <v>40</v>
      </c>
      <c r="F19" s="184">
        <v>40</v>
      </c>
      <c r="G19" s="185" t="s">
        <v>157</v>
      </c>
      <c r="H19" s="185" t="s">
        <v>157</v>
      </c>
      <c r="I19" s="185" t="s">
        <v>157</v>
      </c>
      <c r="J19" s="185" t="s">
        <v>157</v>
      </c>
      <c r="K19" s="185" t="s">
        <v>157</v>
      </c>
      <c r="L19" s="185" t="s">
        <v>157</v>
      </c>
      <c r="M19" s="191" t="s">
        <v>157</v>
      </c>
    </row>
    <row r="20" spans="1:14" s="59" customFormat="1" ht="18.75" customHeight="1">
      <c r="A20" s="654"/>
      <c r="B20" s="656" t="s">
        <v>34</v>
      </c>
      <c r="C20" s="656" t="s">
        <v>35</v>
      </c>
      <c r="D20" s="192" t="s">
        <v>22</v>
      </c>
      <c r="E20" s="180">
        <v>11</v>
      </c>
      <c r="F20" s="193">
        <v>2.5</v>
      </c>
      <c r="G20" s="180">
        <v>8</v>
      </c>
      <c r="H20" s="193">
        <v>0.5</v>
      </c>
      <c r="I20" s="180" t="s">
        <v>157</v>
      </c>
      <c r="J20" s="180" t="s">
        <v>157</v>
      </c>
      <c r="K20" s="180" t="s">
        <v>157</v>
      </c>
      <c r="L20" s="180" t="s">
        <v>157</v>
      </c>
      <c r="M20" s="182" t="s">
        <v>157</v>
      </c>
      <c r="N20" s="63"/>
    </row>
    <row r="21" spans="1:14" s="59" customFormat="1" ht="18.75" customHeight="1">
      <c r="A21" s="655"/>
      <c r="B21" s="658"/>
      <c r="C21" s="658"/>
      <c r="D21" s="183" t="s">
        <v>23</v>
      </c>
      <c r="E21" s="184">
        <v>33.1</v>
      </c>
      <c r="F21" s="184">
        <v>26.43</v>
      </c>
      <c r="G21" s="186">
        <v>5.69</v>
      </c>
      <c r="H21" s="194">
        <v>0.98</v>
      </c>
      <c r="I21" s="195" t="s">
        <v>157</v>
      </c>
      <c r="J21" s="185" t="s">
        <v>157</v>
      </c>
      <c r="K21" s="185" t="s">
        <v>157</v>
      </c>
      <c r="L21" s="185" t="s">
        <v>157</v>
      </c>
      <c r="M21" s="191" t="s">
        <v>157</v>
      </c>
    </row>
    <row r="22" spans="1:14" s="59" customFormat="1" ht="18.75" customHeight="1">
      <c r="A22" s="653" t="s">
        <v>36</v>
      </c>
      <c r="B22" s="656" t="s">
        <v>37</v>
      </c>
      <c r="C22" s="661" t="s">
        <v>22</v>
      </c>
      <c r="D22" s="662"/>
      <c r="E22" s="180">
        <v>16</v>
      </c>
      <c r="F22" s="180">
        <v>15</v>
      </c>
      <c r="G22" s="180" t="s">
        <v>157</v>
      </c>
      <c r="H22" s="185" t="s">
        <v>157</v>
      </c>
      <c r="I22" s="180" t="s">
        <v>157</v>
      </c>
      <c r="J22" s="180">
        <v>1</v>
      </c>
      <c r="K22" s="180" t="s">
        <v>157</v>
      </c>
      <c r="L22" s="180" t="s">
        <v>157</v>
      </c>
      <c r="M22" s="182" t="s">
        <v>157</v>
      </c>
      <c r="N22" s="63"/>
    </row>
    <row r="23" spans="1:14" s="59" customFormat="1" ht="18.75" customHeight="1">
      <c r="A23" s="654"/>
      <c r="B23" s="658"/>
      <c r="C23" s="663" t="s">
        <v>23</v>
      </c>
      <c r="D23" s="664"/>
      <c r="E23" s="184">
        <v>1.32</v>
      </c>
      <c r="F23" s="184">
        <v>1.22</v>
      </c>
      <c r="G23" s="185" t="s">
        <v>157</v>
      </c>
      <c r="H23" s="185" t="s">
        <v>157</v>
      </c>
      <c r="I23" s="185" t="s">
        <v>157</v>
      </c>
      <c r="J23" s="184">
        <v>0.1</v>
      </c>
      <c r="K23" s="185" t="s">
        <v>157</v>
      </c>
      <c r="L23" s="185" t="s">
        <v>157</v>
      </c>
      <c r="M23" s="191" t="s">
        <v>157</v>
      </c>
    </row>
    <row r="24" spans="1:14" s="59" customFormat="1" ht="18.75" customHeight="1">
      <c r="A24" s="654"/>
      <c r="B24" s="656" t="s">
        <v>38</v>
      </c>
      <c r="C24" s="661" t="s">
        <v>22</v>
      </c>
      <c r="D24" s="662"/>
      <c r="E24" s="180">
        <v>3</v>
      </c>
      <c r="F24" s="180">
        <v>3</v>
      </c>
      <c r="G24" s="180" t="s">
        <v>157</v>
      </c>
      <c r="H24" s="180" t="s">
        <v>157</v>
      </c>
      <c r="I24" s="180" t="s">
        <v>157</v>
      </c>
      <c r="J24" s="180" t="s">
        <v>157</v>
      </c>
      <c r="K24" s="180" t="s">
        <v>157</v>
      </c>
      <c r="L24" s="180" t="s">
        <v>157</v>
      </c>
      <c r="M24" s="182" t="s">
        <v>157</v>
      </c>
      <c r="N24" s="63"/>
    </row>
    <row r="25" spans="1:14" s="59" customFormat="1" ht="18.75" customHeight="1" thickBot="1">
      <c r="A25" s="665"/>
      <c r="B25" s="666"/>
      <c r="C25" s="667" t="s">
        <v>23</v>
      </c>
      <c r="D25" s="668"/>
      <c r="E25" s="196">
        <v>0.24</v>
      </c>
      <c r="F25" s="196">
        <v>0.24</v>
      </c>
      <c r="G25" s="197" t="s">
        <v>157</v>
      </c>
      <c r="H25" s="197" t="s">
        <v>157</v>
      </c>
      <c r="I25" s="197" t="s">
        <v>157</v>
      </c>
      <c r="J25" s="197" t="s">
        <v>157</v>
      </c>
      <c r="K25" s="197" t="s">
        <v>157</v>
      </c>
      <c r="L25" s="197" t="s">
        <v>157</v>
      </c>
      <c r="M25" s="198" t="s">
        <v>157</v>
      </c>
    </row>
    <row r="26" spans="1:14" s="59" customFormat="1">
      <c r="A26" s="91" t="s">
        <v>39</v>
      </c>
      <c r="B26" s="91"/>
      <c r="C26" s="91"/>
      <c r="D26" s="91"/>
      <c r="E26" s="91"/>
      <c r="F26" s="91"/>
      <c r="G26" s="91"/>
      <c r="H26" s="91"/>
      <c r="I26" s="91"/>
      <c r="J26" s="91"/>
      <c r="K26" s="91"/>
      <c r="L26" s="91"/>
      <c r="M26" s="91"/>
    </row>
    <row r="27" spans="1:14" s="59" customFormat="1" ht="11.25" customHeight="1">
      <c r="A27" s="199" t="s">
        <v>621</v>
      </c>
      <c r="B27" s="91"/>
      <c r="C27" s="91"/>
      <c r="D27" s="91"/>
      <c r="E27" s="91"/>
      <c r="F27" s="91"/>
      <c r="G27" s="91"/>
      <c r="H27" s="91"/>
      <c r="I27" s="91"/>
      <c r="J27" s="91"/>
      <c r="K27" s="91"/>
      <c r="L27" s="91"/>
      <c r="M27" s="91"/>
    </row>
    <row r="28" spans="1:14" s="59" customFormat="1" ht="11.25" customHeight="1">
      <c r="A28" s="174" t="s">
        <v>623</v>
      </c>
      <c r="B28" s="91"/>
      <c r="C28" s="91"/>
      <c r="D28" s="91"/>
      <c r="E28" s="91"/>
      <c r="F28" s="91"/>
      <c r="G28" s="91"/>
      <c r="H28" s="91"/>
      <c r="I28" s="91"/>
      <c r="J28" s="91"/>
      <c r="K28" s="91"/>
      <c r="L28" s="91"/>
      <c r="M28" s="91"/>
    </row>
    <row r="29" spans="1:14" s="59" customFormat="1">
      <c r="A29" s="91" t="s">
        <v>622</v>
      </c>
      <c r="B29" s="91"/>
      <c r="C29" s="91"/>
      <c r="D29" s="91"/>
      <c r="E29" s="91"/>
      <c r="F29" s="91"/>
      <c r="G29" s="91"/>
      <c r="H29" s="91"/>
      <c r="I29" s="91"/>
      <c r="J29" s="91"/>
      <c r="K29" s="91"/>
      <c r="L29" s="91"/>
      <c r="M29" s="91"/>
    </row>
    <row r="30" spans="1:14" s="59" customFormat="1" ht="12"/>
    <row r="31" spans="1:14" s="59" customFormat="1" ht="12"/>
    <row r="32" spans="1:14" s="59" customFormat="1" ht="12"/>
    <row r="33" s="59" customFormat="1" ht="12"/>
    <row r="34" s="59" customFormat="1" ht="12"/>
    <row r="35" s="59" customFormat="1" ht="12"/>
    <row r="36" s="59" customFormat="1" ht="12"/>
    <row r="37" s="59" customFormat="1" ht="12"/>
    <row r="38" s="59" customFormat="1" ht="12"/>
    <row r="39" s="59" customFormat="1" ht="12"/>
    <row r="40" s="59" customFormat="1" ht="12"/>
    <row r="41" s="59" customFormat="1" ht="12"/>
    <row r="42" s="59" customFormat="1" ht="12"/>
    <row r="43" s="59" customFormat="1" ht="12"/>
    <row r="44" s="59" customFormat="1" ht="12"/>
    <row r="45" s="59" customFormat="1" ht="12"/>
    <row r="46" s="59" customFormat="1" ht="12"/>
    <row r="47" s="59" customFormat="1" ht="12"/>
    <row r="48" s="59" customFormat="1" ht="12"/>
    <row r="49" s="59" customFormat="1" ht="12"/>
    <row r="50" s="59" customFormat="1" ht="12"/>
    <row r="51" s="59" customFormat="1" ht="12"/>
    <row r="52" s="59" customFormat="1" ht="12"/>
    <row r="53" s="59" customFormat="1" ht="12"/>
    <row r="54" s="59" customFormat="1" ht="12"/>
    <row r="55" s="59" customFormat="1" ht="12"/>
    <row r="56" s="59" customFormat="1" ht="12"/>
    <row r="57" s="59" customFormat="1" ht="12"/>
    <row r="58" s="59" customFormat="1" ht="12"/>
    <row r="59" s="59" customFormat="1" ht="12"/>
    <row r="60" s="59" customFormat="1" ht="12"/>
    <row r="61" s="59" customFormat="1" ht="12"/>
    <row r="62" s="59" customFormat="1" ht="12"/>
    <row r="63" s="59" customFormat="1" ht="12"/>
    <row r="64" s="59" customFormat="1" ht="12"/>
    <row r="65" s="59" customFormat="1" ht="12"/>
    <row r="66" s="59" customFormat="1" ht="12"/>
    <row r="67" s="59" customFormat="1" ht="12"/>
    <row r="68" s="59" customFormat="1" ht="12"/>
    <row r="69" s="59" customFormat="1" ht="12"/>
    <row r="70" s="59" customFormat="1" ht="12"/>
    <row r="71" s="59" customFormat="1" ht="12"/>
    <row r="72" s="59" customFormat="1" ht="12"/>
    <row r="73" s="59" customFormat="1" ht="12"/>
    <row r="74" s="59" customFormat="1" ht="12"/>
    <row r="75" s="59" customFormat="1" ht="12"/>
    <row r="76" s="59" customFormat="1" ht="12"/>
    <row r="77" s="59" customFormat="1" ht="12"/>
    <row r="78" s="59" customFormat="1" ht="12"/>
    <row r="79" s="59" customFormat="1" ht="12"/>
    <row r="80" s="59" customFormat="1" ht="12"/>
    <row r="81" s="59" customFormat="1" ht="12"/>
    <row r="82" s="59" customFormat="1" ht="12"/>
    <row r="83" s="59" customFormat="1" ht="12"/>
    <row r="84" s="59" customFormat="1" ht="12"/>
    <row r="85" s="59" customFormat="1" ht="12"/>
    <row r="86" s="59" customFormat="1" ht="12"/>
    <row r="87" s="59" customFormat="1" ht="12"/>
    <row r="88" s="59" customFormat="1" ht="12"/>
    <row r="89" s="59" customFormat="1" ht="12"/>
    <row r="90" s="59" customFormat="1" ht="12"/>
    <row r="91" s="59" customFormat="1" ht="12"/>
    <row r="92" s="59" customFormat="1" ht="12"/>
    <row r="93" s="59" customFormat="1" ht="12"/>
    <row r="94" s="59" customFormat="1" ht="12"/>
    <row r="95" s="59" customFormat="1" ht="12"/>
    <row r="96" s="59" customFormat="1" ht="12"/>
    <row r="97" s="59" customFormat="1" ht="12"/>
    <row r="98" s="59" customFormat="1" ht="12"/>
    <row r="99" s="59" customFormat="1" ht="12"/>
    <row r="100" s="59" customFormat="1" ht="12"/>
    <row r="101" s="59" customFormat="1" ht="12"/>
    <row r="102" s="59" customFormat="1" ht="12"/>
    <row r="103" s="59" customFormat="1" ht="12"/>
    <row r="104" s="59" customFormat="1" ht="12"/>
    <row r="105" s="59" customFormat="1" ht="12"/>
    <row r="106" s="59" customFormat="1" ht="12"/>
    <row r="107" s="59" customFormat="1" ht="12"/>
    <row r="108" s="59" customFormat="1" ht="12"/>
    <row r="109" s="59" customFormat="1" ht="12"/>
    <row r="110" s="59" customFormat="1" ht="12"/>
    <row r="111" s="59" customFormat="1" ht="12"/>
    <row r="112" s="59" customFormat="1" ht="12"/>
    <row r="113" s="59" customFormat="1" ht="12"/>
    <row r="114" s="59" customFormat="1" ht="12"/>
    <row r="115" s="59" customFormat="1" ht="12"/>
    <row r="116" s="59" customFormat="1" ht="12"/>
    <row r="117" s="59" customFormat="1" ht="12"/>
    <row r="118" s="59" customFormat="1" ht="12"/>
    <row r="119" s="59" customFormat="1" ht="12"/>
    <row r="120" s="59" customFormat="1" ht="12"/>
    <row r="121" s="59" customFormat="1" ht="12"/>
    <row r="122" s="59" customFormat="1" ht="12"/>
    <row r="123" s="59" customFormat="1" ht="12"/>
    <row r="124" s="59" customFormat="1" ht="12"/>
    <row r="125" s="59" customFormat="1" ht="12"/>
    <row r="126" s="59" customFormat="1" ht="12"/>
    <row r="127" s="59" customFormat="1" ht="12"/>
    <row r="128" s="59" customFormat="1" ht="12"/>
    <row r="129" s="59" customFormat="1" ht="12"/>
    <row r="130" s="59" customFormat="1" ht="12"/>
    <row r="131" s="59" customFormat="1" ht="12"/>
    <row r="132" s="59" customFormat="1" ht="12"/>
    <row r="133" s="59" customFormat="1" ht="12"/>
    <row r="134" s="59" customFormat="1" ht="12"/>
    <row r="135" s="59" customFormat="1" ht="12"/>
    <row r="136" s="59" customFormat="1" ht="12"/>
    <row r="137" s="59" customFormat="1" ht="12"/>
    <row r="138" s="59" customFormat="1" ht="12"/>
    <row r="139" s="59" customFormat="1" ht="12"/>
    <row r="140" s="59" customFormat="1" ht="12"/>
    <row r="141" s="59" customFormat="1" ht="12"/>
    <row r="142" s="59" customFormat="1" ht="12"/>
    <row r="143" s="59" customFormat="1" ht="12"/>
    <row r="144" s="59" customFormat="1" ht="12"/>
    <row r="145" s="59" customFormat="1" ht="12"/>
    <row r="146" s="59" customFormat="1" ht="12"/>
    <row r="147" s="59" customFormat="1" ht="12"/>
    <row r="148" s="59" customFormat="1" ht="12"/>
    <row r="149" s="59" customFormat="1" ht="12"/>
    <row r="150" s="59" customFormat="1" ht="12"/>
    <row r="151" s="59" customFormat="1" ht="12"/>
    <row r="152" s="59" customFormat="1" ht="12"/>
    <row r="153" s="59" customFormat="1" ht="12"/>
    <row r="154" s="59" customFormat="1" ht="12"/>
    <row r="155" s="59" customFormat="1" ht="12"/>
    <row r="156" s="59" customFormat="1" ht="12"/>
    <row r="157" s="59" customFormat="1" ht="12"/>
    <row r="158" s="59" customFormat="1" ht="12"/>
    <row r="159" s="59" customFormat="1" ht="12"/>
    <row r="160" s="59" customFormat="1" ht="12"/>
    <row r="161" spans="9:13" s="59" customFormat="1" ht="12"/>
    <row r="162" spans="9:13" s="59" customFormat="1" ht="12"/>
    <row r="163" spans="9:13" s="59" customFormat="1" ht="12"/>
    <row r="164" spans="9:13" s="59" customFormat="1" ht="12"/>
    <row r="165" spans="9:13" s="59" customFormat="1" ht="12"/>
    <row r="166" spans="9:13" s="59" customFormat="1" ht="12"/>
    <row r="167" spans="9:13" s="59" customFormat="1" ht="12"/>
    <row r="168" spans="9:13" s="59" customFormat="1" ht="12"/>
    <row r="169" spans="9:13" s="59" customFormat="1" ht="12"/>
    <row r="170" spans="9:13" s="59" customFormat="1" ht="12"/>
    <row r="171" spans="9:13" s="59" customFormat="1" ht="12"/>
    <row r="172" spans="9:13" s="59" customFormat="1" ht="12"/>
    <row r="173" spans="9:13" s="59" customFormat="1" ht="12"/>
    <row r="174" spans="9:13" s="59" customFormat="1">
      <c r="I174" s="60"/>
      <c r="J174" s="60"/>
      <c r="K174" s="60"/>
      <c r="L174" s="60"/>
      <c r="M174" s="60"/>
    </row>
    <row r="175" spans="9:13" s="59" customFormat="1">
      <c r="I175" s="60"/>
      <c r="J175" s="60"/>
      <c r="K175" s="60"/>
      <c r="L175" s="60"/>
      <c r="M175" s="60"/>
    </row>
  </sheetData>
  <mergeCells count="24">
    <mergeCell ref="C20:C21"/>
    <mergeCell ref="A22:A25"/>
    <mergeCell ref="B22:B23"/>
    <mergeCell ref="C22:D22"/>
    <mergeCell ref="C23:D23"/>
    <mergeCell ref="B24:B25"/>
    <mergeCell ref="C24:D24"/>
    <mergeCell ref="C25:D25"/>
    <mergeCell ref="A2:M2"/>
    <mergeCell ref="A5:D5"/>
    <mergeCell ref="A6:C7"/>
    <mergeCell ref="A8:A21"/>
    <mergeCell ref="B8:B13"/>
    <mergeCell ref="C8:C9"/>
    <mergeCell ref="C10:C11"/>
    <mergeCell ref="C12:C13"/>
    <mergeCell ref="B14:B15"/>
    <mergeCell ref="C14:C15"/>
    <mergeCell ref="B16:B17"/>
    <mergeCell ref="C16:C17"/>
    <mergeCell ref="B18:B19"/>
    <mergeCell ref="C18:D18"/>
    <mergeCell ref="C19:D19"/>
    <mergeCell ref="B20:B21"/>
  </mergeCells>
  <phoneticPr fontId="2"/>
  <printOptions horizontalCentered="1"/>
  <pageMargins left="0.78740157480314965" right="0.78740157480314965" top="0.78740157480314965" bottom="0.68" header="0.59055118110236227" footer="0.56000000000000005"/>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5"/>
  <sheetViews>
    <sheetView showGridLines="0" workbookViewId="0">
      <selection activeCell="B1" sqref="B1"/>
    </sheetView>
  </sheetViews>
  <sheetFormatPr defaultColWidth="8.625" defaultRowHeight="13.5"/>
  <cols>
    <col min="1" max="1" width="1" style="64" customWidth="1"/>
    <col min="2" max="2" width="18" style="64" customWidth="1"/>
    <col min="3" max="4" width="1" style="64" customWidth="1"/>
    <col min="5" max="5" width="8.875" style="64" customWidth="1"/>
    <col min="6" max="6" width="1" style="64" customWidth="1"/>
    <col min="7" max="7" width="8.625" style="64" customWidth="1"/>
    <col min="8" max="8" width="1" style="64" customWidth="1"/>
    <col min="9" max="9" width="8.375" style="64" customWidth="1"/>
    <col min="10" max="10" width="0.875" style="64" customWidth="1"/>
    <col min="11" max="11" width="8.25" style="64" customWidth="1"/>
    <col min="12" max="12" width="8.125" style="64" customWidth="1"/>
    <col min="13" max="13" width="1" style="64" customWidth="1"/>
    <col min="14" max="15" width="8.625" style="64" customWidth="1"/>
    <col min="16" max="256" width="8.625" style="64"/>
    <col min="257" max="257" width="1" style="64" customWidth="1"/>
    <col min="258" max="258" width="18" style="64" customWidth="1"/>
    <col min="259" max="260" width="1" style="64" customWidth="1"/>
    <col min="261" max="261" width="8.875" style="64" customWidth="1"/>
    <col min="262" max="262" width="1" style="64" customWidth="1"/>
    <col min="263" max="263" width="8.625" style="64" customWidth="1"/>
    <col min="264" max="264" width="1" style="64" customWidth="1"/>
    <col min="265" max="265" width="8.375" style="64" customWidth="1"/>
    <col min="266" max="266" width="0.875" style="64" customWidth="1"/>
    <col min="267" max="267" width="8.25" style="64" customWidth="1"/>
    <col min="268" max="268" width="8.125" style="64" customWidth="1"/>
    <col min="269" max="269" width="1" style="64" customWidth="1"/>
    <col min="270" max="271" width="10" style="64" customWidth="1"/>
    <col min="272" max="512" width="8.625" style="64"/>
    <col min="513" max="513" width="1" style="64" customWidth="1"/>
    <col min="514" max="514" width="18" style="64" customWidth="1"/>
    <col min="515" max="516" width="1" style="64" customWidth="1"/>
    <col min="517" max="517" width="8.875" style="64" customWidth="1"/>
    <col min="518" max="518" width="1" style="64" customWidth="1"/>
    <col min="519" max="519" width="8.625" style="64" customWidth="1"/>
    <col min="520" max="520" width="1" style="64" customWidth="1"/>
    <col min="521" max="521" width="8.375" style="64" customWidth="1"/>
    <col min="522" max="522" width="0.875" style="64" customWidth="1"/>
    <col min="523" max="523" width="8.25" style="64" customWidth="1"/>
    <col min="524" max="524" width="8.125" style="64" customWidth="1"/>
    <col min="525" max="525" width="1" style="64" customWidth="1"/>
    <col min="526" max="527" width="10" style="64" customWidth="1"/>
    <col min="528" max="768" width="8.625" style="64"/>
    <col min="769" max="769" width="1" style="64" customWidth="1"/>
    <col min="770" max="770" width="18" style="64" customWidth="1"/>
    <col min="771" max="772" width="1" style="64" customWidth="1"/>
    <col min="773" max="773" width="8.875" style="64" customWidth="1"/>
    <col min="774" max="774" width="1" style="64" customWidth="1"/>
    <col min="775" max="775" width="8.625" style="64" customWidth="1"/>
    <col min="776" max="776" width="1" style="64" customWidth="1"/>
    <col min="777" max="777" width="8.375" style="64" customWidth="1"/>
    <col min="778" max="778" width="0.875" style="64" customWidth="1"/>
    <col min="779" max="779" width="8.25" style="64" customWidth="1"/>
    <col min="780" max="780" width="8.125" style="64" customWidth="1"/>
    <col min="781" max="781" width="1" style="64" customWidth="1"/>
    <col min="782" max="783" width="10" style="64" customWidth="1"/>
    <col min="784" max="1024" width="8.625" style="64"/>
    <col min="1025" max="1025" width="1" style="64" customWidth="1"/>
    <col min="1026" max="1026" width="18" style="64" customWidth="1"/>
    <col min="1027" max="1028" width="1" style="64" customWidth="1"/>
    <col min="1029" max="1029" width="8.875" style="64" customWidth="1"/>
    <col min="1030" max="1030" width="1" style="64" customWidth="1"/>
    <col min="1031" max="1031" width="8.625" style="64" customWidth="1"/>
    <col min="1032" max="1032" width="1" style="64" customWidth="1"/>
    <col min="1033" max="1033" width="8.375" style="64" customWidth="1"/>
    <col min="1034" max="1034" width="0.875" style="64" customWidth="1"/>
    <col min="1035" max="1035" width="8.25" style="64" customWidth="1"/>
    <col min="1036" max="1036" width="8.125" style="64" customWidth="1"/>
    <col min="1037" max="1037" width="1" style="64" customWidth="1"/>
    <col min="1038" max="1039" width="10" style="64" customWidth="1"/>
    <col min="1040" max="1280" width="8.625" style="64"/>
    <col min="1281" max="1281" width="1" style="64" customWidth="1"/>
    <col min="1282" max="1282" width="18" style="64" customWidth="1"/>
    <col min="1283" max="1284" width="1" style="64" customWidth="1"/>
    <col min="1285" max="1285" width="8.875" style="64" customWidth="1"/>
    <col min="1286" max="1286" width="1" style="64" customWidth="1"/>
    <col min="1287" max="1287" width="8.625" style="64" customWidth="1"/>
    <col min="1288" max="1288" width="1" style="64" customWidth="1"/>
    <col min="1289" max="1289" width="8.375" style="64" customWidth="1"/>
    <col min="1290" max="1290" width="0.875" style="64" customWidth="1"/>
    <col min="1291" max="1291" width="8.25" style="64" customWidth="1"/>
    <col min="1292" max="1292" width="8.125" style="64" customWidth="1"/>
    <col min="1293" max="1293" width="1" style="64" customWidth="1"/>
    <col min="1294" max="1295" width="10" style="64" customWidth="1"/>
    <col min="1296" max="1536" width="8.625" style="64"/>
    <col min="1537" max="1537" width="1" style="64" customWidth="1"/>
    <col min="1538" max="1538" width="18" style="64" customWidth="1"/>
    <col min="1539" max="1540" width="1" style="64" customWidth="1"/>
    <col min="1541" max="1541" width="8.875" style="64" customWidth="1"/>
    <col min="1542" max="1542" width="1" style="64" customWidth="1"/>
    <col min="1543" max="1543" width="8.625" style="64" customWidth="1"/>
    <col min="1544" max="1544" width="1" style="64" customWidth="1"/>
    <col min="1545" max="1545" width="8.375" style="64" customWidth="1"/>
    <col min="1546" max="1546" width="0.875" style="64" customWidth="1"/>
    <col min="1547" max="1547" width="8.25" style="64" customWidth="1"/>
    <col min="1548" max="1548" width="8.125" style="64" customWidth="1"/>
    <col min="1549" max="1549" width="1" style="64" customWidth="1"/>
    <col min="1550" max="1551" width="10" style="64" customWidth="1"/>
    <col min="1552" max="1792" width="8.625" style="64"/>
    <col min="1793" max="1793" width="1" style="64" customWidth="1"/>
    <col min="1794" max="1794" width="18" style="64" customWidth="1"/>
    <col min="1795" max="1796" width="1" style="64" customWidth="1"/>
    <col min="1797" max="1797" width="8.875" style="64" customWidth="1"/>
    <col min="1798" max="1798" width="1" style="64" customWidth="1"/>
    <col min="1799" max="1799" width="8.625" style="64" customWidth="1"/>
    <col min="1800" max="1800" width="1" style="64" customWidth="1"/>
    <col min="1801" max="1801" width="8.375" style="64" customWidth="1"/>
    <col min="1802" max="1802" width="0.875" style="64" customWidth="1"/>
    <col min="1803" max="1803" width="8.25" style="64" customWidth="1"/>
    <col min="1804" max="1804" width="8.125" style="64" customWidth="1"/>
    <col min="1805" max="1805" width="1" style="64" customWidth="1"/>
    <col min="1806" max="1807" width="10" style="64" customWidth="1"/>
    <col min="1808" max="2048" width="8.625" style="64"/>
    <col min="2049" max="2049" width="1" style="64" customWidth="1"/>
    <col min="2050" max="2050" width="18" style="64" customWidth="1"/>
    <col min="2051" max="2052" width="1" style="64" customWidth="1"/>
    <col min="2053" max="2053" width="8.875" style="64" customWidth="1"/>
    <col min="2054" max="2054" width="1" style="64" customWidth="1"/>
    <col min="2055" max="2055" width="8.625" style="64" customWidth="1"/>
    <col min="2056" max="2056" width="1" style="64" customWidth="1"/>
    <col min="2057" max="2057" width="8.375" style="64" customWidth="1"/>
    <col min="2058" max="2058" width="0.875" style="64" customWidth="1"/>
    <col min="2059" max="2059" width="8.25" style="64" customWidth="1"/>
    <col min="2060" max="2060" width="8.125" style="64" customWidth="1"/>
    <col min="2061" max="2061" width="1" style="64" customWidth="1"/>
    <col min="2062" max="2063" width="10" style="64" customWidth="1"/>
    <col min="2064" max="2304" width="8.625" style="64"/>
    <col min="2305" max="2305" width="1" style="64" customWidth="1"/>
    <col min="2306" max="2306" width="18" style="64" customWidth="1"/>
    <col min="2307" max="2308" width="1" style="64" customWidth="1"/>
    <col min="2309" max="2309" width="8.875" style="64" customWidth="1"/>
    <col min="2310" max="2310" width="1" style="64" customWidth="1"/>
    <col min="2311" max="2311" width="8.625" style="64" customWidth="1"/>
    <col min="2312" max="2312" width="1" style="64" customWidth="1"/>
    <col min="2313" max="2313" width="8.375" style="64" customWidth="1"/>
    <col min="2314" max="2314" width="0.875" style="64" customWidth="1"/>
    <col min="2315" max="2315" width="8.25" style="64" customWidth="1"/>
    <col min="2316" max="2316" width="8.125" style="64" customWidth="1"/>
    <col min="2317" max="2317" width="1" style="64" customWidth="1"/>
    <col min="2318" max="2319" width="10" style="64" customWidth="1"/>
    <col min="2320" max="2560" width="8.625" style="64"/>
    <col min="2561" max="2561" width="1" style="64" customWidth="1"/>
    <col min="2562" max="2562" width="18" style="64" customWidth="1"/>
    <col min="2563" max="2564" width="1" style="64" customWidth="1"/>
    <col min="2565" max="2565" width="8.875" style="64" customWidth="1"/>
    <col min="2566" max="2566" width="1" style="64" customWidth="1"/>
    <col min="2567" max="2567" width="8.625" style="64" customWidth="1"/>
    <col min="2568" max="2568" width="1" style="64" customWidth="1"/>
    <col min="2569" max="2569" width="8.375" style="64" customWidth="1"/>
    <col min="2570" max="2570" width="0.875" style="64" customWidth="1"/>
    <col min="2571" max="2571" width="8.25" style="64" customWidth="1"/>
    <col min="2572" max="2572" width="8.125" style="64" customWidth="1"/>
    <col min="2573" max="2573" width="1" style="64" customWidth="1"/>
    <col min="2574" max="2575" width="10" style="64" customWidth="1"/>
    <col min="2576" max="2816" width="8.625" style="64"/>
    <col min="2817" max="2817" width="1" style="64" customWidth="1"/>
    <col min="2818" max="2818" width="18" style="64" customWidth="1"/>
    <col min="2819" max="2820" width="1" style="64" customWidth="1"/>
    <col min="2821" max="2821" width="8.875" style="64" customWidth="1"/>
    <col min="2822" max="2822" width="1" style="64" customWidth="1"/>
    <col min="2823" max="2823" width="8.625" style="64" customWidth="1"/>
    <col min="2824" max="2824" width="1" style="64" customWidth="1"/>
    <col min="2825" max="2825" width="8.375" style="64" customWidth="1"/>
    <col min="2826" max="2826" width="0.875" style="64" customWidth="1"/>
    <col min="2827" max="2827" width="8.25" style="64" customWidth="1"/>
    <col min="2828" max="2828" width="8.125" style="64" customWidth="1"/>
    <col min="2829" max="2829" width="1" style="64" customWidth="1"/>
    <col min="2830" max="2831" width="10" style="64" customWidth="1"/>
    <col min="2832" max="3072" width="8.625" style="64"/>
    <col min="3073" max="3073" width="1" style="64" customWidth="1"/>
    <col min="3074" max="3074" width="18" style="64" customWidth="1"/>
    <col min="3075" max="3076" width="1" style="64" customWidth="1"/>
    <col min="3077" max="3077" width="8.875" style="64" customWidth="1"/>
    <col min="3078" max="3078" width="1" style="64" customWidth="1"/>
    <col min="3079" max="3079" width="8.625" style="64" customWidth="1"/>
    <col min="3080" max="3080" width="1" style="64" customWidth="1"/>
    <col min="3081" max="3081" width="8.375" style="64" customWidth="1"/>
    <col min="3082" max="3082" width="0.875" style="64" customWidth="1"/>
    <col min="3083" max="3083" width="8.25" style="64" customWidth="1"/>
    <col min="3084" max="3084" width="8.125" style="64" customWidth="1"/>
    <col min="3085" max="3085" width="1" style="64" customWidth="1"/>
    <col min="3086" max="3087" width="10" style="64" customWidth="1"/>
    <col min="3088" max="3328" width="8.625" style="64"/>
    <col min="3329" max="3329" width="1" style="64" customWidth="1"/>
    <col min="3330" max="3330" width="18" style="64" customWidth="1"/>
    <col min="3331" max="3332" width="1" style="64" customWidth="1"/>
    <col min="3333" max="3333" width="8.875" style="64" customWidth="1"/>
    <col min="3334" max="3334" width="1" style="64" customWidth="1"/>
    <col min="3335" max="3335" width="8.625" style="64" customWidth="1"/>
    <col min="3336" max="3336" width="1" style="64" customWidth="1"/>
    <col min="3337" max="3337" width="8.375" style="64" customWidth="1"/>
    <col min="3338" max="3338" width="0.875" style="64" customWidth="1"/>
    <col min="3339" max="3339" width="8.25" style="64" customWidth="1"/>
    <col min="3340" max="3340" width="8.125" style="64" customWidth="1"/>
    <col min="3341" max="3341" width="1" style="64" customWidth="1"/>
    <col min="3342" max="3343" width="10" style="64" customWidth="1"/>
    <col min="3344" max="3584" width="8.625" style="64"/>
    <col min="3585" max="3585" width="1" style="64" customWidth="1"/>
    <col min="3586" max="3586" width="18" style="64" customWidth="1"/>
    <col min="3587" max="3588" width="1" style="64" customWidth="1"/>
    <col min="3589" max="3589" width="8.875" style="64" customWidth="1"/>
    <col min="3590" max="3590" width="1" style="64" customWidth="1"/>
    <col min="3591" max="3591" width="8.625" style="64" customWidth="1"/>
    <col min="3592" max="3592" width="1" style="64" customWidth="1"/>
    <col min="3593" max="3593" width="8.375" style="64" customWidth="1"/>
    <col min="3594" max="3594" width="0.875" style="64" customWidth="1"/>
    <col min="3595" max="3595" width="8.25" style="64" customWidth="1"/>
    <col min="3596" max="3596" width="8.125" style="64" customWidth="1"/>
    <col min="3597" max="3597" width="1" style="64" customWidth="1"/>
    <col min="3598" max="3599" width="10" style="64" customWidth="1"/>
    <col min="3600" max="3840" width="8.625" style="64"/>
    <col min="3841" max="3841" width="1" style="64" customWidth="1"/>
    <col min="3842" max="3842" width="18" style="64" customWidth="1"/>
    <col min="3843" max="3844" width="1" style="64" customWidth="1"/>
    <col min="3845" max="3845" width="8.875" style="64" customWidth="1"/>
    <col min="3846" max="3846" width="1" style="64" customWidth="1"/>
    <col min="3847" max="3847" width="8.625" style="64" customWidth="1"/>
    <col min="3848" max="3848" width="1" style="64" customWidth="1"/>
    <col min="3849" max="3849" width="8.375" style="64" customWidth="1"/>
    <col min="3850" max="3850" width="0.875" style="64" customWidth="1"/>
    <col min="3851" max="3851" width="8.25" style="64" customWidth="1"/>
    <col min="3852" max="3852" width="8.125" style="64" customWidth="1"/>
    <col min="3853" max="3853" width="1" style="64" customWidth="1"/>
    <col min="3854" max="3855" width="10" style="64" customWidth="1"/>
    <col min="3856" max="4096" width="8.625" style="64"/>
    <col min="4097" max="4097" width="1" style="64" customWidth="1"/>
    <col min="4098" max="4098" width="18" style="64" customWidth="1"/>
    <col min="4099" max="4100" width="1" style="64" customWidth="1"/>
    <col min="4101" max="4101" width="8.875" style="64" customWidth="1"/>
    <col min="4102" max="4102" width="1" style="64" customWidth="1"/>
    <col min="4103" max="4103" width="8.625" style="64" customWidth="1"/>
    <col min="4104" max="4104" width="1" style="64" customWidth="1"/>
    <col min="4105" max="4105" width="8.375" style="64" customWidth="1"/>
    <col min="4106" max="4106" width="0.875" style="64" customWidth="1"/>
    <col min="4107" max="4107" width="8.25" style="64" customWidth="1"/>
    <col min="4108" max="4108" width="8.125" style="64" customWidth="1"/>
    <col min="4109" max="4109" width="1" style="64" customWidth="1"/>
    <col min="4110" max="4111" width="10" style="64" customWidth="1"/>
    <col min="4112" max="4352" width="8.625" style="64"/>
    <col min="4353" max="4353" width="1" style="64" customWidth="1"/>
    <col min="4354" max="4354" width="18" style="64" customWidth="1"/>
    <col min="4355" max="4356" width="1" style="64" customWidth="1"/>
    <col min="4357" max="4357" width="8.875" style="64" customWidth="1"/>
    <col min="4358" max="4358" width="1" style="64" customWidth="1"/>
    <col min="4359" max="4359" width="8.625" style="64" customWidth="1"/>
    <col min="4360" max="4360" width="1" style="64" customWidth="1"/>
    <col min="4361" max="4361" width="8.375" style="64" customWidth="1"/>
    <col min="4362" max="4362" width="0.875" style="64" customWidth="1"/>
    <col min="4363" max="4363" width="8.25" style="64" customWidth="1"/>
    <col min="4364" max="4364" width="8.125" style="64" customWidth="1"/>
    <col min="4365" max="4365" width="1" style="64" customWidth="1"/>
    <col min="4366" max="4367" width="10" style="64" customWidth="1"/>
    <col min="4368" max="4608" width="8.625" style="64"/>
    <col min="4609" max="4609" width="1" style="64" customWidth="1"/>
    <col min="4610" max="4610" width="18" style="64" customWidth="1"/>
    <col min="4611" max="4612" width="1" style="64" customWidth="1"/>
    <col min="4613" max="4613" width="8.875" style="64" customWidth="1"/>
    <col min="4614" max="4614" width="1" style="64" customWidth="1"/>
    <col min="4615" max="4615" width="8.625" style="64" customWidth="1"/>
    <col min="4616" max="4616" width="1" style="64" customWidth="1"/>
    <col min="4617" max="4617" width="8.375" style="64" customWidth="1"/>
    <col min="4618" max="4618" width="0.875" style="64" customWidth="1"/>
    <col min="4619" max="4619" width="8.25" style="64" customWidth="1"/>
    <col min="4620" max="4620" width="8.125" style="64" customWidth="1"/>
    <col min="4621" max="4621" width="1" style="64" customWidth="1"/>
    <col min="4622" max="4623" width="10" style="64" customWidth="1"/>
    <col min="4624" max="4864" width="8.625" style="64"/>
    <col min="4865" max="4865" width="1" style="64" customWidth="1"/>
    <col min="4866" max="4866" width="18" style="64" customWidth="1"/>
    <col min="4867" max="4868" width="1" style="64" customWidth="1"/>
    <col min="4869" max="4869" width="8.875" style="64" customWidth="1"/>
    <col min="4870" max="4870" width="1" style="64" customWidth="1"/>
    <col min="4871" max="4871" width="8.625" style="64" customWidth="1"/>
    <col min="4872" max="4872" width="1" style="64" customWidth="1"/>
    <col min="4873" max="4873" width="8.375" style="64" customWidth="1"/>
    <col min="4874" max="4874" width="0.875" style="64" customWidth="1"/>
    <col min="4875" max="4875" width="8.25" style="64" customWidth="1"/>
    <col min="4876" max="4876" width="8.125" style="64" customWidth="1"/>
    <col min="4877" max="4877" width="1" style="64" customWidth="1"/>
    <col min="4878" max="4879" width="10" style="64" customWidth="1"/>
    <col min="4880" max="5120" width="8.625" style="64"/>
    <col min="5121" max="5121" width="1" style="64" customWidth="1"/>
    <col min="5122" max="5122" width="18" style="64" customWidth="1"/>
    <col min="5123" max="5124" width="1" style="64" customWidth="1"/>
    <col min="5125" max="5125" width="8.875" style="64" customWidth="1"/>
    <col min="5126" max="5126" width="1" style="64" customWidth="1"/>
    <col min="5127" max="5127" width="8.625" style="64" customWidth="1"/>
    <col min="5128" max="5128" width="1" style="64" customWidth="1"/>
    <col min="5129" max="5129" width="8.375" style="64" customWidth="1"/>
    <col min="5130" max="5130" width="0.875" style="64" customWidth="1"/>
    <col min="5131" max="5131" width="8.25" style="64" customWidth="1"/>
    <col min="5132" max="5132" width="8.125" style="64" customWidth="1"/>
    <col min="5133" max="5133" width="1" style="64" customWidth="1"/>
    <col min="5134" max="5135" width="10" style="64" customWidth="1"/>
    <col min="5136" max="5376" width="8.625" style="64"/>
    <col min="5377" max="5377" width="1" style="64" customWidth="1"/>
    <col min="5378" max="5378" width="18" style="64" customWidth="1"/>
    <col min="5379" max="5380" width="1" style="64" customWidth="1"/>
    <col min="5381" max="5381" width="8.875" style="64" customWidth="1"/>
    <col min="5382" max="5382" width="1" style="64" customWidth="1"/>
    <col min="5383" max="5383" width="8.625" style="64" customWidth="1"/>
    <col min="5384" max="5384" width="1" style="64" customWidth="1"/>
    <col min="5385" max="5385" width="8.375" style="64" customWidth="1"/>
    <col min="5386" max="5386" width="0.875" style="64" customWidth="1"/>
    <col min="5387" max="5387" width="8.25" style="64" customWidth="1"/>
    <col min="5388" max="5388" width="8.125" style="64" customWidth="1"/>
    <col min="5389" max="5389" width="1" style="64" customWidth="1"/>
    <col min="5390" max="5391" width="10" style="64" customWidth="1"/>
    <col min="5392" max="5632" width="8.625" style="64"/>
    <col min="5633" max="5633" width="1" style="64" customWidth="1"/>
    <col min="5634" max="5634" width="18" style="64" customWidth="1"/>
    <col min="5635" max="5636" width="1" style="64" customWidth="1"/>
    <col min="5637" max="5637" width="8.875" style="64" customWidth="1"/>
    <col min="5638" max="5638" width="1" style="64" customWidth="1"/>
    <col min="5639" max="5639" width="8.625" style="64" customWidth="1"/>
    <col min="5640" max="5640" width="1" style="64" customWidth="1"/>
    <col min="5641" max="5641" width="8.375" style="64" customWidth="1"/>
    <col min="5642" max="5642" width="0.875" style="64" customWidth="1"/>
    <col min="5643" max="5643" width="8.25" style="64" customWidth="1"/>
    <col min="5644" max="5644" width="8.125" style="64" customWidth="1"/>
    <col min="5645" max="5645" width="1" style="64" customWidth="1"/>
    <col min="5646" max="5647" width="10" style="64" customWidth="1"/>
    <col min="5648" max="5888" width="8.625" style="64"/>
    <col min="5889" max="5889" width="1" style="64" customWidth="1"/>
    <col min="5890" max="5890" width="18" style="64" customWidth="1"/>
    <col min="5891" max="5892" width="1" style="64" customWidth="1"/>
    <col min="5893" max="5893" width="8.875" style="64" customWidth="1"/>
    <col min="5894" max="5894" width="1" style="64" customWidth="1"/>
    <col min="5895" max="5895" width="8.625" style="64" customWidth="1"/>
    <col min="5896" max="5896" width="1" style="64" customWidth="1"/>
    <col min="5897" max="5897" width="8.375" style="64" customWidth="1"/>
    <col min="5898" max="5898" width="0.875" style="64" customWidth="1"/>
    <col min="5899" max="5899" width="8.25" style="64" customWidth="1"/>
    <col min="5900" max="5900" width="8.125" style="64" customWidth="1"/>
    <col min="5901" max="5901" width="1" style="64" customWidth="1"/>
    <col min="5902" max="5903" width="10" style="64" customWidth="1"/>
    <col min="5904" max="6144" width="8.625" style="64"/>
    <col min="6145" max="6145" width="1" style="64" customWidth="1"/>
    <col min="6146" max="6146" width="18" style="64" customWidth="1"/>
    <col min="6147" max="6148" width="1" style="64" customWidth="1"/>
    <col min="6149" max="6149" width="8.875" style="64" customWidth="1"/>
    <col min="6150" max="6150" width="1" style="64" customWidth="1"/>
    <col min="6151" max="6151" width="8.625" style="64" customWidth="1"/>
    <col min="6152" max="6152" width="1" style="64" customWidth="1"/>
    <col min="6153" max="6153" width="8.375" style="64" customWidth="1"/>
    <col min="6154" max="6154" width="0.875" style="64" customWidth="1"/>
    <col min="6155" max="6155" width="8.25" style="64" customWidth="1"/>
    <col min="6156" max="6156" width="8.125" style="64" customWidth="1"/>
    <col min="6157" max="6157" width="1" style="64" customWidth="1"/>
    <col min="6158" max="6159" width="10" style="64" customWidth="1"/>
    <col min="6160" max="6400" width="8.625" style="64"/>
    <col min="6401" max="6401" width="1" style="64" customWidth="1"/>
    <col min="6402" max="6402" width="18" style="64" customWidth="1"/>
    <col min="6403" max="6404" width="1" style="64" customWidth="1"/>
    <col min="6405" max="6405" width="8.875" style="64" customWidth="1"/>
    <col min="6406" max="6406" width="1" style="64" customWidth="1"/>
    <col min="6407" max="6407" width="8.625" style="64" customWidth="1"/>
    <col min="6408" max="6408" width="1" style="64" customWidth="1"/>
    <col min="6409" max="6409" width="8.375" style="64" customWidth="1"/>
    <col min="6410" max="6410" width="0.875" style="64" customWidth="1"/>
    <col min="6411" max="6411" width="8.25" style="64" customWidth="1"/>
    <col min="6412" max="6412" width="8.125" style="64" customWidth="1"/>
    <col min="6413" max="6413" width="1" style="64" customWidth="1"/>
    <col min="6414" max="6415" width="10" style="64" customWidth="1"/>
    <col min="6416" max="6656" width="8.625" style="64"/>
    <col min="6657" max="6657" width="1" style="64" customWidth="1"/>
    <col min="6658" max="6658" width="18" style="64" customWidth="1"/>
    <col min="6659" max="6660" width="1" style="64" customWidth="1"/>
    <col min="6661" max="6661" width="8.875" style="64" customWidth="1"/>
    <col min="6662" max="6662" width="1" style="64" customWidth="1"/>
    <col min="6663" max="6663" width="8.625" style="64" customWidth="1"/>
    <col min="6664" max="6664" width="1" style="64" customWidth="1"/>
    <col min="6665" max="6665" width="8.375" style="64" customWidth="1"/>
    <col min="6666" max="6666" width="0.875" style="64" customWidth="1"/>
    <col min="6667" max="6667" width="8.25" style="64" customWidth="1"/>
    <col min="6668" max="6668" width="8.125" style="64" customWidth="1"/>
    <col min="6669" max="6669" width="1" style="64" customWidth="1"/>
    <col min="6670" max="6671" width="10" style="64" customWidth="1"/>
    <col min="6672" max="6912" width="8.625" style="64"/>
    <col min="6913" max="6913" width="1" style="64" customWidth="1"/>
    <col min="6914" max="6914" width="18" style="64" customWidth="1"/>
    <col min="6915" max="6916" width="1" style="64" customWidth="1"/>
    <col min="6917" max="6917" width="8.875" style="64" customWidth="1"/>
    <col min="6918" max="6918" width="1" style="64" customWidth="1"/>
    <col min="6919" max="6919" width="8.625" style="64" customWidth="1"/>
    <col min="6920" max="6920" width="1" style="64" customWidth="1"/>
    <col min="6921" max="6921" width="8.375" style="64" customWidth="1"/>
    <col min="6922" max="6922" width="0.875" style="64" customWidth="1"/>
    <col min="6923" max="6923" width="8.25" style="64" customWidth="1"/>
    <col min="6924" max="6924" width="8.125" style="64" customWidth="1"/>
    <col min="6925" max="6925" width="1" style="64" customWidth="1"/>
    <col min="6926" max="6927" width="10" style="64" customWidth="1"/>
    <col min="6928" max="7168" width="8.625" style="64"/>
    <col min="7169" max="7169" width="1" style="64" customWidth="1"/>
    <col min="7170" max="7170" width="18" style="64" customWidth="1"/>
    <col min="7171" max="7172" width="1" style="64" customWidth="1"/>
    <col min="7173" max="7173" width="8.875" style="64" customWidth="1"/>
    <col min="7174" max="7174" width="1" style="64" customWidth="1"/>
    <col min="7175" max="7175" width="8.625" style="64" customWidth="1"/>
    <col min="7176" max="7176" width="1" style="64" customWidth="1"/>
    <col min="7177" max="7177" width="8.375" style="64" customWidth="1"/>
    <col min="7178" max="7178" width="0.875" style="64" customWidth="1"/>
    <col min="7179" max="7179" width="8.25" style="64" customWidth="1"/>
    <col min="7180" max="7180" width="8.125" style="64" customWidth="1"/>
    <col min="7181" max="7181" width="1" style="64" customWidth="1"/>
    <col min="7182" max="7183" width="10" style="64" customWidth="1"/>
    <col min="7184" max="7424" width="8.625" style="64"/>
    <col min="7425" max="7425" width="1" style="64" customWidth="1"/>
    <col min="7426" max="7426" width="18" style="64" customWidth="1"/>
    <col min="7427" max="7428" width="1" style="64" customWidth="1"/>
    <col min="7429" max="7429" width="8.875" style="64" customWidth="1"/>
    <col min="7430" max="7430" width="1" style="64" customWidth="1"/>
    <col min="7431" max="7431" width="8.625" style="64" customWidth="1"/>
    <col min="7432" max="7432" width="1" style="64" customWidth="1"/>
    <col min="7433" max="7433" width="8.375" style="64" customWidth="1"/>
    <col min="7434" max="7434" width="0.875" style="64" customWidth="1"/>
    <col min="7435" max="7435" width="8.25" style="64" customWidth="1"/>
    <col min="7436" max="7436" width="8.125" style="64" customWidth="1"/>
    <col min="7437" max="7437" width="1" style="64" customWidth="1"/>
    <col min="7438" max="7439" width="10" style="64" customWidth="1"/>
    <col min="7440" max="7680" width="8.625" style="64"/>
    <col min="7681" max="7681" width="1" style="64" customWidth="1"/>
    <col min="7682" max="7682" width="18" style="64" customWidth="1"/>
    <col min="7683" max="7684" width="1" style="64" customWidth="1"/>
    <col min="7685" max="7685" width="8.875" style="64" customWidth="1"/>
    <col min="7686" max="7686" width="1" style="64" customWidth="1"/>
    <col min="7687" max="7687" width="8.625" style="64" customWidth="1"/>
    <col min="7688" max="7688" width="1" style="64" customWidth="1"/>
    <col min="7689" max="7689" width="8.375" style="64" customWidth="1"/>
    <col min="7690" max="7690" width="0.875" style="64" customWidth="1"/>
    <col min="7691" max="7691" width="8.25" style="64" customWidth="1"/>
    <col min="7692" max="7692" width="8.125" style="64" customWidth="1"/>
    <col min="7693" max="7693" width="1" style="64" customWidth="1"/>
    <col min="7694" max="7695" width="10" style="64" customWidth="1"/>
    <col min="7696" max="7936" width="8.625" style="64"/>
    <col min="7937" max="7937" width="1" style="64" customWidth="1"/>
    <col min="7938" max="7938" width="18" style="64" customWidth="1"/>
    <col min="7939" max="7940" width="1" style="64" customWidth="1"/>
    <col min="7941" max="7941" width="8.875" style="64" customWidth="1"/>
    <col min="7942" max="7942" width="1" style="64" customWidth="1"/>
    <col min="7943" max="7943" width="8.625" style="64" customWidth="1"/>
    <col min="7944" max="7944" width="1" style="64" customWidth="1"/>
    <col min="7945" max="7945" width="8.375" style="64" customWidth="1"/>
    <col min="7946" max="7946" width="0.875" style="64" customWidth="1"/>
    <col min="7947" max="7947" width="8.25" style="64" customWidth="1"/>
    <col min="7948" max="7948" width="8.125" style="64" customWidth="1"/>
    <col min="7949" max="7949" width="1" style="64" customWidth="1"/>
    <col min="7950" max="7951" width="10" style="64" customWidth="1"/>
    <col min="7952" max="8192" width="8.625" style="64"/>
    <col min="8193" max="8193" width="1" style="64" customWidth="1"/>
    <col min="8194" max="8194" width="18" style="64" customWidth="1"/>
    <col min="8195" max="8196" width="1" style="64" customWidth="1"/>
    <col min="8197" max="8197" width="8.875" style="64" customWidth="1"/>
    <col min="8198" max="8198" width="1" style="64" customWidth="1"/>
    <col min="8199" max="8199" width="8.625" style="64" customWidth="1"/>
    <col min="8200" max="8200" width="1" style="64" customWidth="1"/>
    <col min="8201" max="8201" width="8.375" style="64" customWidth="1"/>
    <col min="8202" max="8202" width="0.875" style="64" customWidth="1"/>
    <col min="8203" max="8203" width="8.25" style="64" customWidth="1"/>
    <col min="8204" max="8204" width="8.125" style="64" customWidth="1"/>
    <col min="8205" max="8205" width="1" style="64" customWidth="1"/>
    <col min="8206" max="8207" width="10" style="64" customWidth="1"/>
    <col min="8208" max="8448" width="8.625" style="64"/>
    <col min="8449" max="8449" width="1" style="64" customWidth="1"/>
    <col min="8450" max="8450" width="18" style="64" customWidth="1"/>
    <col min="8451" max="8452" width="1" style="64" customWidth="1"/>
    <col min="8453" max="8453" width="8.875" style="64" customWidth="1"/>
    <col min="8454" max="8454" width="1" style="64" customWidth="1"/>
    <col min="8455" max="8455" width="8.625" style="64" customWidth="1"/>
    <col min="8456" max="8456" width="1" style="64" customWidth="1"/>
    <col min="8457" max="8457" width="8.375" style="64" customWidth="1"/>
    <col min="8458" max="8458" width="0.875" style="64" customWidth="1"/>
    <col min="8459" max="8459" width="8.25" style="64" customWidth="1"/>
    <col min="8460" max="8460" width="8.125" style="64" customWidth="1"/>
    <col min="8461" max="8461" width="1" style="64" customWidth="1"/>
    <col min="8462" max="8463" width="10" style="64" customWidth="1"/>
    <col min="8464" max="8704" width="8.625" style="64"/>
    <col min="8705" max="8705" width="1" style="64" customWidth="1"/>
    <col min="8706" max="8706" width="18" style="64" customWidth="1"/>
    <col min="8707" max="8708" width="1" style="64" customWidth="1"/>
    <col min="8709" max="8709" width="8.875" style="64" customWidth="1"/>
    <col min="8710" max="8710" width="1" style="64" customWidth="1"/>
    <col min="8711" max="8711" width="8.625" style="64" customWidth="1"/>
    <col min="8712" max="8712" width="1" style="64" customWidth="1"/>
    <col min="8713" max="8713" width="8.375" style="64" customWidth="1"/>
    <col min="8714" max="8714" width="0.875" style="64" customWidth="1"/>
    <col min="8715" max="8715" width="8.25" style="64" customWidth="1"/>
    <col min="8716" max="8716" width="8.125" style="64" customWidth="1"/>
    <col min="8717" max="8717" width="1" style="64" customWidth="1"/>
    <col min="8718" max="8719" width="10" style="64" customWidth="1"/>
    <col min="8720" max="8960" width="8.625" style="64"/>
    <col min="8961" max="8961" width="1" style="64" customWidth="1"/>
    <col min="8962" max="8962" width="18" style="64" customWidth="1"/>
    <col min="8963" max="8964" width="1" style="64" customWidth="1"/>
    <col min="8965" max="8965" width="8.875" style="64" customWidth="1"/>
    <col min="8966" max="8966" width="1" style="64" customWidth="1"/>
    <col min="8967" max="8967" width="8.625" style="64" customWidth="1"/>
    <col min="8968" max="8968" width="1" style="64" customWidth="1"/>
    <col min="8969" max="8969" width="8.375" style="64" customWidth="1"/>
    <col min="8970" max="8970" width="0.875" style="64" customWidth="1"/>
    <col min="8971" max="8971" width="8.25" style="64" customWidth="1"/>
    <col min="8972" max="8972" width="8.125" style="64" customWidth="1"/>
    <col min="8973" max="8973" width="1" style="64" customWidth="1"/>
    <col min="8974" max="8975" width="10" style="64" customWidth="1"/>
    <col min="8976" max="9216" width="8.625" style="64"/>
    <col min="9217" max="9217" width="1" style="64" customWidth="1"/>
    <col min="9218" max="9218" width="18" style="64" customWidth="1"/>
    <col min="9219" max="9220" width="1" style="64" customWidth="1"/>
    <col min="9221" max="9221" width="8.875" style="64" customWidth="1"/>
    <col min="9222" max="9222" width="1" style="64" customWidth="1"/>
    <col min="9223" max="9223" width="8.625" style="64" customWidth="1"/>
    <col min="9224" max="9224" width="1" style="64" customWidth="1"/>
    <col min="9225" max="9225" width="8.375" style="64" customWidth="1"/>
    <col min="9226" max="9226" width="0.875" style="64" customWidth="1"/>
    <col min="9227" max="9227" width="8.25" style="64" customWidth="1"/>
    <col min="9228" max="9228" width="8.125" style="64" customWidth="1"/>
    <col min="9229" max="9229" width="1" style="64" customWidth="1"/>
    <col min="9230" max="9231" width="10" style="64" customWidth="1"/>
    <col min="9232" max="9472" width="8.625" style="64"/>
    <col min="9473" max="9473" width="1" style="64" customWidth="1"/>
    <col min="9474" max="9474" width="18" style="64" customWidth="1"/>
    <col min="9475" max="9476" width="1" style="64" customWidth="1"/>
    <col min="9477" max="9477" width="8.875" style="64" customWidth="1"/>
    <col min="9478" max="9478" width="1" style="64" customWidth="1"/>
    <col min="9479" max="9479" width="8.625" style="64" customWidth="1"/>
    <col min="9480" max="9480" width="1" style="64" customWidth="1"/>
    <col min="9481" max="9481" width="8.375" style="64" customWidth="1"/>
    <col min="9482" max="9482" width="0.875" style="64" customWidth="1"/>
    <col min="9483" max="9483" width="8.25" style="64" customWidth="1"/>
    <col min="9484" max="9484" width="8.125" style="64" customWidth="1"/>
    <col min="9485" max="9485" width="1" style="64" customWidth="1"/>
    <col min="9486" max="9487" width="10" style="64" customWidth="1"/>
    <col min="9488" max="9728" width="8.625" style="64"/>
    <col min="9729" max="9729" width="1" style="64" customWidth="1"/>
    <col min="9730" max="9730" width="18" style="64" customWidth="1"/>
    <col min="9731" max="9732" width="1" style="64" customWidth="1"/>
    <col min="9733" max="9733" width="8.875" style="64" customWidth="1"/>
    <col min="9734" max="9734" width="1" style="64" customWidth="1"/>
    <col min="9735" max="9735" width="8.625" style="64" customWidth="1"/>
    <col min="9736" max="9736" width="1" style="64" customWidth="1"/>
    <col min="9737" max="9737" width="8.375" style="64" customWidth="1"/>
    <col min="9738" max="9738" width="0.875" style="64" customWidth="1"/>
    <col min="9739" max="9739" width="8.25" style="64" customWidth="1"/>
    <col min="9740" max="9740" width="8.125" style="64" customWidth="1"/>
    <col min="9741" max="9741" width="1" style="64" customWidth="1"/>
    <col min="9742" max="9743" width="10" style="64" customWidth="1"/>
    <col min="9744" max="9984" width="8.625" style="64"/>
    <col min="9985" max="9985" width="1" style="64" customWidth="1"/>
    <col min="9986" max="9986" width="18" style="64" customWidth="1"/>
    <col min="9987" max="9988" width="1" style="64" customWidth="1"/>
    <col min="9989" max="9989" width="8.875" style="64" customWidth="1"/>
    <col min="9990" max="9990" width="1" style="64" customWidth="1"/>
    <col min="9991" max="9991" width="8.625" style="64" customWidth="1"/>
    <col min="9992" max="9992" width="1" style="64" customWidth="1"/>
    <col min="9993" max="9993" width="8.375" style="64" customWidth="1"/>
    <col min="9994" max="9994" width="0.875" style="64" customWidth="1"/>
    <col min="9995" max="9995" width="8.25" style="64" customWidth="1"/>
    <col min="9996" max="9996" width="8.125" style="64" customWidth="1"/>
    <col min="9997" max="9997" width="1" style="64" customWidth="1"/>
    <col min="9998" max="9999" width="10" style="64" customWidth="1"/>
    <col min="10000" max="10240" width="8.625" style="64"/>
    <col min="10241" max="10241" width="1" style="64" customWidth="1"/>
    <col min="10242" max="10242" width="18" style="64" customWidth="1"/>
    <col min="10243" max="10244" width="1" style="64" customWidth="1"/>
    <col min="10245" max="10245" width="8.875" style="64" customWidth="1"/>
    <col min="10246" max="10246" width="1" style="64" customWidth="1"/>
    <col min="10247" max="10247" width="8.625" style="64" customWidth="1"/>
    <col min="10248" max="10248" width="1" style="64" customWidth="1"/>
    <col min="10249" max="10249" width="8.375" style="64" customWidth="1"/>
    <col min="10250" max="10250" width="0.875" style="64" customWidth="1"/>
    <col min="10251" max="10251" width="8.25" style="64" customWidth="1"/>
    <col min="10252" max="10252" width="8.125" style="64" customWidth="1"/>
    <col min="10253" max="10253" width="1" style="64" customWidth="1"/>
    <col min="10254" max="10255" width="10" style="64" customWidth="1"/>
    <col min="10256" max="10496" width="8.625" style="64"/>
    <col min="10497" max="10497" width="1" style="64" customWidth="1"/>
    <col min="10498" max="10498" width="18" style="64" customWidth="1"/>
    <col min="10499" max="10500" width="1" style="64" customWidth="1"/>
    <col min="10501" max="10501" width="8.875" style="64" customWidth="1"/>
    <col min="10502" max="10502" width="1" style="64" customWidth="1"/>
    <col min="10503" max="10503" width="8.625" style="64" customWidth="1"/>
    <col min="10504" max="10504" width="1" style="64" customWidth="1"/>
    <col min="10505" max="10505" width="8.375" style="64" customWidth="1"/>
    <col min="10506" max="10506" width="0.875" style="64" customWidth="1"/>
    <col min="10507" max="10507" width="8.25" style="64" customWidth="1"/>
    <col min="10508" max="10508" width="8.125" style="64" customWidth="1"/>
    <col min="10509" max="10509" width="1" style="64" customWidth="1"/>
    <col min="10510" max="10511" width="10" style="64" customWidth="1"/>
    <col min="10512" max="10752" width="8.625" style="64"/>
    <col min="10753" max="10753" width="1" style="64" customWidth="1"/>
    <col min="10754" max="10754" width="18" style="64" customWidth="1"/>
    <col min="10755" max="10756" width="1" style="64" customWidth="1"/>
    <col min="10757" max="10757" width="8.875" style="64" customWidth="1"/>
    <col min="10758" max="10758" width="1" style="64" customWidth="1"/>
    <col min="10759" max="10759" width="8.625" style="64" customWidth="1"/>
    <col min="10760" max="10760" width="1" style="64" customWidth="1"/>
    <col min="10761" max="10761" width="8.375" style="64" customWidth="1"/>
    <col min="10762" max="10762" width="0.875" style="64" customWidth="1"/>
    <col min="10763" max="10763" width="8.25" style="64" customWidth="1"/>
    <col min="10764" max="10764" width="8.125" style="64" customWidth="1"/>
    <col min="10765" max="10765" width="1" style="64" customWidth="1"/>
    <col min="10766" max="10767" width="10" style="64" customWidth="1"/>
    <col min="10768" max="11008" width="8.625" style="64"/>
    <col min="11009" max="11009" width="1" style="64" customWidth="1"/>
    <col min="11010" max="11010" width="18" style="64" customWidth="1"/>
    <col min="11011" max="11012" width="1" style="64" customWidth="1"/>
    <col min="11013" max="11013" width="8.875" style="64" customWidth="1"/>
    <col min="11014" max="11014" width="1" style="64" customWidth="1"/>
    <col min="11015" max="11015" width="8.625" style="64" customWidth="1"/>
    <col min="11016" max="11016" width="1" style="64" customWidth="1"/>
    <col min="11017" max="11017" width="8.375" style="64" customWidth="1"/>
    <col min="11018" max="11018" width="0.875" style="64" customWidth="1"/>
    <col min="11019" max="11019" width="8.25" style="64" customWidth="1"/>
    <col min="11020" max="11020" width="8.125" style="64" customWidth="1"/>
    <col min="11021" max="11021" width="1" style="64" customWidth="1"/>
    <col min="11022" max="11023" width="10" style="64" customWidth="1"/>
    <col min="11024" max="11264" width="8.625" style="64"/>
    <col min="11265" max="11265" width="1" style="64" customWidth="1"/>
    <col min="11266" max="11266" width="18" style="64" customWidth="1"/>
    <col min="11267" max="11268" width="1" style="64" customWidth="1"/>
    <col min="11269" max="11269" width="8.875" style="64" customWidth="1"/>
    <col min="11270" max="11270" width="1" style="64" customWidth="1"/>
    <col min="11271" max="11271" width="8.625" style="64" customWidth="1"/>
    <col min="11272" max="11272" width="1" style="64" customWidth="1"/>
    <col min="11273" max="11273" width="8.375" style="64" customWidth="1"/>
    <col min="11274" max="11274" width="0.875" style="64" customWidth="1"/>
    <col min="11275" max="11275" width="8.25" style="64" customWidth="1"/>
    <col min="11276" max="11276" width="8.125" style="64" customWidth="1"/>
    <col min="11277" max="11277" width="1" style="64" customWidth="1"/>
    <col min="11278" max="11279" width="10" style="64" customWidth="1"/>
    <col min="11280" max="11520" width="8.625" style="64"/>
    <col min="11521" max="11521" width="1" style="64" customWidth="1"/>
    <col min="11522" max="11522" width="18" style="64" customWidth="1"/>
    <col min="11523" max="11524" width="1" style="64" customWidth="1"/>
    <col min="11525" max="11525" width="8.875" style="64" customWidth="1"/>
    <col min="11526" max="11526" width="1" style="64" customWidth="1"/>
    <col min="11527" max="11527" width="8.625" style="64" customWidth="1"/>
    <col min="11528" max="11528" width="1" style="64" customWidth="1"/>
    <col min="11529" max="11529" width="8.375" style="64" customWidth="1"/>
    <col min="11530" max="11530" width="0.875" style="64" customWidth="1"/>
    <col min="11531" max="11531" width="8.25" style="64" customWidth="1"/>
    <col min="11532" max="11532" width="8.125" style="64" customWidth="1"/>
    <col min="11533" max="11533" width="1" style="64" customWidth="1"/>
    <col min="11534" max="11535" width="10" style="64" customWidth="1"/>
    <col min="11536" max="11776" width="8.625" style="64"/>
    <col min="11777" max="11777" width="1" style="64" customWidth="1"/>
    <col min="11778" max="11778" width="18" style="64" customWidth="1"/>
    <col min="11779" max="11780" width="1" style="64" customWidth="1"/>
    <col min="11781" max="11781" width="8.875" style="64" customWidth="1"/>
    <col min="11782" max="11782" width="1" style="64" customWidth="1"/>
    <col min="11783" max="11783" width="8.625" style="64" customWidth="1"/>
    <col min="11784" max="11784" width="1" style="64" customWidth="1"/>
    <col min="11785" max="11785" width="8.375" style="64" customWidth="1"/>
    <col min="11786" max="11786" width="0.875" style="64" customWidth="1"/>
    <col min="11787" max="11787" width="8.25" style="64" customWidth="1"/>
    <col min="11788" max="11788" width="8.125" style="64" customWidth="1"/>
    <col min="11789" max="11789" width="1" style="64" customWidth="1"/>
    <col min="11790" max="11791" width="10" style="64" customWidth="1"/>
    <col min="11792" max="12032" width="8.625" style="64"/>
    <col min="12033" max="12033" width="1" style="64" customWidth="1"/>
    <col min="12034" max="12034" width="18" style="64" customWidth="1"/>
    <col min="12035" max="12036" width="1" style="64" customWidth="1"/>
    <col min="12037" max="12037" width="8.875" style="64" customWidth="1"/>
    <col min="12038" max="12038" width="1" style="64" customWidth="1"/>
    <col min="12039" max="12039" width="8.625" style="64" customWidth="1"/>
    <col min="12040" max="12040" width="1" style="64" customWidth="1"/>
    <col min="12041" max="12041" width="8.375" style="64" customWidth="1"/>
    <col min="12042" max="12042" width="0.875" style="64" customWidth="1"/>
    <col min="12043" max="12043" width="8.25" style="64" customWidth="1"/>
    <col min="12044" max="12044" width="8.125" style="64" customWidth="1"/>
    <col min="12045" max="12045" width="1" style="64" customWidth="1"/>
    <col min="12046" max="12047" width="10" style="64" customWidth="1"/>
    <col min="12048" max="12288" width="8.625" style="64"/>
    <col min="12289" max="12289" width="1" style="64" customWidth="1"/>
    <col min="12290" max="12290" width="18" style="64" customWidth="1"/>
    <col min="12291" max="12292" width="1" style="64" customWidth="1"/>
    <col min="12293" max="12293" width="8.875" style="64" customWidth="1"/>
    <col min="12294" max="12294" width="1" style="64" customWidth="1"/>
    <col min="12295" max="12295" width="8.625" style="64" customWidth="1"/>
    <col min="12296" max="12296" width="1" style="64" customWidth="1"/>
    <col min="12297" max="12297" width="8.375" style="64" customWidth="1"/>
    <col min="12298" max="12298" width="0.875" style="64" customWidth="1"/>
    <col min="12299" max="12299" width="8.25" style="64" customWidth="1"/>
    <col min="12300" max="12300" width="8.125" style="64" customWidth="1"/>
    <col min="12301" max="12301" width="1" style="64" customWidth="1"/>
    <col min="12302" max="12303" width="10" style="64" customWidth="1"/>
    <col min="12304" max="12544" width="8.625" style="64"/>
    <col min="12545" max="12545" width="1" style="64" customWidth="1"/>
    <col min="12546" max="12546" width="18" style="64" customWidth="1"/>
    <col min="12547" max="12548" width="1" style="64" customWidth="1"/>
    <col min="12549" max="12549" width="8.875" style="64" customWidth="1"/>
    <col min="12550" max="12550" width="1" style="64" customWidth="1"/>
    <col min="12551" max="12551" width="8.625" style="64" customWidth="1"/>
    <col min="12552" max="12552" width="1" style="64" customWidth="1"/>
    <col min="12553" max="12553" width="8.375" style="64" customWidth="1"/>
    <col min="12554" max="12554" width="0.875" style="64" customWidth="1"/>
    <col min="12555" max="12555" width="8.25" style="64" customWidth="1"/>
    <col min="12556" max="12556" width="8.125" style="64" customWidth="1"/>
    <col min="12557" max="12557" width="1" style="64" customWidth="1"/>
    <col min="12558" max="12559" width="10" style="64" customWidth="1"/>
    <col min="12560" max="12800" width="8.625" style="64"/>
    <col min="12801" max="12801" width="1" style="64" customWidth="1"/>
    <col min="12802" max="12802" width="18" style="64" customWidth="1"/>
    <col min="12803" max="12804" width="1" style="64" customWidth="1"/>
    <col min="12805" max="12805" width="8.875" style="64" customWidth="1"/>
    <col min="12806" max="12806" width="1" style="64" customWidth="1"/>
    <col min="12807" max="12807" width="8.625" style="64" customWidth="1"/>
    <col min="12808" max="12808" width="1" style="64" customWidth="1"/>
    <col min="12809" max="12809" width="8.375" style="64" customWidth="1"/>
    <col min="12810" max="12810" width="0.875" style="64" customWidth="1"/>
    <col min="12811" max="12811" width="8.25" style="64" customWidth="1"/>
    <col min="12812" max="12812" width="8.125" style="64" customWidth="1"/>
    <col min="12813" max="12813" width="1" style="64" customWidth="1"/>
    <col min="12814" max="12815" width="10" style="64" customWidth="1"/>
    <col min="12816" max="13056" width="8.625" style="64"/>
    <col min="13057" max="13057" width="1" style="64" customWidth="1"/>
    <col min="13058" max="13058" width="18" style="64" customWidth="1"/>
    <col min="13059" max="13060" width="1" style="64" customWidth="1"/>
    <col min="13061" max="13061" width="8.875" style="64" customWidth="1"/>
    <col min="13062" max="13062" width="1" style="64" customWidth="1"/>
    <col min="13063" max="13063" width="8.625" style="64" customWidth="1"/>
    <col min="13064" max="13064" width="1" style="64" customWidth="1"/>
    <col min="13065" max="13065" width="8.375" style="64" customWidth="1"/>
    <col min="13066" max="13066" width="0.875" style="64" customWidth="1"/>
    <col min="13067" max="13067" width="8.25" style="64" customWidth="1"/>
    <col min="13068" max="13068" width="8.125" style="64" customWidth="1"/>
    <col min="13069" max="13069" width="1" style="64" customWidth="1"/>
    <col min="13070" max="13071" width="10" style="64" customWidth="1"/>
    <col min="13072" max="13312" width="8.625" style="64"/>
    <col min="13313" max="13313" width="1" style="64" customWidth="1"/>
    <col min="13314" max="13314" width="18" style="64" customWidth="1"/>
    <col min="13315" max="13316" width="1" style="64" customWidth="1"/>
    <col min="13317" max="13317" width="8.875" style="64" customWidth="1"/>
    <col min="13318" max="13318" width="1" style="64" customWidth="1"/>
    <col min="13319" max="13319" width="8.625" style="64" customWidth="1"/>
    <col min="13320" max="13320" width="1" style="64" customWidth="1"/>
    <col min="13321" max="13321" width="8.375" style="64" customWidth="1"/>
    <col min="13322" max="13322" width="0.875" style="64" customWidth="1"/>
    <col min="13323" max="13323" width="8.25" style="64" customWidth="1"/>
    <col min="13324" max="13324" width="8.125" style="64" customWidth="1"/>
    <col min="13325" max="13325" width="1" style="64" customWidth="1"/>
    <col min="13326" max="13327" width="10" style="64" customWidth="1"/>
    <col min="13328" max="13568" width="8.625" style="64"/>
    <col min="13569" max="13569" width="1" style="64" customWidth="1"/>
    <col min="13570" max="13570" width="18" style="64" customWidth="1"/>
    <col min="13571" max="13572" width="1" style="64" customWidth="1"/>
    <col min="13573" max="13573" width="8.875" style="64" customWidth="1"/>
    <col min="13574" max="13574" width="1" style="64" customWidth="1"/>
    <col min="13575" max="13575" width="8.625" style="64" customWidth="1"/>
    <col min="13576" max="13576" width="1" style="64" customWidth="1"/>
    <col min="13577" max="13577" width="8.375" style="64" customWidth="1"/>
    <col min="13578" max="13578" width="0.875" style="64" customWidth="1"/>
    <col min="13579" max="13579" width="8.25" style="64" customWidth="1"/>
    <col min="13580" max="13580" width="8.125" style="64" customWidth="1"/>
    <col min="13581" max="13581" width="1" style="64" customWidth="1"/>
    <col min="13582" max="13583" width="10" style="64" customWidth="1"/>
    <col min="13584" max="13824" width="8.625" style="64"/>
    <col min="13825" max="13825" width="1" style="64" customWidth="1"/>
    <col min="13826" max="13826" width="18" style="64" customWidth="1"/>
    <col min="13827" max="13828" width="1" style="64" customWidth="1"/>
    <col min="13829" max="13829" width="8.875" style="64" customWidth="1"/>
    <col min="13830" max="13830" width="1" style="64" customWidth="1"/>
    <col min="13831" max="13831" width="8.625" style="64" customWidth="1"/>
    <col min="13832" max="13832" width="1" style="64" customWidth="1"/>
    <col min="13833" max="13833" width="8.375" style="64" customWidth="1"/>
    <col min="13834" max="13834" width="0.875" style="64" customWidth="1"/>
    <col min="13835" max="13835" width="8.25" style="64" customWidth="1"/>
    <col min="13836" max="13836" width="8.125" style="64" customWidth="1"/>
    <col min="13837" max="13837" width="1" style="64" customWidth="1"/>
    <col min="13838" max="13839" width="10" style="64" customWidth="1"/>
    <col min="13840" max="14080" width="8.625" style="64"/>
    <col min="14081" max="14081" width="1" style="64" customWidth="1"/>
    <col min="14082" max="14082" width="18" style="64" customWidth="1"/>
    <col min="14083" max="14084" width="1" style="64" customWidth="1"/>
    <col min="14085" max="14085" width="8.875" style="64" customWidth="1"/>
    <col min="14086" max="14086" width="1" style="64" customWidth="1"/>
    <col min="14087" max="14087" width="8.625" style="64" customWidth="1"/>
    <col min="14088" max="14088" width="1" style="64" customWidth="1"/>
    <col min="14089" max="14089" width="8.375" style="64" customWidth="1"/>
    <col min="14090" max="14090" width="0.875" style="64" customWidth="1"/>
    <col min="14091" max="14091" width="8.25" style="64" customWidth="1"/>
    <col min="14092" max="14092" width="8.125" style="64" customWidth="1"/>
    <col min="14093" max="14093" width="1" style="64" customWidth="1"/>
    <col min="14094" max="14095" width="10" style="64" customWidth="1"/>
    <col min="14096" max="14336" width="8.625" style="64"/>
    <col min="14337" max="14337" width="1" style="64" customWidth="1"/>
    <col min="14338" max="14338" width="18" style="64" customWidth="1"/>
    <col min="14339" max="14340" width="1" style="64" customWidth="1"/>
    <col min="14341" max="14341" width="8.875" style="64" customWidth="1"/>
    <col min="14342" max="14342" width="1" style="64" customWidth="1"/>
    <col min="14343" max="14343" width="8.625" style="64" customWidth="1"/>
    <col min="14344" max="14344" width="1" style="64" customWidth="1"/>
    <col min="14345" max="14345" width="8.375" style="64" customWidth="1"/>
    <col min="14346" max="14346" width="0.875" style="64" customWidth="1"/>
    <col min="14347" max="14347" width="8.25" style="64" customWidth="1"/>
    <col min="14348" max="14348" width="8.125" style="64" customWidth="1"/>
    <col min="14349" max="14349" width="1" style="64" customWidth="1"/>
    <col min="14350" max="14351" width="10" style="64" customWidth="1"/>
    <col min="14352" max="14592" width="8.625" style="64"/>
    <col min="14593" max="14593" width="1" style="64" customWidth="1"/>
    <col min="14594" max="14594" width="18" style="64" customWidth="1"/>
    <col min="14595" max="14596" width="1" style="64" customWidth="1"/>
    <col min="14597" max="14597" width="8.875" style="64" customWidth="1"/>
    <col min="14598" max="14598" width="1" style="64" customWidth="1"/>
    <col min="14599" max="14599" width="8.625" style="64" customWidth="1"/>
    <col min="14600" max="14600" width="1" style="64" customWidth="1"/>
    <col min="14601" max="14601" width="8.375" style="64" customWidth="1"/>
    <col min="14602" max="14602" width="0.875" style="64" customWidth="1"/>
    <col min="14603" max="14603" width="8.25" style="64" customWidth="1"/>
    <col min="14604" max="14604" width="8.125" style="64" customWidth="1"/>
    <col min="14605" max="14605" width="1" style="64" customWidth="1"/>
    <col min="14606" max="14607" width="10" style="64" customWidth="1"/>
    <col min="14608" max="14848" width="8.625" style="64"/>
    <col min="14849" max="14849" width="1" style="64" customWidth="1"/>
    <col min="14850" max="14850" width="18" style="64" customWidth="1"/>
    <col min="14851" max="14852" width="1" style="64" customWidth="1"/>
    <col min="14853" max="14853" width="8.875" style="64" customWidth="1"/>
    <col min="14854" max="14854" width="1" style="64" customWidth="1"/>
    <col min="14855" max="14855" width="8.625" style="64" customWidth="1"/>
    <col min="14856" max="14856" width="1" style="64" customWidth="1"/>
    <col min="14857" max="14857" width="8.375" style="64" customWidth="1"/>
    <col min="14858" max="14858" width="0.875" style="64" customWidth="1"/>
    <col min="14859" max="14859" width="8.25" style="64" customWidth="1"/>
    <col min="14860" max="14860" width="8.125" style="64" customWidth="1"/>
    <col min="14861" max="14861" width="1" style="64" customWidth="1"/>
    <col min="14862" max="14863" width="10" style="64" customWidth="1"/>
    <col min="14864" max="15104" width="8.625" style="64"/>
    <col min="15105" max="15105" width="1" style="64" customWidth="1"/>
    <col min="15106" max="15106" width="18" style="64" customWidth="1"/>
    <col min="15107" max="15108" width="1" style="64" customWidth="1"/>
    <col min="15109" max="15109" width="8.875" style="64" customWidth="1"/>
    <col min="15110" max="15110" width="1" style="64" customWidth="1"/>
    <col min="15111" max="15111" width="8.625" style="64" customWidth="1"/>
    <col min="15112" max="15112" width="1" style="64" customWidth="1"/>
    <col min="15113" max="15113" width="8.375" style="64" customWidth="1"/>
    <col min="15114" max="15114" width="0.875" style="64" customWidth="1"/>
    <col min="15115" max="15115" width="8.25" style="64" customWidth="1"/>
    <col min="15116" max="15116" width="8.125" style="64" customWidth="1"/>
    <col min="15117" max="15117" width="1" style="64" customWidth="1"/>
    <col min="15118" max="15119" width="10" style="64" customWidth="1"/>
    <col min="15120" max="15360" width="8.625" style="64"/>
    <col min="15361" max="15361" width="1" style="64" customWidth="1"/>
    <col min="15362" max="15362" width="18" style="64" customWidth="1"/>
    <col min="15363" max="15364" width="1" style="64" customWidth="1"/>
    <col min="15365" max="15365" width="8.875" style="64" customWidth="1"/>
    <col min="15366" max="15366" width="1" style="64" customWidth="1"/>
    <col min="15367" max="15367" width="8.625" style="64" customWidth="1"/>
    <col min="15368" max="15368" width="1" style="64" customWidth="1"/>
    <col min="15369" max="15369" width="8.375" style="64" customWidth="1"/>
    <col min="15370" max="15370" width="0.875" style="64" customWidth="1"/>
    <col min="15371" max="15371" width="8.25" style="64" customWidth="1"/>
    <col min="15372" max="15372" width="8.125" style="64" customWidth="1"/>
    <col min="15373" max="15373" width="1" style="64" customWidth="1"/>
    <col min="15374" max="15375" width="10" style="64" customWidth="1"/>
    <col min="15376" max="15616" width="8.625" style="64"/>
    <col min="15617" max="15617" width="1" style="64" customWidth="1"/>
    <col min="15618" max="15618" width="18" style="64" customWidth="1"/>
    <col min="15619" max="15620" width="1" style="64" customWidth="1"/>
    <col min="15621" max="15621" width="8.875" style="64" customWidth="1"/>
    <col min="15622" max="15622" width="1" style="64" customWidth="1"/>
    <col min="15623" max="15623" width="8.625" style="64" customWidth="1"/>
    <col min="15624" max="15624" width="1" style="64" customWidth="1"/>
    <col min="15625" max="15625" width="8.375" style="64" customWidth="1"/>
    <col min="15626" max="15626" width="0.875" style="64" customWidth="1"/>
    <col min="15627" max="15627" width="8.25" style="64" customWidth="1"/>
    <col min="15628" max="15628" width="8.125" style="64" customWidth="1"/>
    <col min="15629" max="15629" width="1" style="64" customWidth="1"/>
    <col min="15630" max="15631" width="10" style="64" customWidth="1"/>
    <col min="15632" max="15872" width="8.625" style="64"/>
    <col min="15873" max="15873" width="1" style="64" customWidth="1"/>
    <col min="15874" max="15874" width="18" style="64" customWidth="1"/>
    <col min="15875" max="15876" width="1" style="64" customWidth="1"/>
    <col min="15877" max="15877" width="8.875" style="64" customWidth="1"/>
    <col min="15878" max="15878" width="1" style="64" customWidth="1"/>
    <col min="15879" max="15879" width="8.625" style="64" customWidth="1"/>
    <col min="15880" max="15880" width="1" style="64" customWidth="1"/>
    <col min="15881" max="15881" width="8.375" style="64" customWidth="1"/>
    <col min="15882" max="15882" width="0.875" style="64" customWidth="1"/>
    <col min="15883" max="15883" width="8.25" style="64" customWidth="1"/>
    <col min="15884" max="15884" width="8.125" style="64" customWidth="1"/>
    <col min="15885" max="15885" width="1" style="64" customWidth="1"/>
    <col min="15886" max="15887" width="10" style="64" customWidth="1"/>
    <col min="15888" max="16128" width="8.625" style="64"/>
    <col min="16129" max="16129" width="1" style="64" customWidth="1"/>
    <col min="16130" max="16130" width="18" style="64" customWidth="1"/>
    <col min="16131" max="16132" width="1" style="64" customWidth="1"/>
    <col min="16133" max="16133" width="8.875" style="64" customWidth="1"/>
    <col min="16134" max="16134" width="1" style="64" customWidth="1"/>
    <col min="16135" max="16135" width="8.625" style="64" customWidth="1"/>
    <col min="16136" max="16136" width="1" style="64" customWidth="1"/>
    <col min="16137" max="16137" width="8.375" style="64" customWidth="1"/>
    <col min="16138" max="16138" width="0.875" style="64" customWidth="1"/>
    <col min="16139" max="16139" width="8.25" style="64" customWidth="1"/>
    <col min="16140" max="16140" width="8.125" style="64" customWidth="1"/>
    <col min="16141" max="16141" width="1" style="64" customWidth="1"/>
    <col min="16142" max="16143" width="10" style="64" customWidth="1"/>
    <col min="16144" max="16384" width="8.625" style="64"/>
  </cols>
  <sheetData>
    <row r="1" spans="1:15" ht="25.5" customHeight="1"/>
    <row r="2" spans="1:15" ht="22.5" customHeight="1">
      <c r="A2" s="640" t="s">
        <v>705</v>
      </c>
      <c r="B2" s="640"/>
      <c r="C2" s="640"/>
      <c r="D2" s="640"/>
      <c r="E2" s="640"/>
      <c r="F2" s="640"/>
      <c r="G2" s="640"/>
      <c r="H2" s="640"/>
      <c r="I2" s="640"/>
      <c r="J2" s="640"/>
      <c r="K2" s="640"/>
      <c r="L2" s="640"/>
      <c r="M2" s="640"/>
      <c r="N2" s="640"/>
      <c r="O2" s="640"/>
    </row>
    <row r="3" spans="1:15" ht="13.5" customHeight="1">
      <c r="A3" s="94"/>
      <c r="B3" s="95"/>
      <c r="C3" s="95"/>
      <c r="D3" s="95"/>
      <c r="E3" s="95"/>
      <c r="F3" s="95"/>
      <c r="G3" s="95"/>
      <c r="H3" s="95"/>
      <c r="I3" s="95"/>
      <c r="J3" s="95"/>
      <c r="K3" s="95"/>
      <c r="L3" s="95"/>
      <c r="M3" s="95"/>
      <c r="N3" s="95"/>
      <c r="O3" s="95"/>
    </row>
    <row r="4" spans="1:15" s="58" customFormat="1" ht="13.5" customHeight="1" thickBot="1">
      <c r="A4" s="96"/>
      <c r="B4" s="200" t="s">
        <v>652</v>
      </c>
      <c r="C4" s="200"/>
      <c r="D4" s="200"/>
      <c r="E4" s="200"/>
      <c r="F4" s="200"/>
      <c r="G4" s="64"/>
      <c r="H4" s="64"/>
      <c r="I4" s="64"/>
      <c r="J4" s="64"/>
      <c r="K4" s="64"/>
      <c r="L4" s="64"/>
      <c r="M4" s="64"/>
      <c r="N4" s="64"/>
      <c r="O4" s="201" t="s">
        <v>624</v>
      </c>
    </row>
    <row r="5" spans="1:15" s="58" customFormat="1" ht="18.75" customHeight="1">
      <c r="A5" s="98"/>
      <c r="B5" s="700" t="s">
        <v>706</v>
      </c>
      <c r="C5" s="701"/>
      <c r="D5" s="702"/>
      <c r="E5" s="702"/>
      <c r="F5" s="202"/>
      <c r="G5" s="643" t="s">
        <v>709</v>
      </c>
      <c r="H5" s="644"/>
      <c r="I5" s="644"/>
      <c r="J5" s="705"/>
      <c r="K5" s="705"/>
      <c r="L5" s="705"/>
      <c r="M5" s="705"/>
      <c r="N5" s="705"/>
      <c r="O5" s="705"/>
    </row>
    <row r="6" spans="1:15" s="58" customFormat="1" ht="18.75" customHeight="1">
      <c r="A6" s="99"/>
      <c r="B6" s="683"/>
      <c r="C6" s="703"/>
      <c r="D6" s="704"/>
      <c r="E6" s="704"/>
      <c r="F6" s="203"/>
      <c r="G6" s="706" t="s">
        <v>707</v>
      </c>
      <c r="H6" s="707"/>
      <c r="I6" s="708"/>
      <c r="J6" s="708"/>
      <c r="K6" s="709"/>
      <c r="L6" s="706" t="s">
        <v>708</v>
      </c>
      <c r="M6" s="708"/>
      <c r="N6" s="708"/>
      <c r="O6" s="708"/>
    </row>
    <row r="7" spans="1:15" s="58" customFormat="1" ht="18.75" customHeight="1">
      <c r="A7" s="100"/>
      <c r="B7" s="693" t="s">
        <v>567</v>
      </c>
      <c r="C7" s="693"/>
      <c r="D7" s="694"/>
      <c r="E7" s="694"/>
      <c r="F7" s="204"/>
      <c r="G7" s="695">
        <v>43184</v>
      </c>
      <c r="H7" s="696"/>
      <c r="I7" s="696"/>
      <c r="J7" s="696"/>
      <c r="K7" s="697"/>
      <c r="L7" s="698">
        <v>100</v>
      </c>
      <c r="M7" s="699"/>
      <c r="N7" s="699"/>
      <c r="O7" s="699"/>
    </row>
    <row r="8" spans="1:15" s="58" customFormat="1" ht="18.75" customHeight="1" thickBot="1">
      <c r="A8" s="101"/>
      <c r="B8" s="672" t="s">
        <v>40</v>
      </c>
      <c r="C8" s="673"/>
      <c r="D8" s="674"/>
      <c r="E8" s="674"/>
      <c r="F8" s="205"/>
      <c r="G8" s="675">
        <v>22085</v>
      </c>
      <c r="H8" s="676"/>
      <c r="I8" s="677"/>
      <c r="J8" s="677"/>
      <c r="K8" s="678"/>
      <c r="L8" s="679">
        <v>51.1</v>
      </c>
      <c r="M8" s="677"/>
      <c r="N8" s="677"/>
      <c r="O8" s="677"/>
    </row>
    <row r="9" spans="1:15" s="58" customFormat="1" ht="16.5" customHeight="1">
      <c r="A9" s="96"/>
      <c r="B9" s="64"/>
      <c r="C9" s="64"/>
      <c r="D9" s="64"/>
      <c r="E9" s="64"/>
      <c r="F9" s="64"/>
      <c r="G9" s="64"/>
      <c r="H9" s="64"/>
      <c r="I9" s="64"/>
      <c r="J9" s="64"/>
      <c r="K9" s="64"/>
      <c r="L9" s="64"/>
      <c r="M9" s="64"/>
      <c r="N9" s="64"/>
      <c r="O9" s="64"/>
    </row>
    <row r="10" spans="1:15" s="58" customFormat="1" ht="16.5" customHeight="1" thickBot="1">
      <c r="A10" s="96"/>
      <c r="B10" s="200" t="s">
        <v>568</v>
      </c>
      <c r="C10" s="158"/>
      <c r="D10" s="158"/>
      <c r="E10" s="158"/>
      <c r="F10" s="158"/>
      <c r="G10" s="158"/>
      <c r="H10" s="158"/>
      <c r="I10" s="158"/>
      <c r="J10" s="158"/>
      <c r="K10" s="158"/>
      <c r="L10" s="158"/>
      <c r="M10" s="158"/>
      <c r="N10" s="158"/>
      <c r="O10" s="64"/>
    </row>
    <row r="11" spans="1:15" s="58" customFormat="1" ht="18.75" customHeight="1">
      <c r="A11" s="103"/>
      <c r="B11" s="206" t="s">
        <v>569</v>
      </c>
      <c r="C11" s="207"/>
      <c r="D11" s="208"/>
      <c r="E11" s="206" t="s">
        <v>42</v>
      </c>
      <c r="F11" s="206"/>
      <c r="G11" s="209" t="s">
        <v>570</v>
      </c>
      <c r="H11" s="206"/>
      <c r="I11" s="645" t="s">
        <v>41</v>
      </c>
      <c r="J11" s="680"/>
      <c r="K11" s="680"/>
      <c r="L11" s="643"/>
      <c r="M11" s="206"/>
      <c r="N11" s="208" t="s">
        <v>42</v>
      </c>
      <c r="O11" s="208" t="s">
        <v>571</v>
      </c>
    </row>
    <row r="12" spans="1:15" s="58" customFormat="1" ht="18.75" customHeight="1">
      <c r="A12" s="104"/>
      <c r="B12" s="681" t="s">
        <v>43</v>
      </c>
      <c r="C12" s="210"/>
      <c r="D12" s="211"/>
      <c r="E12" s="684">
        <v>2955</v>
      </c>
      <c r="F12" s="212"/>
      <c r="G12" s="687">
        <v>13.4</v>
      </c>
      <c r="H12" s="213"/>
      <c r="I12" s="690" t="s">
        <v>572</v>
      </c>
      <c r="J12" s="691"/>
      <c r="K12" s="691"/>
      <c r="L12" s="692"/>
      <c r="M12" s="214"/>
      <c r="N12" s="215">
        <v>332.4</v>
      </c>
      <c r="O12" s="216">
        <v>11.2</v>
      </c>
    </row>
    <row r="13" spans="1:15" s="58" customFormat="1" ht="18.75" customHeight="1">
      <c r="A13" s="97"/>
      <c r="B13" s="682"/>
      <c r="C13" s="217"/>
      <c r="D13" s="218"/>
      <c r="E13" s="685"/>
      <c r="F13" s="219"/>
      <c r="G13" s="688"/>
      <c r="H13" s="220"/>
      <c r="I13" s="669" t="s">
        <v>44</v>
      </c>
      <c r="J13" s="670"/>
      <c r="K13" s="670"/>
      <c r="L13" s="671"/>
      <c r="M13" s="221"/>
      <c r="N13" s="215">
        <v>10.199999999999999</v>
      </c>
      <c r="O13" s="215">
        <v>0.4</v>
      </c>
    </row>
    <row r="14" spans="1:15" s="58" customFormat="1" ht="18.75" customHeight="1">
      <c r="A14" s="97"/>
      <c r="B14" s="682"/>
      <c r="C14" s="217"/>
      <c r="D14" s="218"/>
      <c r="E14" s="685"/>
      <c r="F14" s="219"/>
      <c r="G14" s="688"/>
      <c r="H14" s="220"/>
      <c r="I14" s="669" t="s">
        <v>45</v>
      </c>
      <c r="J14" s="670"/>
      <c r="K14" s="670"/>
      <c r="L14" s="671"/>
      <c r="M14" s="221"/>
      <c r="N14" s="215">
        <v>601.79999999999995</v>
      </c>
      <c r="O14" s="215">
        <v>20.399999999999999</v>
      </c>
    </row>
    <row r="15" spans="1:15" s="58" customFormat="1" ht="18.75" customHeight="1">
      <c r="A15" s="97"/>
      <c r="B15" s="682"/>
      <c r="C15" s="217"/>
      <c r="D15" s="218"/>
      <c r="E15" s="685"/>
      <c r="F15" s="219"/>
      <c r="G15" s="688"/>
      <c r="H15" s="220"/>
      <c r="I15" s="669" t="s">
        <v>46</v>
      </c>
      <c r="J15" s="670"/>
      <c r="K15" s="670"/>
      <c r="L15" s="671"/>
      <c r="M15" s="221"/>
      <c r="N15" s="215">
        <v>151.1</v>
      </c>
      <c r="O15" s="215">
        <v>5.0999999999999996</v>
      </c>
    </row>
    <row r="16" spans="1:15" s="58" customFormat="1" ht="18.75" customHeight="1">
      <c r="A16" s="97"/>
      <c r="B16" s="682"/>
      <c r="C16" s="217"/>
      <c r="D16" s="218"/>
      <c r="E16" s="685"/>
      <c r="F16" s="219"/>
      <c r="G16" s="688"/>
      <c r="H16" s="220"/>
      <c r="I16" s="669" t="s">
        <v>47</v>
      </c>
      <c r="J16" s="670"/>
      <c r="K16" s="670"/>
      <c r="L16" s="671"/>
      <c r="M16" s="221"/>
      <c r="N16" s="215">
        <v>782.9</v>
      </c>
      <c r="O16" s="215">
        <v>26.5</v>
      </c>
    </row>
    <row r="17" spans="1:15" s="58" customFormat="1" ht="18.75" customHeight="1">
      <c r="A17" s="97"/>
      <c r="B17" s="682"/>
      <c r="C17" s="217"/>
      <c r="D17" s="218"/>
      <c r="E17" s="685"/>
      <c r="F17" s="219"/>
      <c r="G17" s="688"/>
      <c r="H17" s="220"/>
      <c r="I17" s="669" t="s">
        <v>48</v>
      </c>
      <c r="J17" s="670"/>
      <c r="K17" s="670"/>
      <c r="L17" s="671"/>
      <c r="M17" s="221"/>
      <c r="N17" s="215">
        <v>145.1</v>
      </c>
      <c r="O17" s="215">
        <v>4.9000000000000004</v>
      </c>
    </row>
    <row r="18" spans="1:15" s="58" customFormat="1" ht="18.75" customHeight="1">
      <c r="A18" s="97"/>
      <c r="B18" s="682"/>
      <c r="C18" s="217"/>
      <c r="D18" s="218"/>
      <c r="E18" s="685"/>
      <c r="F18" s="219"/>
      <c r="G18" s="688"/>
      <c r="H18" s="220"/>
      <c r="I18" s="669" t="s">
        <v>49</v>
      </c>
      <c r="J18" s="670"/>
      <c r="K18" s="670"/>
      <c r="L18" s="671"/>
      <c r="M18" s="221"/>
      <c r="N18" s="215">
        <v>98.6</v>
      </c>
      <c r="O18" s="215">
        <v>3.3</v>
      </c>
    </row>
    <row r="19" spans="1:15" s="58" customFormat="1" ht="18.75" customHeight="1">
      <c r="A19" s="97"/>
      <c r="B19" s="682"/>
      <c r="C19" s="217"/>
      <c r="D19" s="218"/>
      <c r="E19" s="685"/>
      <c r="F19" s="219"/>
      <c r="G19" s="688"/>
      <c r="H19" s="220"/>
      <c r="I19" s="669" t="s">
        <v>50</v>
      </c>
      <c r="J19" s="670"/>
      <c r="K19" s="670"/>
      <c r="L19" s="671"/>
      <c r="M19" s="221"/>
      <c r="N19" s="215">
        <v>196.6</v>
      </c>
      <c r="O19" s="215">
        <v>6.7</v>
      </c>
    </row>
    <row r="20" spans="1:15" s="58" customFormat="1" ht="18.75" customHeight="1">
      <c r="A20" s="97"/>
      <c r="B20" s="682"/>
      <c r="C20" s="217"/>
      <c r="D20" s="218"/>
      <c r="E20" s="685"/>
      <c r="F20" s="219"/>
      <c r="G20" s="688"/>
      <c r="H20" s="220"/>
      <c r="I20" s="669" t="s">
        <v>51</v>
      </c>
      <c r="J20" s="670"/>
      <c r="K20" s="670"/>
      <c r="L20" s="671"/>
      <c r="M20" s="221"/>
      <c r="N20" s="215">
        <v>167.8</v>
      </c>
      <c r="O20" s="215">
        <v>5.7</v>
      </c>
    </row>
    <row r="21" spans="1:15" s="58" customFormat="1" ht="18.75" customHeight="1">
      <c r="A21" s="97"/>
      <c r="B21" s="682"/>
      <c r="C21" s="217"/>
      <c r="D21" s="218"/>
      <c r="E21" s="685"/>
      <c r="F21" s="219"/>
      <c r="G21" s="688"/>
      <c r="H21" s="220"/>
      <c r="I21" s="669" t="s">
        <v>573</v>
      </c>
      <c r="J21" s="670"/>
      <c r="K21" s="670"/>
      <c r="L21" s="671"/>
      <c r="M21" s="221"/>
      <c r="N21" s="215">
        <v>349.1</v>
      </c>
      <c r="O21" s="215">
        <v>11.8</v>
      </c>
    </row>
    <row r="22" spans="1:15" s="58" customFormat="1" ht="18.75" customHeight="1">
      <c r="A22" s="97"/>
      <c r="B22" s="682"/>
      <c r="C22" s="217"/>
      <c r="D22" s="218"/>
      <c r="E22" s="685"/>
      <c r="F22" s="219"/>
      <c r="G22" s="688"/>
      <c r="H22" s="220"/>
      <c r="I22" s="669" t="s">
        <v>52</v>
      </c>
      <c r="J22" s="670"/>
      <c r="K22" s="670"/>
      <c r="L22" s="671"/>
      <c r="M22" s="221"/>
      <c r="N22" s="215">
        <v>77.599999999999994</v>
      </c>
      <c r="O22" s="215">
        <v>2.6</v>
      </c>
    </row>
    <row r="23" spans="1:15" s="58" customFormat="1" ht="18.75" customHeight="1">
      <c r="A23" s="97"/>
      <c r="B23" s="682"/>
      <c r="C23" s="217"/>
      <c r="D23" s="218"/>
      <c r="E23" s="685"/>
      <c r="F23" s="219"/>
      <c r="G23" s="688"/>
      <c r="H23" s="220"/>
      <c r="I23" s="669" t="s">
        <v>53</v>
      </c>
      <c r="J23" s="670"/>
      <c r="K23" s="670"/>
      <c r="L23" s="671"/>
      <c r="M23" s="221"/>
      <c r="N23" s="215">
        <v>41.9</v>
      </c>
      <c r="O23" s="215">
        <v>1.4</v>
      </c>
    </row>
    <row r="24" spans="1:15" s="58" customFormat="1" ht="18.75" customHeight="1">
      <c r="A24" s="99"/>
      <c r="B24" s="683"/>
      <c r="C24" s="222"/>
      <c r="D24" s="223"/>
      <c r="E24" s="686"/>
      <c r="F24" s="224"/>
      <c r="G24" s="689"/>
      <c r="H24" s="225"/>
      <c r="I24" s="710" t="s">
        <v>54</v>
      </c>
      <c r="J24" s="711"/>
      <c r="K24" s="711" t="s">
        <v>55</v>
      </c>
      <c r="L24" s="712"/>
      <c r="M24" s="226"/>
      <c r="N24" s="227">
        <v>2955.1</v>
      </c>
      <c r="O24" s="227">
        <v>100</v>
      </c>
    </row>
    <row r="25" spans="1:15" s="58" customFormat="1" ht="18.75" customHeight="1" thickBot="1">
      <c r="A25" s="105"/>
      <c r="B25" s="615" t="s">
        <v>56</v>
      </c>
      <c r="C25" s="228"/>
      <c r="D25" s="229"/>
      <c r="E25" s="230">
        <v>19130</v>
      </c>
      <c r="F25" s="230"/>
      <c r="G25" s="231">
        <v>86.6</v>
      </c>
      <c r="H25" s="232"/>
      <c r="I25" s="233"/>
      <c r="J25" s="233"/>
      <c r="K25" s="233"/>
      <c r="L25" s="233"/>
      <c r="M25" s="233"/>
      <c r="N25" s="233"/>
      <c r="O25" s="234"/>
    </row>
    <row r="26" spans="1:15" s="58" customFormat="1" ht="16.5" customHeight="1">
      <c r="A26" s="96"/>
      <c r="B26" s="200"/>
      <c r="C26" s="200"/>
      <c r="D26" s="200"/>
      <c r="E26" s="200"/>
      <c r="F26" s="200"/>
      <c r="G26" s="200"/>
      <c r="H26" s="200"/>
      <c r="I26" s="235"/>
      <c r="J26" s="235"/>
      <c r="K26" s="235"/>
      <c r="L26" s="235"/>
      <c r="M26" s="235"/>
      <c r="N26" s="236"/>
      <c r="O26" s="237"/>
    </row>
    <row r="27" spans="1:15" s="58" customFormat="1" ht="16.5" customHeight="1" thickBot="1">
      <c r="A27" s="96"/>
      <c r="B27" s="158" t="s">
        <v>574</v>
      </c>
      <c r="C27" s="158"/>
      <c r="D27" s="158"/>
      <c r="E27" s="158"/>
      <c r="F27" s="158"/>
      <c r="G27" s="158"/>
      <c r="H27" s="158"/>
      <c r="I27" s="158"/>
      <c r="J27" s="158"/>
      <c r="K27" s="158"/>
      <c r="L27" s="158"/>
      <c r="M27" s="200"/>
      <c r="N27" s="200"/>
      <c r="O27" s="200"/>
    </row>
    <row r="28" spans="1:15" s="58" customFormat="1" ht="18.75" customHeight="1">
      <c r="A28" s="103"/>
      <c r="B28" s="644" t="s">
        <v>575</v>
      </c>
      <c r="C28" s="644"/>
      <c r="D28" s="644"/>
      <c r="E28" s="644"/>
      <c r="F28" s="644"/>
      <c r="G28" s="644"/>
      <c r="H28" s="644"/>
      <c r="I28" s="644"/>
      <c r="J28" s="206"/>
      <c r="K28" s="643" t="s">
        <v>576</v>
      </c>
      <c r="L28" s="644"/>
      <c r="M28" s="238"/>
      <c r="N28" s="238"/>
      <c r="O28" s="238"/>
    </row>
    <row r="29" spans="1:15" s="58" customFormat="1" ht="18.75" customHeight="1">
      <c r="A29" s="100"/>
      <c r="B29" s="239" t="s">
        <v>57</v>
      </c>
      <c r="C29" s="240"/>
      <c r="D29" s="241"/>
      <c r="E29" s="242"/>
      <c r="F29" s="242"/>
      <c r="G29" s="242"/>
      <c r="H29" s="242"/>
      <c r="I29" s="239"/>
      <c r="J29" s="239"/>
      <c r="K29" s="713">
        <v>1.72</v>
      </c>
      <c r="L29" s="714"/>
      <c r="M29" s="243"/>
      <c r="N29" s="238"/>
      <c r="O29" s="238"/>
    </row>
    <row r="30" spans="1:15" s="58" customFormat="1" ht="18.75" customHeight="1">
      <c r="A30" s="106"/>
      <c r="B30" s="244" t="s">
        <v>58</v>
      </c>
      <c r="C30" s="245"/>
      <c r="D30" s="246"/>
      <c r="E30" s="247"/>
      <c r="F30" s="247"/>
      <c r="G30" s="247"/>
      <c r="H30" s="247"/>
      <c r="I30" s="244"/>
      <c r="J30" s="244"/>
      <c r="K30" s="715">
        <v>459.68</v>
      </c>
      <c r="L30" s="716"/>
      <c r="M30" s="243"/>
      <c r="N30" s="238"/>
      <c r="O30" s="238"/>
    </row>
    <row r="31" spans="1:15" s="58" customFormat="1" ht="18.75" customHeight="1">
      <c r="A31" s="106"/>
      <c r="B31" s="244" t="s">
        <v>59</v>
      </c>
      <c r="C31" s="245"/>
      <c r="D31" s="246"/>
      <c r="E31" s="717" t="s">
        <v>627</v>
      </c>
      <c r="F31" s="717"/>
      <c r="G31" s="718"/>
      <c r="H31" s="718"/>
      <c r="I31" s="718"/>
      <c r="J31" s="248"/>
      <c r="K31" s="715">
        <v>92</v>
      </c>
      <c r="L31" s="716"/>
      <c r="M31" s="243"/>
      <c r="N31" s="249"/>
      <c r="O31" s="249"/>
    </row>
    <row r="32" spans="1:15" s="58" customFormat="1" ht="18.75" customHeight="1">
      <c r="A32" s="106"/>
      <c r="B32" s="244" t="s">
        <v>60</v>
      </c>
      <c r="C32" s="245"/>
      <c r="D32" s="246"/>
      <c r="E32" s="717" t="s">
        <v>741</v>
      </c>
      <c r="F32" s="717"/>
      <c r="G32" s="718"/>
      <c r="H32" s="718"/>
      <c r="I32" s="718"/>
      <c r="J32" s="248"/>
      <c r="K32" s="715">
        <v>0.9</v>
      </c>
      <c r="L32" s="716"/>
      <c r="M32" s="243"/>
      <c r="N32" s="249"/>
      <c r="O32" s="249"/>
    </row>
    <row r="33" spans="1:15" s="58" customFormat="1" ht="18.75" customHeight="1">
      <c r="A33" s="106"/>
      <c r="B33" s="244" t="s">
        <v>61</v>
      </c>
      <c r="C33" s="245"/>
      <c r="D33" s="246"/>
      <c r="E33" s="244"/>
      <c r="F33" s="244"/>
      <c r="G33" s="247"/>
      <c r="H33" s="247"/>
      <c r="I33" s="250"/>
      <c r="J33" s="250"/>
      <c r="K33" s="715">
        <v>13.4</v>
      </c>
      <c r="L33" s="716"/>
      <c r="M33" s="243"/>
      <c r="N33" s="238"/>
      <c r="O33" s="238"/>
    </row>
    <row r="34" spans="1:15" s="58" customFormat="1" ht="18.75" customHeight="1">
      <c r="A34" s="106"/>
      <c r="B34" s="244" t="s">
        <v>62</v>
      </c>
      <c r="C34" s="245"/>
      <c r="D34" s="246"/>
      <c r="E34" s="244"/>
      <c r="F34" s="244"/>
      <c r="G34" s="247"/>
      <c r="H34" s="247"/>
      <c r="I34" s="250"/>
      <c r="J34" s="250"/>
      <c r="K34" s="715">
        <v>259.39999999999998</v>
      </c>
      <c r="L34" s="716"/>
      <c r="M34" s="243"/>
      <c r="N34" s="238"/>
      <c r="O34" s="238"/>
    </row>
    <row r="35" spans="1:15" s="58" customFormat="1" ht="18.75" customHeight="1">
      <c r="A35" s="107"/>
      <c r="B35" s="200"/>
      <c r="C35" s="251"/>
      <c r="D35" s="252"/>
      <c r="E35" s="717" t="s">
        <v>577</v>
      </c>
      <c r="F35" s="717"/>
      <c r="G35" s="717"/>
      <c r="H35" s="717"/>
      <c r="I35" s="717"/>
      <c r="J35" s="250"/>
      <c r="K35" s="719">
        <v>129.30000000000001</v>
      </c>
      <c r="L35" s="720"/>
      <c r="M35" s="253"/>
      <c r="N35" s="254"/>
      <c r="O35" s="254"/>
    </row>
    <row r="36" spans="1:15" s="58" customFormat="1" ht="18.75" customHeight="1">
      <c r="A36" s="97"/>
      <c r="B36" s="200"/>
      <c r="C36" s="251"/>
      <c r="D36" s="255"/>
      <c r="E36" s="717" t="s">
        <v>578</v>
      </c>
      <c r="F36" s="717"/>
      <c r="G36" s="717"/>
      <c r="H36" s="717"/>
      <c r="I36" s="717"/>
      <c r="J36" s="250"/>
      <c r="K36" s="719">
        <v>14.2</v>
      </c>
      <c r="L36" s="720"/>
      <c r="M36" s="253"/>
      <c r="N36" s="200"/>
      <c r="O36" s="200"/>
    </row>
    <row r="37" spans="1:15" s="58" customFormat="1" ht="18.75" customHeight="1">
      <c r="A37" s="97"/>
      <c r="B37" s="200"/>
      <c r="C37" s="251"/>
      <c r="D37" s="255"/>
      <c r="E37" s="717" t="s">
        <v>579</v>
      </c>
      <c r="F37" s="717"/>
      <c r="G37" s="717"/>
      <c r="H37" s="717"/>
      <c r="I37" s="717"/>
      <c r="J37" s="250"/>
      <c r="K37" s="719">
        <v>22.1</v>
      </c>
      <c r="L37" s="720"/>
      <c r="M37" s="253"/>
      <c r="N37" s="200"/>
      <c r="O37" s="200"/>
    </row>
    <row r="38" spans="1:15" s="58" customFormat="1" ht="18.75" customHeight="1">
      <c r="A38" s="97"/>
      <c r="B38" s="200"/>
      <c r="C38" s="251"/>
      <c r="D38" s="255"/>
      <c r="E38" s="717" t="s">
        <v>580</v>
      </c>
      <c r="F38" s="717"/>
      <c r="G38" s="717"/>
      <c r="H38" s="717"/>
      <c r="I38" s="717"/>
      <c r="J38" s="250"/>
      <c r="K38" s="719">
        <v>72.2</v>
      </c>
      <c r="L38" s="720"/>
      <c r="M38" s="253"/>
      <c r="N38" s="200"/>
      <c r="O38" s="200"/>
    </row>
    <row r="39" spans="1:15" s="58" customFormat="1" ht="18.75" customHeight="1" thickBot="1">
      <c r="A39" s="102"/>
      <c r="B39" s="158"/>
      <c r="C39" s="256"/>
      <c r="D39" s="257"/>
      <c r="E39" s="721" t="s">
        <v>63</v>
      </c>
      <c r="F39" s="721"/>
      <c r="G39" s="721"/>
      <c r="H39" s="721"/>
      <c r="I39" s="721"/>
      <c r="J39" s="258"/>
      <c r="K39" s="722">
        <v>21.6</v>
      </c>
      <c r="L39" s="723"/>
      <c r="M39" s="259"/>
      <c r="N39" s="254"/>
      <c r="O39" s="254"/>
    </row>
    <row r="40" spans="1:15" s="58" customFormat="1" ht="13.5" customHeight="1">
      <c r="A40" s="96"/>
      <c r="B40" s="64" t="s">
        <v>64</v>
      </c>
      <c r="C40" s="64"/>
      <c r="D40" s="64"/>
      <c r="E40" s="64"/>
      <c r="F40" s="64"/>
      <c r="G40" s="64"/>
      <c r="H40" s="64"/>
      <c r="I40" s="64"/>
      <c r="J40" s="64"/>
      <c r="K40" s="64"/>
      <c r="L40" s="64"/>
      <c r="M40" s="64"/>
      <c r="N40" s="260"/>
      <c r="O40" s="260"/>
    </row>
    <row r="41" spans="1:15" s="58" customFormat="1" ht="13.5" customHeight="1">
      <c r="B41" s="65"/>
      <c r="C41" s="65"/>
      <c r="D41" s="65"/>
      <c r="E41" s="65"/>
      <c r="F41" s="65"/>
      <c r="G41" s="65"/>
      <c r="H41" s="65"/>
    </row>
    <row r="42" spans="1:15" s="58" customFormat="1" ht="13.5" customHeight="1"/>
    <row r="43" spans="1:15" s="58" customFormat="1" ht="13.5" customHeight="1"/>
    <row r="44" spans="1:15" s="58" customFormat="1" ht="13.5" customHeight="1"/>
    <row r="45" spans="1:15" s="58" customFormat="1" ht="13.5" customHeight="1"/>
    <row r="46" spans="1:15" s="58" customFormat="1" ht="13.5" customHeight="1"/>
    <row r="47" spans="1:15" s="58" customFormat="1" ht="13.5" customHeight="1"/>
    <row r="48" spans="1:15" s="58" customFormat="1" ht="13.5" customHeight="1"/>
    <row r="49" s="58" customFormat="1" ht="13.5" customHeight="1"/>
    <row r="50" s="58" customFormat="1" ht="13.5" customHeight="1"/>
    <row r="51" s="58" customFormat="1" ht="13.5" customHeight="1"/>
    <row r="52" s="58" customFormat="1" ht="13.5" customHeight="1"/>
    <row r="53" s="58" customFormat="1" ht="12"/>
    <row r="54" s="58" customFormat="1" ht="12"/>
    <row r="55" s="58" customFormat="1" ht="12"/>
    <row r="56" s="58" customFormat="1" ht="12"/>
    <row r="57" s="58" customFormat="1" ht="12"/>
    <row r="58" s="58" customFormat="1" ht="12"/>
    <row r="59" s="58" customFormat="1" ht="12"/>
    <row r="60" s="58" customFormat="1" ht="12"/>
    <row r="61" s="58" customFormat="1" ht="12"/>
    <row r="62" s="58" customFormat="1" ht="12"/>
    <row r="63" s="58" customFormat="1" ht="12"/>
    <row r="64" s="58" customFormat="1" ht="12"/>
    <row r="65" s="58" customFormat="1" ht="12"/>
    <row r="66" s="58" customFormat="1" ht="12"/>
    <row r="67" s="58" customFormat="1" ht="12"/>
    <row r="68" s="58" customFormat="1" ht="12"/>
    <row r="69" s="58" customFormat="1" ht="12"/>
    <row r="70" s="58" customFormat="1" ht="12"/>
    <row r="71" s="58" customFormat="1" ht="12"/>
    <row r="72" s="58" customFormat="1" ht="12"/>
    <row r="73" s="58" customFormat="1" ht="12"/>
    <row r="74" s="58" customFormat="1" ht="12"/>
    <row r="75" s="58" customFormat="1" ht="12"/>
    <row r="76" s="58" customFormat="1" ht="12"/>
    <row r="77" s="58" customFormat="1" ht="12"/>
    <row r="78" s="58" customFormat="1" ht="12"/>
    <row r="79" s="58" customFormat="1" ht="12"/>
    <row r="80" s="58" customFormat="1" ht="12"/>
    <row r="81" s="58" customFormat="1" ht="12"/>
    <row r="82" s="58" customFormat="1" ht="12"/>
    <row r="83" s="58" customFormat="1" ht="12"/>
    <row r="84" s="58" customFormat="1" ht="12"/>
    <row r="85" s="58" customFormat="1" ht="12"/>
    <row r="86" s="58" customFormat="1" ht="12"/>
    <row r="87" s="58" customFormat="1" ht="12"/>
    <row r="88" s="58" customFormat="1" ht="12"/>
    <row r="89" s="58" customFormat="1" ht="12"/>
    <row r="90" s="58" customFormat="1" ht="12"/>
    <row r="91" s="58" customFormat="1" ht="12"/>
    <row r="92" s="58" customFormat="1" ht="12"/>
    <row r="93" s="58" customFormat="1" ht="12"/>
    <row r="94" s="58" customFormat="1" ht="12"/>
    <row r="95" s="58" customFormat="1" ht="12"/>
    <row r="96" s="58" customFormat="1" ht="12"/>
    <row r="97" s="58" customFormat="1" ht="12"/>
    <row r="98" s="58" customFormat="1" ht="12"/>
    <row r="99" s="58" customFormat="1" ht="12"/>
    <row r="100" s="58" customFormat="1" ht="12"/>
    <row r="101" s="58" customFormat="1" ht="12"/>
    <row r="102" s="58" customFormat="1" ht="12"/>
    <row r="103" s="58" customFormat="1" ht="12"/>
    <row r="104" s="58" customFormat="1" ht="12"/>
    <row r="105" s="58" customFormat="1" ht="12"/>
    <row r="106" s="58" customFormat="1" ht="12"/>
    <row r="107" s="58" customFormat="1" ht="12"/>
    <row r="108" s="58" customFormat="1" ht="12"/>
    <row r="109" s="58" customFormat="1" ht="12"/>
    <row r="110" s="58" customFormat="1" ht="12"/>
    <row r="111" s="58" customFormat="1" ht="12"/>
    <row r="112" s="58" customFormat="1" ht="12"/>
    <row r="113" s="58" customFormat="1" ht="12"/>
    <row r="114" s="58" customFormat="1" ht="12"/>
    <row r="115" s="58" customFormat="1" ht="12"/>
    <row r="116" s="58" customFormat="1" ht="12"/>
    <row r="117" s="58" customFormat="1" ht="12"/>
    <row r="118" s="58" customFormat="1" ht="12"/>
    <row r="119" s="58" customFormat="1" ht="12"/>
    <row r="120" s="58" customFormat="1" ht="12"/>
    <row r="121" s="58" customFormat="1" ht="12"/>
    <row r="122" s="58" customFormat="1" ht="12"/>
    <row r="123" s="58" customFormat="1" ht="12"/>
    <row r="124" s="58" customFormat="1" ht="12"/>
    <row r="125" s="58" customFormat="1" ht="12"/>
    <row r="126" s="58" customFormat="1" ht="12"/>
    <row r="127" s="58" customFormat="1" ht="12"/>
    <row r="128" s="58" customFormat="1" ht="12"/>
    <row r="129" s="58" customFormat="1" ht="12"/>
    <row r="130" s="58" customFormat="1" ht="12"/>
    <row r="131" s="58" customFormat="1" ht="12"/>
    <row r="132" s="58" customFormat="1" ht="12"/>
    <row r="133" s="58" customFormat="1" ht="12"/>
    <row r="134" s="58" customFormat="1" ht="12"/>
    <row r="135" s="58" customFormat="1" ht="12"/>
    <row r="136" s="58" customFormat="1" ht="12"/>
    <row r="137" s="58" customFormat="1" ht="12"/>
    <row r="138" s="58" customFormat="1" ht="12"/>
    <row r="139" s="58" customFormat="1" ht="12"/>
    <row r="140" s="58" customFormat="1" ht="12"/>
    <row r="141" s="58" customFormat="1" ht="12"/>
    <row r="142" s="58" customFormat="1" ht="12"/>
    <row r="143" s="58" customFormat="1" ht="12"/>
    <row r="144" s="58" customFormat="1" ht="12"/>
    <row r="145" s="58" customFormat="1" ht="12"/>
    <row r="146" s="58" customFormat="1" ht="12"/>
    <row r="147" s="58" customFormat="1" ht="12"/>
    <row r="148" s="58" customFormat="1" ht="12"/>
    <row r="149" s="58" customFormat="1" ht="12"/>
    <row r="150" s="58" customFormat="1" ht="12"/>
    <row r="151" s="58" customFormat="1" ht="12"/>
    <row r="152" s="58" customFormat="1" ht="12"/>
    <row r="153" s="58" customFormat="1" ht="12"/>
    <row r="154" s="58" customFormat="1" ht="12"/>
    <row r="155" s="58" customFormat="1" ht="12"/>
    <row r="156" s="58" customFormat="1" ht="12"/>
    <row r="157" s="58" customFormat="1" ht="12"/>
    <row r="158" s="58" customFormat="1" ht="12"/>
    <row r="159" s="58" customFormat="1" ht="12"/>
    <row r="160" s="58" customFormat="1" ht="12"/>
    <row r="161" s="58" customFormat="1" ht="12"/>
    <row r="162" s="58" customFormat="1" ht="12"/>
    <row r="163" s="58" customFormat="1" ht="12"/>
    <row r="164" s="58" customFormat="1" ht="12"/>
    <row r="165" s="58" customFormat="1" ht="12"/>
    <row r="166" s="58" customFormat="1" ht="12"/>
    <row r="167" s="58" customFormat="1" ht="12"/>
    <row r="168" s="58" customFormat="1" ht="12"/>
    <row r="169" s="58" customFormat="1" ht="12"/>
    <row r="170" s="58" customFormat="1" ht="12"/>
    <row r="171" s="58" customFormat="1" ht="12"/>
    <row r="172" s="58" customFormat="1" ht="12"/>
    <row r="173" s="58" customFormat="1" ht="12"/>
    <row r="174" s="58" customFormat="1" ht="12"/>
    <row r="175" s="58" customFormat="1" ht="12"/>
    <row r="176" s="58" customFormat="1" ht="12"/>
    <row r="177" s="58" customFormat="1" ht="12"/>
    <row r="178" s="58" customFormat="1" ht="12"/>
    <row r="179" s="58" customFormat="1" ht="12"/>
    <row r="180" s="58" customFormat="1" ht="12"/>
    <row r="181" s="58" customFormat="1" ht="12"/>
    <row r="182" s="58" customFormat="1" ht="12"/>
    <row r="183" s="58" customFormat="1" ht="12"/>
    <row r="184" s="58" customFormat="1" ht="12"/>
    <row r="185" s="58" customFormat="1" ht="12"/>
    <row r="186" s="58" customFormat="1" ht="12"/>
    <row r="187" s="58" customFormat="1" ht="12"/>
    <row r="188" s="58" customFormat="1" ht="12"/>
    <row r="189" s="58" customFormat="1" ht="12"/>
    <row r="190" s="58" customFormat="1" ht="12"/>
    <row r="191" s="58" customFormat="1" ht="12"/>
    <row r="192" s="58" customFormat="1" ht="12"/>
    <row r="193" s="58" customFormat="1" ht="12"/>
    <row r="194" s="58" customFormat="1" ht="12"/>
    <row r="195" s="58" customFormat="1" ht="12"/>
    <row r="196" s="58" customFormat="1" ht="12"/>
    <row r="197" s="58" customFormat="1" ht="12"/>
    <row r="198" s="58" customFormat="1" ht="12"/>
    <row r="199" s="58" customFormat="1" ht="12"/>
    <row r="200" s="58" customFormat="1" ht="12"/>
    <row r="201" s="58" customFormat="1" ht="12"/>
    <row r="202" s="58" customFormat="1" ht="12"/>
    <row r="203" s="58" customFormat="1" ht="12"/>
    <row r="204" s="58" customFormat="1" ht="12"/>
    <row r="205" s="58" customFormat="1" ht="12"/>
    <row r="206" s="58" customFormat="1" ht="12"/>
    <row r="207" s="58" customFormat="1" ht="12"/>
    <row r="208" s="58" customFormat="1" ht="12"/>
    <row r="209" s="58" customFormat="1" ht="12"/>
    <row r="210" s="58" customFormat="1" ht="12"/>
    <row r="211" s="58" customFormat="1" ht="12"/>
    <row r="212" s="58" customFormat="1" ht="12"/>
    <row r="213" s="58" customFormat="1" ht="12"/>
    <row r="214" s="58" customFormat="1" ht="12"/>
    <row r="215" s="58" customFormat="1" ht="12"/>
    <row r="216" s="58" customFormat="1" ht="12"/>
    <row r="217" s="58" customFormat="1" ht="12"/>
    <row r="218" s="58" customFormat="1" ht="12"/>
    <row r="219" s="58" customFormat="1" ht="12"/>
    <row r="220" s="58" customFormat="1" ht="12"/>
    <row r="221" s="58" customFormat="1" ht="12"/>
    <row r="222" s="58" customFormat="1" ht="12"/>
    <row r="223" s="58" customFormat="1" ht="12"/>
    <row r="224" s="58" customFormat="1" ht="12"/>
    <row r="225" s="58" customFormat="1" ht="12"/>
    <row r="226" s="58" customFormat="1" ht="12"/>
    <row r="227" s="58" customFormat="1" ht="12"/>
    <row r="228" s="58" customFormat="1" ht="12"/>
    <row r="229" s="58" customFormat="1" ht="12"/>
    <row r="230" s="58" customFormat="1" ht="12"/>
    <row r="231" s="58" customFormat="1" ht="12"/>
    <row r="232" s="58" customFormat="1" ht="12"/>
    <row r="233" s="58" customFormat="1" ht="12"/>
    <row r="234" s="58" customFormat="1" ht="12"/>
    <row r="235" s="58" customFormat="1" ht="12"/>
    <row r="236" s="58" customFormat="1" ht="12"/>
    <row r="237" s="58" customFormat="1" ht="12"/>
    <row r="238" s="58" customFormat="1" ht="12"/>
    <row r="239" s="58" customFormat="1" ht="12"/>
    <row r="240" s="58" customFormat="1" ht="12"/>
    <row r="241" s="58" customFormat="1" ht="12"/>
    <row r="242" s="58" customFormat="1" ht="12"/>
    <row r="243" s="58" customFormat="1" ht="12"/>
    <row r="244" s="58" customFormat="1" ht="12"/>
    <row r="245" s="58" customFormat="1" ht="12"/>
    <row r="246" s="58" customFormat="1" ht="12"/>
    <row r="247" s="58" customFormat="1" ht="12"/>
    <row r="248" s="58" customFormat="1" ht="12"/>
    <row r="249" s="58" customFormat="1" ht="12"/>
    <row r="250" s="58" customFormat="1" ht="12"/>
    <row r="251" s="58" customFormat="1" ht="12"/>
    <row r="252" s="58" customFormat="1" ht="12"/>
    <row r="253" s="58" customFormat="1" ht="12"/>
    <row r="254" s="58" customFormat="1" ht="12"/>
    <row r="255" s="58" customFormat="1" ht="12"/>
    <row r="256" s="58" customFormat="1" ht="12"/>
    <row r="257" s="58" customFormat="1" ht="12"/>
    <row r="258" s="58" customFormat="1" ht="12"/>
    <row r="259" s="58" customFormat="1" ht="12"/>
    <row r="260" s="58" customFormat="1" ht="12"/>
    <row r="261" s="58" customFormat="1" ht="12"/>
    <row r="262" s="58" customFormat="1" ht="12"/>
    <row r="263" s="58" customFormat="1" ht="12"/>
    <row r="264" s="58" customFormat="1" ht="12"/>
    <row r="265" s="58" customFormat="1" ht="12"/>
    <row r="266" s="58" customFormat="1" ht="12"/>
    <row r="267" s="58" customFormat="1" ht="12"/>
    <row r="268" s="58" customFormat="1" ht="12"/>
    <row r="269" s="58" customFormat="1" ht="12"/>
    <row r="270" s="58" customFormat="1" ht="12"/>
    <row r="271" s="58" customFormat="1" ht="12"/>
    <row r="272" s="58" customFormat="1" ht="12"/>
    <row r="273" s="58" customFormat="1" ht="12"/>
    <row r="274" s="58" customFormat="1" ht="12"/>
    <row r="275" s="58" customFormat="1" ht="12"/>
    <row r="276" s="58" customFormat="1" ht="12"/>
    <row r="277" s="58" customFormat="1" ht="12"/>
    <row r="278" s="58" customFormat="1" ht="12"/>
    <row r="279" s="58" customFormat="1" ht="12"/>
    <row r="280" s="58" customFormat="1" ht="12"/>
    <row r="281" s="58" customFormat="1" ht="12"/>
    <row r="282" s="58" customFormat="1" ht="12"/>
    <row r="283" s="58" customFormat="1" ht="12"/>
    <row r="284" s="58" customFormat="1" ht="12"/>
    <row r="285" s="58" customFormat="1" ht="12"/>
    <row r="286" s="58" customFormat="1" ht="12"/>
    <row r="287" s="58" customFormat="1" ht="12"/>
    <row r="288" s="58" customFormat="1" ht="12"/>
    <row r="289" s="58" customFormat="1" ht="12"/>
    <row r="290" s="58" customFormat="1" ht="12"/>
    <row r="291" s="58" customFormat="1" ht="12"/>
    <row r="292" s="58" customFormat="1" ht="12"/>
    <row r="293" s="58" customFormat="1" ht="12"/>
    <row r="294" s="58" customFormat="1" ht="12"/>
    <row r="295" s="58" customFormat="1" ht="12"/>
    <row r="296" s="58" customFormat="1" ht="12"/>
    <row r="297" s="58" customFormat="1" ht="12"/>
    <row r="298" s="58" customFormat="1" ht="12"/>
    <row r="299" s="58" customFormat="1" ht="12"/>
    <row r="300" s="58" customFormat="1" ht="12"/>
    <row r="301" s="58" customFormat="1" ht="12"/>
    <row r="302" s="58" customFormat="1" ht="12"/>
    <row r="303" s="58" customFormat="1" ht="12"/>
    <row r="304" s="58" customFormat="1" ht="12"/>
    <row r="305" s="58" customFormat="1" ht="12"/>
    <row r="306" s="58" customFormat="1" ht="12"/>
    <row r="307" s="58" customFormat="1" ht="12"/>
    <row r="308" s="58" customFormat="1" ht="12"/>
    <row r="309" s="58" customFormat="1" ht="12"/>
    <row r="310" s="58" customFormat="1" ht="12"/>
    <row r="311" s="58" customFormat="1" ht="12"/>
    <row r="312" s="58" customFormat="1" ht="12"/>
    <row r="313" s="58" customFormat="1" ht="12"/>
    <row r="314" s="58" customFormat="1" ht="12"/>
    <row r="315" s="58" customFormat="1" ht="12"/>
    <row r="316" s="58" customFormat="1" ht="12"/>
    <row r="317" s="58" customFormat="1" ht="12"/>
    <row r="318" s="58" customFormat="1" ht="12"/>
    <row r="319" s="58" customFormat="1" ht="12"/>
    <row r="320" s="58" customFormat="1" ht="12"/>
    <row r="321" s="58" customFormat="1" ht="12"/>
    <row r="322" s="58" customFormat="1" ht="12"/>
    <row r="323" s="58" customFormat="1" ht="12"/>
    <row r="324" s="58" customFormat="1" ht="12"/>
    <row r="325" s="58" customFormat="1" ht="12"/>
    <row r="326" s="58" customFormat="1" ht="12"/>
    <row r="327" s="58" customFormat="1" ht="12"/>
    <row r="328" s="58" customFormat="1" ht="12"/>
    <row r="329" s="58" customFormat="1" ht="12"/>
    <row r="330" s="58" customFormat="1" ht="12"/>
    <row r="331" s="58" customFormat="1" ht="12"/>
    <row r="332" s="58" customFormat="1" ht="12"/>
    <row r="333" s="58" customFormat="1" ht="12"/>
    <row r="334" s="58" customFormat="1" ht="12"/>
    <row r="335" s="58" customFormat="1" ht="12"/>
  </sheetData>
  <mergeCells count="48">
    <mergeCell ref="E37:I37"/>
    <mergeCell ref="K37:L37"/>
    <mergeCell ref="E38:I38"/>
    <mergeCell ref="K38:L38"/>
    <mergeCell ref="E39:I39"/>
    <mergeCell ref="K39:L39"/>
    <mergeCell ref="K33:L33"/>
    <mergeCell ref="K34:L34"/>
    <mergeCell ref="E35:I35"/>
    <mergeCell ref="K35:L35"/>
    <mergeCell ref="E36:I36"/>
    <mergeCell ref="K36:L36"/>
    <mergeCell ref="K29:L29"/>
    <mergeCell ref="K30:L30"/>
    <mergeCell ref="E31:I31"/>
    <mergeCell ref="K31:L31"/>
    <mergeCell ref="E32:I32"/>
    <mergeCell ref="K32:L32"/>
    <mergeCell ref="I21:L21"/>
    <mergeCell ref="I22:L22"/>
    <mergeCell ref="I23:L23"/>
    <mergeCell ref="I24:L24"/>
    <mergeCell ref="B28:I28"/>
    <mergeCell ref="K28:L28"/>
    <mergeCell ref="B7:E7"/>
    <mergeCell ref="G7:K7"/>
    <mergeCell ref="L7:O7"/>
    <mergeCell ref="A2:O2"/>
    <mergeCell ref="B5:E6"/>
    <mergeCell ref="G5:O5"/>
    <mergeCell ref="G6:K6"/>
    <mergeCell ref="L6:O6"/>
    <mergeCell ref="I20:L20"/>
    <mergeCell ref="B8:E8"/>
    <mergeCell ref="G8:K8"/>
    <mergeCell ref="L8:O8"/>
    <mergeCell ref="I11:L11"/>
    <mergeCell ref="B12:B24"/>
    <mergeCell ref="E12:E24"/>
    <mergeCell ref="G12:G24"/>
    <mergeCell ref="I12:L12"/>
    <mergeCell ref="I13:L13"/>
    <mergeCell ref="I14:L14"/>
    <mergeCell ref="I15:L15"/>
    <mergeCell ref="I16:L16"/>
    <mergeCell ref="I17:L17"/>
    <mergeCell ref="I18:L18"/>
    <mergeCell ref="I19:L19"/>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3.5"/>
  <cols>
    <col min="1" max="1" width="18.75" style="60" customWidth="1"/>
    <col min="2" max="2" width="2.5" style="60" customWidth="1"/>
    <col min="3" max="5" width="22.625" style="60" customWidth="1"/>
    <col min="6" max="256" width="9" style="60"/>
    <col min="257" max="257" width="18.75" style="60" customWidth="1"/>
    <col min="258" max="258" width="2.5" style="60" customWidth="1"/>
    <col min="259" max="261" width="22.625" style="60" customWidth="1"/>
    <col min="262" max="512" width="9" style="60"/>
    <col min="513" max="513" width="18.75" style="60" customWidth="1"/>
    <col min="514" max="514" width="2.5" style="60" customWidth="1"/>
    <col min="515" max="517" width="22.625" style="60" customWidth="1"/>
    <col min="518" max="768" width="9" style="60"/>
    <col min="769" max="769" width="18.75" style="60" customWidth="1"/>
    <col min="770" max="770" width="2.5" style="60" customWidth="1"/>
    <col min="771" max="773" width="22.625" style="60" customWidth="1"/>
    <col min="774" max="1024" width="9" style="60"/>
    <col min="1025" max="1025" width="18.75" style="60" customWidth="1"/>
    <col min="1026" max="1026" width="2.5" style="60" customWidth="1"/>
    <col min="1027" max="1029" width="22.625" style="60" customWidth="1"/>
    <col min="1030" max="1280" width="9" style="60"/>
    <col min="1281" max="1281" width="18.75" style="60" customWidth="1"/>
    <col min="1282" max="1282" width="2.5" style="60" customWidth="1"/>
    <col min="1283" max="1285" width="22.625" style="60" customWidth="1"/>
    <col min="1286" max="1536" width="9" style="60"/>
    <col min="1537" max="1537" width="18.75" style="60" customWidth="1"/>
    <col min="1538" max="1538" width="2.5" style="60" customWidth="1"/>
    <col min="1539" max="1541" width="22.625" style="60" customWidth="1"/>
    <col min="1542" max="1792" width="9" style="60"/>
    <col min="1793" max="1793" width="18.75" style="60" customWidth="1"/>
    <col min="1794" max="1794" width="2.5" style="60" customWidth="1"/>
    <col min="1795" max="1797" width="22.625" style="60" customWidth="1"/>
    <col min="1798" max="2048" width="9" style="60"/>
    <col min="2049" max="2049" width="18.75" style="60" customWidth="1"/>
    <col min="2050" max="2050" width="2.5" style="60" customWidth="1"/>
    <col min="2051" max="2053" width="22.625" style="60" customWidth="1"/>
    <col min="2054" max="2304" width="9" style="60"/>
    <col min="2305" max="2305" width="18.75" style="60" customWidth="1"/>
    <col min="2306" max="2306" width="2.5" style="60" customWidth="1"/>
    <col min="2307" max="2309" width="22.625" style="60" customWidth="1"/>
    <col min="2310" max="2560" width="9" style="60"/>
    <col min="2561" max="2561" width="18.75" style="60" customWidth="1"/>
    <col min="2562" max="2562" width="2.5" style="60" customWidth="1"/>
    <col min="2563" max="2565" width="22.625" style="60" customWidth="1"/>
    <col min="2566" max="2816" width="9" style="60"/>
    <col min="2817" max="2817" width="18.75" style="60" customWidth="1"/>
    <col min="2818" max="2818" width="2.5" style="60" customWidth="1"/>
    <col min="2819" max="2821" width="22.625" style="60" customWidth="1"/>
    <col min="2822" max="3072" width="9" style="60"/>
    <col min="3073" max="3073" width="18.75" style="60" customWidth="1"/>
    <col min="3074" max="3074" width="2.5" style="60" customWidth="1"/>
    <col min="3075" max="3077" width="22.625" style="60" customWidth="1"/>
    <col min="3078" max="3328" width="9" style="60"/>
    <col min="3329" max="3329" width="18.75" style="60" customWidth="1"/>
    <col min="3330" max="3330" width="2.5" style="60" customWidth="1"/>
    <col min="3331" max="3333" width="22.625" style="60" customWidth="1"/>
    <col min="3334" max="3584" width="9" style="60"/>
    <col min="3585" max="3585" width="18.75" style="60" customWidth="1"/>
    <col min="3586" max="3586" width="2.5" style="60" customWidth="1"/>
    <col min="3587" max="3589" width="22.625" style="60" customWidth="1"/>
    <col min="3590" max="3840" width="9" style="60"/>
    <col min="3841" max="3841" width="18.75" style="60" customWidth="1"/>
    <col min="3842" max="3842" width="2.5" style="60" customWidth="1"/>
    <col min="3843" max="3845" width="22.625" style="60" customWidth="1"/>
    <col min="3846" max="4096" width="9" style="60"/>
    <col min="4097" max="4097" width="18.75" style="60" customWidth="1"/>
    <col min="4098" max="4098" width="2.5" style="60" customWidth="1"/>
    <col min="4099" max="4101" width="22.625" style="60" customWidth="1"/>
    <col min="4102" max="4352" width="9" style="60"/>
    <col min="4353" max="4353" width="18.75" style="60" customWidth="1"/>
    <col min="4354" max="4354" width="2.5" style="60" customWidth="1"/>
    <col min="4355" max="4357" width="22.625" style="60" customWidth="1"/>
    <col min="4358" max="4608" width="9" style="60"/>
    <col min="4609" max="4609" width="18.75" style="60" customWidth="1"/>
    <col min="4610" max="4610" width="2.5" style="60" customWidth="1"/>
    <col min="4611" max="4613" width="22.625" style="60" customWidth="1"/>
    <col min="4614" max="4864" width="9" style="60"/>
    <col min="4865" max="4865" width="18.75" style="60" customWidth="1"/>
    <col min="4866" max="4866" width="2.5" style="60" customWidth="1"/>
    <col min="4867" max="4869" width="22.625" style="60" customWidth="1"/>
    <col min="4870" max="5120" width="9" style="60"/>
    <col min="5121" max="5121" width="18.75" style="60" customWidth="1"/>
    <col min="5122" max="5122" width="2.5" style="60" customWidth="1"/>
    <col min="5123" max="5125" width="22.625" style="60" customWidth="1"/>
    <col min="5126" max="5376" width="9" style="60"/>
    <col min="5377" max="5377" width="18.75" style="60" customWidth="1"/>
    <col min="5378" max="5378" width="2.5" style="60" customWidth="1"/>
    <col min="5379" max="5381" width="22.625" style="60" customWidth="1"/>
    <col min="5382" max="5632" width="9" style="60"/>
    <col min="5633" max="5633" width="18.75" style="60" customWidth="1"/>
    <col min="5634" max="5634" width="2.5" style="60" customWidth="1"/>
    <col min="5635" max="5637" width="22.625" style="60" customWidth="1"/>
    <col min="5638" max="5888" width="9" style="60"/>
    <col min="5889" max="5889" width="18.75" style="60" customWidth="1"/>
    <col min="5890" max="5890" width="2.5" style="60" customWidth="1"/>
    <col min="5891" max="5893" width="22.625" style="60" customWidth="1"/>
    <col min="5894" max="6144" width="9" style="60"/>
    <col min="6145" max="6145" width="18.75" style="60" customWidth="1"/>
    <col min="6146" max="6146" width="2.5" style="60" customWidth="1"/>
    <col min="6147" max="6149" width="22.625" style="60" customWidth="1"/>
    <col min="6150" max="6400" width="9" style="60"/>
    <col min="6401" max="6401" width="18.75" style="60" customWidth="1"/>
    <col min="6402" max="6402" width="2.5" style="60" customWidth="1"/>
    <col min="6403" max="6405" width="22.625" style="60" customWidth="1"/>
    <col min="6406" max="6656" width="9" style="60"/>
    <col min="6657" max="6657" width="18.75" style="60" customWidth="1"/>
    <col min="6658" max="6658" width="2.5" style="60" customWidth="1"/>
    <col min="6659" max="6661" width="22.625" style="60" customWidth="1"/>
    <col min="6662" max="6912" width="9" style="60"/>
    <col min="6913" max="6913" width="18.75" style="60" customWidth="1"/>
    <col min="6914" max="6914" width="2.5" style="60" customWidth="1"/>
    <col min="6915" max="6917" width="22.625" style="60" customWidth="1"/>
    <col min="6918" max="7168" width="9" style="60"/>
    <col min="7169" max="7169" width="18.75" style="60" customWidth="1"/>
    <col min="7170" max="7170" width="2.5" style="60" customWidth="1"/>
    <col min="7171" max="7173" width="22.625" style="60" customWidth="1"/>
    <col min="7174" max="7424" width="9" style="60"/>
    <col min="7425" max="7425" width="18.75" style="60" customWidth="1"/>
    <col min="7426" max="7426" width="2.5" style="60" customWidth="1"/>
    <col min="7427" max="7429" width="22.625" style="60" customWidth="1"/>
    <col min="7430" max="7680" width="9" style="60"/>
    <col min="7681" max="7681" width="18.75" style="60" customWidth="1"/>
    <col min="7682" max="7682" width="2.5" style="60" customWidth="1"/>
    <col min="7683" max="7685" width="22.625" style="60" customWidth="1"/>
    <col min="7686" max="7936" width="9" style="60"/>
    <col min="7937" max="7937" width="18.75" style="60" customWidth="1"/>
    <col min="7938" max="7938" width="2.5" style="60" customWidth="1"/>
    <col min="7939" max="7941" width="22.625" style="60" customWidth="1"/>
    <col min="7942" max="8192" width="9" style="60"/>
    <col min="8193" max="8193" width="18.75" style="60" customWidth="1"/>
    <col min="8194" max="8194" width="2.5" style="60" customWidth="1"/>
    <col min="8195" max="8197" width="22.625" style="60" customWidth="1"/>
    <col min="8198" max="8448" width="9" style="60"/>
    <col min="8449" max="8449" width="18.75" style="60" customWidth="1"/>
    <col min="8450" max="8450" width="2.5" style="60" customWidth="1"/>
    <col min="8451" max="8453" width="22.625" style="60" customWidth="1"/>
    <col min="8454" max="8704" width="9" style="60"/>
    <col min="8705" max="8705" width="18.75" style="60" customWidth="1"/>
    <col min="8706" max="8706" width="2.5" style="60" customWidth="1"/>
    <col min="8707" max="8709" width="22.625" style="60" customWidth="1"/>
    <col min="8710" max="8960" width="9" style="60"/>
    <col min="8961" max="8961" width="18.75" style="60" customWidth="1"/>
    <col min="8962" max="8962" width="2.5" style="60" customWidth="1"/>
    <col min="8963" max="8965" width="22.625" style="60" customWidth="1"/>
    <col min="8966" max="9216" width="9" style="60"/>
    <col min="9217" max="9217" width="18.75" style="60" customWidth="1"/>
    <col min="9218" max="9218" width="2.5" style="60" customWidth="1"/>
    <col min="9219" max="9221" width="22.625" style="60" customWidth="1"/>
    <col min="9222" max="9472" width="9" style="60"/>
    <col min="9473" max="9473" width="18.75" style="60" customWidth="1"/>
    <col min="9474" max="9474" width="2.5" style="60" customWidth="1"/>
    <col min="9475" max="9477" width="22.625" style="60" customWidth="1"/>
    <col min="9478" max="9728" width="9" style="60"/>
    <col min="9729" max="9729" width="18.75" style="60" customWidth="1"/>
    <col min="9730" max="9730" width="2.5" style="60" customWidth="1"/>
    <col min="9731" max="9733" width="22.625" style="60" customWidth="1"/>
    <col min="9734" max="9984" width="9" style="60"/>
    <col min="9985" max="9985" width="18.75" style="60" customWidth="1"/>
    <col min="9986" max="9986" width="2.5" style="60" customWidth="1"/>
    <col min="9987" max="9989" width="22.625" style="60" customWidth="1"/>
    <col min="9990" max="10240" width="9" style="60"/>
    <col min="10241" max="10241" width="18.75" style="60" customWidth="1"/>
    <col min="10242" max="10242" width="2.5" style="60" customWidth="1"/>
    <col min="10243" max="10245" width="22.625" style="60" customWidth="1"/>
    <col min="10246" max="10496" width="9" style="60"/>
    <col min="10497" max="10497" width="18.75" style="60" customWidth="1"/>
    <col min="10498" max="10498" width="2.5" style="60" customWidth="1"/>
    <col min="10499" max="10501" width="22.625" style="60" customWidth="1"/>
    <col min="10502" max="10752" width="9" style="60"/>
    <col min="10753" max="10753" width="18.75" style="60" customWidth="1"/>
    <col min="10754" max="10754" width="2.5" style="60" customWidth="1"/>
    <col min="10755" max="10757" width="22.625" style="60" customWidth="1"/>
    <col min="10758" max="11008" width="9" style="60"/>
    <col min="11009" max="11009" width="18.75" style="60" customWidth="1"/>
    <col min="11010" max="11010" width="2.5" style="60" customWidth="1"/>
    <col min="11011" max="11013" width="22.625" style="60" customWidth="1"/>
    <col min="11014" max="11264" width="9" style="60"/>
    <col min="11265" max="11265" width="18.75" style="60" customWidth="1"/>
    <col min="11266" max="11266" width="2.5" style="60" customWidth="1"/>
    <col min="11267" max="11269" width="22.625" style="60" customWidth="1"/>
    <col min="11270" max="11520" width="9" style="60"/>
    <col min="11521" max="11521" width="18.75" style="60" customWidth="1"/>
    <col min="11522" max="11522" width="2.5" style="60" customWidth="1"/>
    <col min="11523" max="11525" width="22.625" style="60" customWidth="1"/>
    <col min="11526" max="11776" width="9" style="60"/>
    <col min="11777" max="11777" width="18.75" style="60" customWidth="1"/>
    <col min="11778" max="11778" width="2.5" style="60" customWidth="1"/>
    <col min="11779" max="11781" width="22.625" style="60" customWidth="1"/>
    <col min="11782" max="12032" width="9" style="60"/>
    <col min="12033" max="12033" width="18.75" style="60" customWidth="1"/>
    <col min="12034" max="12034" width="2.5" style="60" customWidth="1"/>
    <col min="12035" max="12037" width="22.625" style="60" customWidth="1"/>
    <col min="12038" max="12288" width="9" style="60"/>
    <col min="12289" max="12289" width="18.75" style="60" customWidth="1"/>
    <col min="12290" max="12290" width="2.5" style="60" customWidth="1"/>
    <col min="12291" max="12293" width="22.625" style="60" customWidth="1"/>
    <col min="12294" max="12544" width="9" style="60"/>
    <col min="12545" max="12545" width="18.75" style="60" customWidth="1"/>
    <col min="12546" max="12546" width="2.5" style="60" customWidth="1"/>
    <col min="12547" max="12549" width="22.625" style="60" customWidth="1"/>
    <col min="12550" max="12800" width="9" style="60"/>
    <col min="12801" max="12801" width="18.75" style="60" customWidth="1"/>
    <col min="12802" max="12802" width="2.5" style="60" customWidth="1"/>
    <col min="12803" max="12805" width="22.625" style="60" customWidth="1"/>
    <col min="12806" max="13056" width="9" style="60"/>
    <col min="13057" max="13057" width="18.75" style="60" customWidth="1"/>
    <col min="13058" max="13058" width="2.5" style="60" customWidth="1"/>
    <col min="13059" max="13061" width="22.625" style="60" customWidth="1"/>
    <col min="13062" max="13312" width="9" style="60"/>
    <col min="13313" max="13313" width="18.75" style="60" customWidth="1"/>
    <col min="13314" max="13314" width="2.5" style="60" customWidth="1"/>
    <col min="13315" max="13317" width="22.625" style="60" customWidth="1"/>
    <col min="13318" max="13568" width="9" style="60"/>
    <col min="13569" max="13569" width="18.75" style="60" customWidth="1"/>
    <col min="13570" max="13570" width="2.5" style="60" customWidth="1"/>
    <col min="13571" max="13573" width="22.625" style="60" customWidth="1"/>
    <col min="13574" max="13824" width="9" style="60"/>
    <col min="13825" max="13825" width="18.75" style="60" customWidth="1"/>
    <col min="13826" max="13826" width="2.5" style="60" customWidth="1"/>
    <col min="13827" max="13829" width="22.625" style="60" customWidth="1"/>
    <col min="13830" max="14080" width="9" style="60"/>
    <col min="14081" max="14081" width="18.75" style="60" customWidth="1"/>
    <col min="14082" max="14082" width="2.5" style="60" customWidth="1"/>
    <col min="14083" max="14085" width="22.625" style="60" customWidth="1"/>
    <col min="14086" max="14336" width="9" style="60"/>
    <col min="14337" max="14337" width="18.75" style="60" customWidth="1"/>
    <col min="14338" max="14338" width="2.5" style="60" customWidth="1"/>
    <col min="14339" max="14341" width="22.625" style="60" customWidth="1"/>
    <col min="14342" max="14592" width="9" style="60"/>
    <col min="14593" max="14593" width="18.75" style="60" customWidth="1"/>
    <col min="14594" max="14594" width="2.5" style="60" customWidth="1"/>
    <col min="14595" max="14597" width="22.625" style="60" customWidth="1"/>
    <col min="14598" max="14848" width="9" style="60"/>
    <col min="14849" max="14849" width="18.75" style="60" customWidth="1"/>
    <col min="14850" max="14850" width="2.5" style="60" customWidth="1"/>
    <col min="14851" max="14853" width="22.625" style="60" customWidth="1"/>
    <col min="14854" max="15104" width="9" style="60"/>
    <col min="15105" max="15105" width="18.75" style="60" customWidth="1"/>
    <col min="15106" max="15106" width="2.5" style="60" customWidth="1"/>
    <col min="15107" max="15109" width="22.625" style="60" customWidth="1"/>
    <col min="15110" max="15360" width="9" style="60"/>
    <col min="15361" max="15361" width="18.75" style="60" customWidth="1"/>
    <col min="15362" max="15362" width="2.5" style="60" customWidth="1"/>
    <col min="15363" max="15365" width="22.625" style="60" customWidth="1"/>
    <col min="15366" max="15616" width="9" style="60"/>
    <col min="15617" max="15617" width="18.75" style="60" customWidth="1"/>
    <col min="15618" max="15618" width="2.5" style="60" customWidth="1"/>
    <col min="15619" max="15621" width="22.625" style="60" customWidth="1"/>
    <col min="15622" max="15872" width="9" style="60"/>
    <col min="15873" max="15873" width="18.75" style="60" customWidth="1"/>
    <col min="15874" max="15874" width="2.5" style="60" customWidth="1"/>
    <col min="15875" max="15877" width="22.625" style="60" customWidth="1"/>
    <col min="15878" max="16128" width="9" style="60"/>
    <col min="16129" max="16129" width="18.75" style="60" customWidth="1"/>
    <col min="16130" max="16130" width="2.5" style="60" customWidth="1"/>
    <col min="16131" max="16133" width="22.625" style="60" customWidth="1"/>
    <col min="16134" max="16384" width="9" style="60"/>
  </cols>
  <sheetData>
    <row r="1" spans="1:10" ht="24" customHeight="1"/>
    <row r="2" spans="1:10" ht="22.5" customHeight="1">
      <c r="A2" s="724" t="s">
        <v>718</v>
      </c>
      <c r="B2" s="724"/>
      <c r="C2" s="724"/>
      <c r="D2" s="724"/>
      <c r="E2" s="724"/>
    </row>
    <row r="3" spans="1:10" ht="6.95" customHeight="1">
      <c r="A3" s="109"/>
      <c r="B3" s="109"/>
      <c r="C3" s="109"/>
      <c r="D3" s="108"/>
      <c r="E3" s="108"/>
      <c r="F3" s="66"/>
      <c r="G3" s="66"/>
      <c r="H3" s="66"/>
      <c r="I3" s="66"/>
      <c r="J3" s="66"/>
    </row>
    <row r="4" spans="1:10" ht="14.25" thickBot="1">
      <c r="A4" s="117" t="s">
        <v>65</v>
      </c>
      <c r="B4" s="117"/>
      <c r="C4" s="117"/>
      <c r="D4" s="261"/>
      <c r="E4" s="261"/>
      <c r="F4" s="66"/>
      <c r="G4" s="66"/>
      <c r="H4" s="66"/>
      <c r="I4" s="66"/>
      <c r="J4" s="66"/>
    </row>
    <row r="5" spans="1:10" ht="18.75" customHeight="1">
      <c r="A5" s="725" t="s">
        <v>717</v>
      </c>
      <c r="B5" s="726"/>
      <c r="C5" s="262" t="s">
        <v>716</v>
      </c>
      <c r="D5" s="262" t="s">
        <v>715</v>
      </c>
      <c r="E5" s="262" t="s">
        <v>56</v>
      </c>
    </row>
    <row r="6" spans="1:10" ht="18.75" customHeight="1">
      <c r="A6" s="263" t="s">
        <v>66</v>
      </c>
      <c r="B6" s="110"/>
      <c r="C6" s="264" t="s">
        <v>67</v>
      </c>
      <c r="D6" s="264" t="s">
        <v>68</v>
      </c>
      <c r="E6" s="264" t="s">
        <v>69</v>
      </c>
    </row>
    <row r="7" spans="1:10" ht="18.75" customHeight="1">
      <c r="A7" s="265" t="s">
        <v>70</v>
      </c>
      <c r="B7" s="111"/>
      <c r="C7" s="266" t="s">
        <v>67</v>
      </c>
      <c r="D7" s="266" t="s">
        <v>71</v>
      </c>
      <c r="E7" s="266" t="s">
        <v>72</v>
      </c>
    </row>
    <row r="8" spans="1:10" ht="18.75" customHeight="1">
      <c r="A8" s="265" t="s">
        <v>581</v>
      </c>
      <c r="B8" s="111"/>
      <c r="C8" s="266" t="s">
        <v>67</v>
      </c>
      <c r="D8" s="266" t="s">
        <v>73</v>
      </c>
      <c r="E8" s="266" t="s">
        <v>74</v>
      </c>
    </row>
    <row r="9" spans="1:10" ht="18.75" customHeight="1">
      <c r="A9" s="265" t="s">
        <v>75</v>
      </c>
      <c r="B9" s="111"/>
      <c r="C9" s="266" t="s">
        <v>76</v>
      </c>
      <c r="D9" s="266" t="s">
        <v>73</v>
      </c>
      <c r="E9" s="266" t="s">
        <v>77</v>
      </c>
    </row>
    <row r="10" spans="1:10" ht="18.75" customHeight="1">
      <c r="A10" s="265" t="s">
        <v>78</v>
      </c>
      <c r="B10" s="111"/>
      <c r="C10" s="266" t="s">
        <v>76</v>
      </c>
      <c r="D10" s="266" t="s">
        <v>79</v>
      </c>
      <c r="E10" s="266" t="s">
        <v>80</v>
      </c>
    </row>
    <row r="11" spans="1:10" ht="18.75" customHeight="1">
      <c r="A11" s="265" t="s">
        <v>81</v>
      </c>
      <c r="B11" s="111"/>
      <c r="C11" s="266" t="s">
        <v>76</v>
      </c>
      <c r="D11" s="266" t="s">
        <v>82</v>
      </c>
      <c r="E11" s="266" t="s">
        <v>83</v>
      </c>
    </row>
    <row r="12" spans="1:10" ht="18.75" customHeight="1">
      <c r="A12" s="265" t="s">
        <v>84</v>
      </c>
      <c r="B12" s="111"/>
      <c r="C12" s="266" t="s">
        <v>85</v>
      </c>
      <c r="D12" s="266" t="s">
        <v>86</v>
      </c>
      <c r="E12" s="266" t="s">
        <v>87</v>
      </c>
    </row>
    <row r="13" spans="1:10" ht="18.75" customHeight="1">
      <c r="A13" s="267" t="s">
        <v>88</v>
      </c>
      <c r="B13" s="112"/>
      <c r="C13" s="268" t="s">
        <v>89</v>
      </c>
      <c r="D13" s="268" t="s">
        <v>86</v>
      </c>
      <c r="E13" s="268" t="s">
        <v>87</v>
      </c>
    </row>
    <row r="14" spans="1:10" ht="18.75" customHeight="1">
      <c r="A14" s="267" t="s">
        <v>90</v>
      </c>
      <c r="B14" s="112"/>
      <c r="C14" s="268" t="s">
        <v>89</v>
      </c>
      <c r="D14" s="268" t="s">
        <v>86</v>
      </c>
      <c r="E14" s="268" t="s">
        <v>91</v>
      </c>
    </row>
    <row r="15" spans="1:10" s="91" customFormat="1" ht="18.75" customHeight="1">
      <c r="A15" s="267" t="s">
        <v>582</v>
      </c>
      <c r="B15" s="112"/>
      <c r="C15" s="268" t="s">
        <v>583</v>
      </c>
      <c r="D15" s="268" t="s">
        <v>86</v>
      </c>
      <c r="E15" s="268" t="s">
        <v>91</v>
      </c>
    </row>
    <row r="16" spans="1:10" ht="18.75" customHeight="1" thickBot="1">
      <c r="A16" s="269" t="s">
        <v>686</v>
      </c>
      <c r="B16" s="113"/>
      <c r="C16" s="270" t="s">
        <v>583</v>
      </c>
      <c r="D16" s="270" t="s">
        <v>687</v>
      </c>
      <c r="E16" s="270" t="s">
        <v>688</v>
      </c>
    </row>
    <row r="17" spans="1:10">
      <c r="A17" s="91" t="s">
        <v>92</v>
      </c>
      <c r="B17" s="91"/>
      <c r="C17" s="91"/>
      <c r="D17" s="261"/>
      <c r="E17" s="261"/>
      <c r="F17" s="66"/>
      <c r="G17" s="66"/>
      <c r="H17" s="66"/>
      <c r="I17" s="66"/>
      <c r="J17" s="66"/>
    </row>
    <row r="18" spans="1:10">
      <c r="A18" s="91" t="s">
        <v>625</v>
      </c>
      <c r="B18" s="91"/>
      <c r="C18" s="91"/>
      <c r="D18" s="91"/>
      <c r="E18" s="91"/>
    </row>
    <row r="19" spans="1:10">
      <c r="A19" s="59"/>
      <c r="B19" s="59"/>
      <c r="C19" s="59"/>
    </row>
  </sheetData>
  <mergeCells count="2">
    <mergeCell ref="A2:E2"/>
    <mergeCell ref="A5:B5"/>
  </mergeCells>
  <phoneticPr fontId="2"/>
  <printOptions horizontalCentered="1" gridLinesSet="0"/>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3.5"/>
  <cols>
    <col min="1" max="1" width="15.25" style="17" customWidth="1"/>
    <col min="2" max="2" width="8.625" style="17" customWidth="1"/>
    <col min="3" max="3" width="9.5" style="17" customWidth="1"/>
    <col min="4" max="4" width="8.125" style="17" customWidth="1"/>
    <col min="5" max="5" width="7.25" style="17" customWidth="1"/>
    <col min="6" max="6" width="8.375" style="17" customWidth="1"/>
    <col min="7" max="7" width="10.5" style="17" customWidth="1"/>
    <col min="8" max="8" width="9.625" style="17" customWidth="1"/>
    <col min="9" max="9" width="7.75" style="17" customWidth="1"/>
    <col min="10" max="11" width="6.75" style="17" bestFit="1" customWidth="1"/>
    <col min="12" max="12" width="7.625" style="17" customWidth="1"/>
    <col min="13" max="256" width="9" style="17"/>
    <col min="257" max="257" width="12.75" style="17" customWidth="1"/>
    <col min="258" max="264" width="8.25" style="17" customWidth="1"/>
    <col min="265" max="268" width="6.75" style="17" bestFit="1" customWidth="1"/>
    <col min="269" max="512" width="9" style="17"/>
    <col min="513" max="513" width="12.75" style="17" customWidth="1"/>
    <col min="514" max="520" width="8.25" style="17" customWidth="1"/>
    <col min="521" max="524" width="6.75" style="17" bestFit="1" customWidth="1"/>
    <col min="525" max="768" width="9" style="17"/>
    <col min="769" max="769" width="12.75" style="17" customWidth="1"/>
    <col min="770" max="776" width="8.25" style="17" customWidth="1"/>
    <col min="777" max="780" width="6.75" style="17" bestFit="1" customWidth="1"/>
    <col min="781" max="1024" width="9" style="17"/>
    <col min="1025" max="1025" width="12.75" style="17" customWidth="1"/>
    <col min="1026" max="1032" width="8.25" style="17" customWidth="1"/>
    <col min="1033" max="1036" width="6.75" style="17" bestFit="1" customWidth="1"/>
    <col min="1037" max="1280" width="9" style="17"/>
    <col min="1281" max="1281" width="12.75" style="17" customWidth="1"/>
    <col min="1282" max="1288" width="8.25" style="17" customWidth="1"/>
    <col min="1289" max="1292" width="6.75" style="17" bestFit="1" customWidth="1"/>
    <col min="1293" max="1536" width="9" style="17"/>
    <col min="1537" max="1537" width="12.75" style="17" customWidth="1"/>
    <col min="1538" max="1544" width="8.25" style="17" customWidth="1"/>
    <col min="1545" max="1548" width="6.75" style="17" bestFit="1" customWidth="1"/>
    <col min="1549" max="1792" width="9" style="17"/>
    <col min="1793" max="1793" width="12.75" style="17" customWidth="1"/>
    <col min="1794" max="1800" width="8.25" style="17" customWidth="1"/>
    <col min="1801" max="1804" width="6.75" style="17" bestFit="1" customWidth="1"/>
    <col min="1805" max="2048" width="9" style="17"/>
    <col min="2049" max="2049" width="12.75" style="17" customWidth="1"/>
    <col min="2050" max="2056" width="8.25" style="17" customWidth="1"/>
    <col min="2057" max="2060" width="6.75" style="17" bestFit="1" customWidth="1"/>
    <col min="2061" max="2304" width="9" style="17"/>
    <col min="2305" max="2305" width="12.75" style="17" customWidth="1"/>
    <col min="2306" max="2312" width="8.25" style="17" customWidth="1"/>
    <col min="2313" max="2316" width="6.75" style="17" bestFit="1" customWidth="1"/>
    <col min="2317" max="2560" width="9" style="17"/>
    <col min="2561" max="2561" width="12.75" style="17" customWidth="1"/>
    <col min="2562" max="2568" width="8.25" style="17" customWidth="1"/>
    <col min="2569" max="2572" width="6.75" style="17" bestFit="1" customWidth="1"/>
    <col min="2573" max="2816" width="9" style="17"/>
    <col min="2817" max="2817" width="12.75" style="17" customWidth="1"/>
    <col min="2818" max="2824" width="8.25" style="17" customWidth="1"/>
    <col min="2825" max="2828" width="6.75" style="17" bestFit="1" customWidth="1"/>
    <col min="2829" max="3072" width="9" style="17"/>
    <col min="3073" max="3073" width="12.75" style="17" customWidth="1"/>
    <col min="3074" max="3080" width="8.25" style="17" customWidth="1"/>
    <col min="3081" max="3084" width="6.75" style="17" bestFit="1" customWidth="1"/>
    <col min="3085" max="3328" width="9" style="17"/>
    <col min="3329" max="3329" width="12.75" style="17" customWidth="1"/>
    <col min="3330" max="3336" width="8.25" style="17" customWidth="1"/>
    <col min="3337" max="3340" width="6.75" style="17" bestFit="1" customWidth="1"/>
    <col min="3341" max="3584" width="9" style="17"/>
    <col min="3585" max="3585" width="12.75" style="17" customWidth="1"/>
    <col min="3586" max="3592" width="8.25" style="17" customWidth="1"/>
    <col min="3593" max="3596" width="6.75" style="17" bestFit="1" customWidth="1"/>
    <col min="3597" max="3840" width="9" style="17"/>
    <col min="3841" max="3841" width="12.75" style="17" customWidth="1"/>
    <col min="3842" max="3848" width="8.25" style="17" customWidth="1"/>
    <col min="3849" max="3852" width="6.75" style="17" bestFit="1" customWidth="1"/>
    <col min="3853" max="4096" width="9" style="17"/>
    <col min="4097" max="4097" width="12.75" style="17" customWidth="1"/>
    <col min="4098" max="4104" width="8.25" style="17" customWidth="1"/>
    <col min="4105" max="4108" width="6.75" style="17" bestFit="1" customWidth="1"/>
    <col min="4109" max="4352" width="9" style="17"/>
    <col min="4353" max="4353" width="12.75" style="17" customWidth="1"/>
    <col min="4354" max="4360" width="8.25" style="17" customWidth="1"/>
    <col min="4361" max="4364" width="6.75" style="17" bestFit="1" customWidth="1"/>
    <col min="4365" max="4608" width="9" style="17"/>
    <col min="4609" max="4609" width="12.75" style="17" customWidth="1"/>
    <col min="4610" max="4616" width="8.25" style="17" customWidth="1"/>
    <col min="4617" max="4620" width="6.75" style="17" bestFit="1" customWidth="1"/>
    <col min="4621" max="4864" width="9" style="17"/>
    <col min="4865" max="4865" width="12.75" style="17" customWidth="1"/>
    <col min="4866" max="4872" width="8.25" style="17" customWidth="1"/>
    <col min="4873" max="4876" width="6.75" style="17" bestFit="1" customWidth="1"/>
    <col min="4877" max="5120" width="9" style="17"/>
    <col min="5121" max="5121" width="12.75" style="17" customWidth="1"/>
    <col min="5122" max="5128" width="8.25" style="17" customWidth="1"/>
    <col min="5129" max="5132" width="6.75" style="17" bestFit="1" customWidth="1"/>
    <col min="5133" max="5376" width="9" style="17"/>
    <col min="5377" max="5377" width="12.75" style="17" customWidth="1"/>
    <col min="5378" max="5384" width="8.25" style="17" customWidth="1"/>
    <col min="5385" max="5388" width="6.75" style="17" bestFit="1" customWidth="1"/>
    <col min="5389" max="5632" width="9" style="17"/>
    <col min="5633" max="5633" width="12.75" style="17" customWidth="1"/>
    <col min="5634" max="5640" width="8.25" style="17" customWidth="1"/>
    <col min="5641" max="5644" width="6.75" style="17" bestFit="1" customWidth="1"/>
    <col min="5645" max="5888" width="9" style="17"/>
    <col min="5889" max="5889" width="12.75" style="17" customWidth="1"/>
    <col min="5890" max="5896" width="8.25" style="17" customWidth="1"/>
    <col min="5897" max="5900" width="6.75" style="17" bestFit="1" customWidth="1"/>
    <col min="5901" max="6144" width="9" style="17"/>
    <col min="6145" max="6145" width="12.75" style="17" customWidth="1"/>
    <col min="6146" max="6152" width="8.25" style="17" customWidth="1"/>
    <col min="6153" max="6156" width="6.75" style="17" bestFit="1" customWidth="1"/>
    <col min="6157" max="6400" width="9" style="17"/>
    <col min="6401" max="6401" width="12.75" style="17" customWidth="1"/>
    <col min="6402" max="6408" width="8.25" style="17" customWidth="1"/>
    <col min="6409" max="6412" width="6.75" style="17" bestFit="1" customWidth="1"/>
    <col min="6413" max="6656" width="9" style="17"/>
    <col min="6657" max="6657" width="12.75" style="17" customWidth="1"/>
    <col min="6658" max="6664" width="8.25" style="17" customWidth="1"/>
    <col min="6665" max="6668" width="6.75" style="17" bestFit="1" customWidth="1"/>
    <col min="6669" max="6912" width="9" style="17"/>
    <col min="6913" max="6913" width="12.75" style="17" customWidth="1"/>
    <col min="6914" max="6920" width="8.25" style="17" customWidth="1"/>
    <col min="6921" max="6924" width="6.75" style="17" bestFit="1" customWidth="1"/>
    <col min="6925" max="7168" width="9" style="17"/>
    <col min="7169" max="7169" width="12.75" style="17" customWidth="1"/>
    <col min="7170" max="7176" width="8.25" style="17" customWidth="1"/>
    <col min="7177" max="7180" width="6.75" style="17" bestFit="1" customWidth="1"/>
    <col min="7181" max="7424" width="9" style="17"/>
    <col min="7425" max="7425" width="12.75" style="17" customWidth="1"/>
    <col min="7426" max="7432" width="8.25" style="17" customWidth="1"/>
    <col min="7433" max="7436" width="6.75" style="17" bestFit="1" customWidth="1"/>
    <col min="7437" max="7680" width="9" style="17"/>
    <col min="7681" max="7681" width="12.75" style="17" customWidth="1"/>
    <col min="7682" max="7688" width="8.25" style="17" customWidth="1"/>
    <col min="7689" max="7692" width="6.75" style="17" bestFit="1" customWidth="1"/>
    <col min="7693" max="7936" width="9" style="17"/>
    <col min="7937" max="7937" width="12.75" style="17" customWidth="1"/>
    <col min="7938" max="7944" width="8.25" style="17" customWidth="1"/>
    <col min="7945" max="7948" width="6.75" style="17" bestFit="1" customWidth="1"/>
    <col min="7949" max="8192" width="9" style="17"/>
    <col min="8193" max="8193" width="12.75" style="17" customWidth="1"/>
    <col min="8194" max="8200" width="8.25" style="17" customWidth="1"/>
    <col min="8201" max="8204" width="6.75" style="17" bestFit="1" customWidth="1"/>
    <col min="8205" max="8448" width="9" style="17"/>
    <col min="8449" max="8449" width="12.75" style="17" customWidth="1"/>
    <col min="8450" max="8456" width="8.25" style="17" customWidth="1"/>
    <col min="8457" max="8460" width="6.75" style="17" bestFit="1" customWidth="1"/>
    <col min="8461" max="8704" width="9" style="17"/>
    <col min="8705" max="8705" width="12.75" style="17" customWidth="1"/>
    <col min="8706" max="8712" width="8.25" style="17" customWidth="1"/>
    <col min="8713" max="8716" width="6.75" style="17" bestFit="1" customWidth="1"/>
    <col min="8717" max="8960" width="9" style="17"/>
    <col min="8961" max="8961" width="12.75" style="17" customWidth="1"/>
    <col min="8962" max="8968" width="8.25" style="17" customWidth="1"/>
    <col min="8969" max="8972" width="6.75" style="17" bestFit="1" customWidth="1"/>
    <col min="8973" max="9216" width="9" style="17"/>
    <col min="9217" max="9217" width="12.75" style="17" customWidth="1"/>
    <col min="9218" max="9224" width="8.25" style="17" customWidth="1"/>
    <col min="9225" max="9228" width="6.75" style="17" bestFit="1" customWidth="1"/>
    <col min="9229" max="9472" width="9" style="17"/>
    <col min="9473" max="9473" width="12.75" style="17" customWidth="1"/>
    <col min="9474" max="9480" width="8.25" style="17" customWidth="1"/>
    <col min="9481" max="9484" width="6.75" style="17" bestFit="1" customWidth="1"/>
    <col min="9485" max="9728" width="9" style="17"/>
    <col min="9729" max="9729" width="12.75" style="17" customWidth="1"/>
    <col min="9730" max="9736" width="8.25" style="17" customWidth="1"/>
    <col min="9737" max="9740" width="6.75" style="17" bestFit="1" customWidth="1"/>
    <col min="9741" max="9984" width="9" style="17"/>
    <col min="9985" max="9985" width="12.75" style="17" customWidth="1"/>
    <col min="9986" max="9992" width="8.25" style="17" customWidth="1"/>
    <col min="9993" max="9996" width="6.75" style="17" bestFit="1" customWidth="1"/>
    <col min="9997" max="10240" width="9" style="17"/>
    <col min="10241" max="10241" width="12.75" style="17" customWidth="1"/>
    <col min="10242" max="10248" width="8.25" style="17" customWidth="1"/>
    <col min="10249" max="10252" width="6.75" style="17" bestFit="1" customWidth="1"/>
    <col min="10253" max="10496" width="9" style="17"/>
    <col min="10497" max="10497" width="12.75" style="17" customWidth="1"/>
    <col min="10498" max="10504" width="8.25" style="17" customWidth="1"/>
    <col min="10505" max="10508" width="6.75" style="17" bestFit="1" customWidth="1"/>
    <col min="10509" max="10752" width="9" style="17"/>
    <col min="10753" max="10753" width="12.75" style="17" customWidth="1"/>
    <col min="10754" max="10760" width="8.25" style="17" customWidth="1"/>
    <col min="10761" max="10764" width="6.75" style="17" bestFit="1" customWidth="1"/>
    <col min="10765" max="11008" width="9" style="17"/>
    <col min="11009" max="11009" width="12.75" style="17" customWidth="1"/>
    <col min="11010" max="11016" width="8.25" style="17" customWidth="1"/>
    <col min="11017" max="11020" width="6.75" style="17" bestFit="1" customWidth="1"/>
    <col min="11021" max="11264" width="9" style="17"/>
    <col min="11265" max="11265" width="12.75" style="17" customWidth="1"/>
    <col min="11266" max="11272" width="8.25" style="17" customWidth="1"/>
    <col min="11273" max="11276" width="6.75" style="17" bestFit="1" customWidth="1"/>
    <col min="11277" max="11520" width="9" style="17"/>
    <col min="11521" max="11521" width="12.75" style="17" customWidth="1"/>
    <col min="11522" max="11528" width="8.25" style="17" customWidth="1"/>
    <col min="11529" max="11532" width="6.75" style="17" bestFit="1" customWidth="1"/>
    <col min="11533" max="11776" width="9" style="17"/>
    <col min="11777" max="11777" width="12.75" style="17" customWidth="1"/>
    <col min="11778" max="11784" width="8.25" style="17" customWidth="1"/>
    <col min="11785" max="11788" width="6.75" style="17" bestFit="1" customWidth="1"/>
    <col min="11789" max="12032" width="9" style="17"/>
    <col min="12033" max="12033" width="12.75" style="17" customWidth="1"/>
    <col min="12034" max="12040" width="8.25" style="17" customWidth="1"/>
    <col min="12041" max="12044" width="6.75" style="17" bestFit="1" customWidth="1"/>
    <col min="12045" max="12288" width="9" style="17"/>
    <col min="12289" max="12289" width="12.75" style="17" customWidth="1"/>
    <col min="12290" max="12296" width="8.25" style="17" customWidth="1"/>
    <col min="12297" max="12300" width="6.75" style="17" bestFit="1" customWidth="1"/>
    <col min="12301" max="12544" width="9" style="17"/>
    <col min="12545" max="12545" width="12.75" style="17" customWidth="1"/>
    <col min="12546" max="12552" width="8.25" style="17" customWidth="1"/>
    <col min="12553" max="12556" width="6.75" style="17" bestFit="1" customWidth="1"/>
    <col min="12557" max="12800" width="9" style="17"/>
    <col min="12801" max="12801" width="12.75" style="17" customWidth="1"/>
    <col min="12802" max="12808" width="8.25" style="17" customWidth="1"/>
    <col min="12809" max="12812" width="6.75" style="17" bestFit="1" customWidth="1"/>
    <col min="12813" max="13056" width="9" style="17"/>
    <col min="13057" max="13057" width="12.75" style="17" customWidth="1"/>
    <col min="13058" max="13064" width="8.25" style="17" customWidth="1"/>
    <col min="13065" max="13068" width="6.75" style="17" bestFit="1" customWidth="1"/>
    <col min="13069" max="13312" width="9" style="17"/>
    <col min="13313" max="13313" width="12.75" style="17" customWidth="1"/>
    <col min="13314" max="13320" width="8.25" style="17" customWidth="1"/>
    <col min="13321" max="13324" width="6.75" style="17" bestFit="1" customWidth="1"/>
    <col min="13325" max="13568" width="9" style="17"/>
    <col min="13569" max="13569" width="12.75" style="17" customWidth="1"/>
    <col min="13570" max="13576" width="8.25" style="17" customWidth="1"/>
    <col min="13577" max="13580" width="6.75" style="17" bestFit="1" customWidth="1"/>
    <col min="13581" max="13824" width="9" style="17"/>
    <col min="13825" max="13825" width="12.75" style="17" customWidth="1"/>
    <col min="13826" max="13832" width="8.25" style="17" customWidth="1"/>
    <col min="13833" max="13836" width="6.75" style="17" bestFit="1" customWidth="1"/>
    <col min="13837" max="14080" width="9" style="17"/>
    <col min="14081" max="14081" width="12.75" style="17" customWidth="1"/>
    <col min="14082" max="14088" width="8.25" style="17" customWidth="1"/>
    <col min="14089" max="14092" width="6.75" style="17" bestFit="1" customWidth="1"/>
    <col min="14093" max="14336" width="9" style="17"/>
    <col min="14337" max="14337" width="12.75" style="17" customWidth="1"/>
    <col min="14338" max="14344" width="8.25" style="17" customWidth="1"/>
    <col min="14345" max="14348" width="6.75" style="17" bestFit="1" customWidth="1"/>
    <col min="14349" max="14592" width="9" style="17"/>
    <col min="14593" max="14593" width="12.75" style="17" customWidth="1"/>
    <col min="14594" max="14600" width="8.25" style="17" customWidth="1"/>
    <col min="14601" max="14604" width="6.75" style="17" bestFit="1" customWidth="1"/>
    <col min="14605" max="14848" width="9" style="17"/>
    <col min="14849" max="14849" width="12.75" style="17" customWidth="1"/>
    <col min="14850" max="14856" width="8.25" style="17" customWidth="1"/>
    <col min="14857" max="14860" width="6.75" style="17" bestFit="1" customWidth="1"/>
    <col min="14861" max="15104" width="9" style="17"/>
    <col min="15105" max="15105" width="12.75" style="17" customWidth="1"/>
    <col min="15106" max="15112" width="8.25" style="17" customWidth="1"/>
    <col min="15113" max="15116" width="6.75" style="17" bestFit="1" customWidth="1"/>
    <col min="15117" max="15360" width="9" style="17"/>
    <col min="15361" max="15361" width="12.75" style="17" customWidth="1"/>
    <col min="15362" max="15368" width="8.25" style="17" customWidth="1"/>
    <col min="15369" max="15372" width="6.75" style="17" bestFit="1" customWidth="1"/>
    <col min="15373" max="15616" width="9" style="17"/>
    <col min="15617" max="15617" width="12.75" style="17" customWidth="1"/>
    <col min="15618" max="15624" width="8.25" style="17" customWidth="1"/>
    <col min="15625" max="15628" width="6.75" style="17" bestFit="1" customWidth="1"/>
    <col min="15629" max="15872" width="9" style="17"/>
    <col min="15873" max="15873" width="12.75" style="17" customWidth="1"/>
    <col min="15874" max="15880" width="8.25" style="17" customWidth="1"/>
    <col min="15881" max="15884" width="6.75" style="17" bestFit="1" customWidth="1"/>
    <col min="15885" max="16128" width="9" style="17"/>
    <col min="16129" max="16129" width="12.75" style="17" customWidth="1"/>
    <col min="16130" max="16136" width="8.25" style="17" customWidth="1"/>
    <col min="16137" max="16140" width="6.75" style="17" bestFit="1" customWidth="1"/>
    <col min="16141" max="16384" width="9" style="17"/>
  </cols>
  <sheetData>
    <row r="1" spans="1:12" ht="24.75" customHeight="1">
      <c r="A1" s="24"/>
      <c r="B1" s="24"/>
      <c r="C1" s="24"/>
      <c r="D1" s="24"/>
      <c r="E1" s="24"/>
      <c r="F1" s="24"/>
      <c r="G1" s="24"/>
      <c r="H1" s="24"/>
      <c r="I1" s="24"/>
      <c r="J1" s="24"/>
    </row>
    <row r="2" spans="1:12" ht="22.5" customHeight="1">
      <c r="A2" s="727" t="s">
        <v>732</v>
      </c>
      <c r="B2" s="727"/>
      <c r="C2" s="727"/>
      <c r="D2" s="727"/>
      <c r="E2" s="727"/>
      <c r="F2" s="727"/>
      <c r="G2" s="727"/>
      <c r="H2" s="727"/>
      <c r="I2" s="727"/>
      <c r="J2" s="727"/>
      <c r="K2" s="727"/>
      <c r="L2" s="727"/>
    </row>
    <row r="3" spans="1:12" ht="14.25" thickBot="1">
      <c r="A3" s="24" t="s">
        <v>93</v>
      </c>
      <c r="B3" s="271"/>
      <c r="C3" s="271"/>
      <c r="D3" s="271"/>
      <c r="E3" s="271"/>
      <c r="F3" s="272"/>
      <c r="G3" s="272"/>
      <c r="H3" s="273"/>
      <c r="I3" s="24"/>
      <c r="J3" s="24"/>
      <c r="K3" s="274"/>
      <c r="L3" s="274"/>
    </row>
    <row r="4" spans="1:12" ht="18.75" customHeight="1">
      <c r="A4" s="728" t="s">
        <v>94</v>
      </c>
      <c r="B4" s="730" t="s">
        <v>95</v>
      </c>
      <c r="C4" s="275" t="s">
        <v>96</v>
      </c>
      <c r="D4" s="275"/>
      <c r="E4" s="275"/>
      <c r="F4" s="732" t="s">
        <v>97</v>
      </c>
      <c r="G4" s="732" t="s">
        <v>98</v>
      </c>
      <c r="H4" s="734" t="s">
        <v>99</v>
      </c>
      <c r="I4" s="24"/>
      <c r="J4" s="24"/>
      <c r="K4" s="274"/>
      <c r="L4" s="274"/>
    </row>
    <row r="5" spans="1:12" ht="18.75" customHeight="1">
      <c r="A5" s="729"/>
      <c r="B5" s="731"/>
      <c r="C5" s="276" t="s">
        <v>100</v>
      </c>
      <c r="D5" s="276" t="s">
        <v>101</v>
      </c>
      <c r="E5" s="276" t="s">
        <v>102</v>
      </c>
      <c r="F5" s="733"/>
      <c r="G5" s="733"/>
      <c r="H5" s="735"/>
      <c r="I5" s="24"/>
      <c r="J5" s="24"/>
      <c r="K5" s="274"/>
      <c r="L5" s="274"/>
    </row>
    <row r="6" spans="1:12" ht="18.75" customHeight="1" thickBot="1">
      <c r="A6" s="277" t="s">
        <v>103</v>
      </c>
      <c r="B6" s="278">
        <v>247</v>
      </c>
      <c r="C6" s="279">
        <v>46.6</v>
      </c>
      <c r="D6" s="279">
        <v>32.5</v>
      </c>
      <c r="E6" s="280">
        <v>79.099999999999994</v>
      </c>
      <c r="F6" s="278">
        <v>3.2</v>
      </c>
      <c r="G6" s="278">
        <v>127.7</v>
      </c>
      <c r="H6" s="278">
        <v>37</v>
      </c>
      <c r="I6" s="24"/>
      <c r="J6" s="24"/>
      <c r="K6" s="274"/>
      <c r="L6" s="274"/>
    </row>
    <row r="7" spans="1:12" ht="13.5" customHeight="1">
      <c r="A7" s="24"/>
      <c r="B7" s="24"/>
      <c r="C7" s="24"/>
      <c r="D7" s="24"/>
      <c r="E7" s="24"/>
      <c r="F7" s="24"/>
      <c r="G7" s="24"/>
      <c r="H7" s="24"/>
      <c r="I7" s="24"/>
      <c r="J7" s="24"/>
      <c r="K7" s="274"/>
      <c r="L7" s="274"/>
    </row>
    <row r="8" spans="1:12" ht="14.25" thickBot="1">
      <c r="A8" s="24" t="s">
        <v>104</v>
      </c>
      <c r="B8" s="24"/>
      <c r="C8" s="24"/>
      <c r="D8" s="24"/>
      <c r="E8" s="24"/>
      <c r="F8" s="24"/>
      <c r="G8" s="24"/>
      <c r="H8" s="24"/>
      <c r="I8" s="24"/>
      <c r="J8" s="273"/>
      <c r="K8" s="274"/>
      <c r="L8" s="274"/>
    </row>
    <row r="9" spans="1:12" ht="18.75" customHeight="1">
      <c r="A9" s="728" t="s">
        <v>94</v>
      </c>
      <c r="B9" s="730" t="s">
        <v>105</v>
      </c>
      <c r="C9" s="738" t="s">
        <v>106</v>
      </c>
      <c r="D9" s="739"/>
      <c r="E9" s="739"/>
      <c r="F9" s="739"/>
      <c r="G9" s="736" t="s">
        <v>107</v>
      </c>
      <c r="H9" s="736" t="s">
        <v>108</v>
      </c>
      <c r="I9" s="736" t="s">
        <v>109</v>
      </c>
      <c r="J9" s="736" t="s">
        <v>110</v>
      </c>
      <c r="K9" s="736" t="s">
        <v>111</v>
      </c>
      <c r="L9" s="734" t="s">
        <v>112</v>
      </c>
    </row>
    <row r="10" spans="1:12" ht="18.75" customHeight="1">
      <c r="A10" s="729"/>
      <c r="B10" s="731"/>
      <c r="C10" s="281" t="s">
        <v>113</v>
      </c>
      <c r="D10" s="281" t="s">
        <v>114</v>
      </c>
      <c r="E10" s="281" t="s">
        <v>115</v>
      </c>
      <c r="F10" s="281" t="s">
        <v>102</v>
      </c>
      <c r="G10" s="737"/>
      <c r="H10" s="737"/>
      <c r="I10" s="737"/>
      <c r="J10" s="737"/>
      <c r="K10" s="737"/>
      <c r="L10" s="735"/>
    </row>
    <row r="11" spans="1:12" ht="18.75" customHeight="1" thickBot="1">
      <c r="A11" s="277" t="s">
        <v>103</v>
      </c>
      <c r="B11" s="279">
        <v>2703</v>
      </c>
      <c r="C11" s="280">
        <v>1179.8</v>
      </c>
      <c r="D11" s="278">
        <v>326</v>
      </c>
      <c r="E11" s="278">
        <v>110.9</v>
      </c>
      <c r="F11" s="278">
        <v>1616.7</v>
      </c>
      <c r="G11" s="278">
        <v>1.6</v>
      </c>
      <c r="H11" s="278">
        <v>364.7</v>
      </c>
      <c r="I11" s="278">
        <v>474.8</v>
      </c>
      <c r="J11" s="278">
        <v>35.9</v>
      </c>
      <c r="K11" s="279">
        <v>70.5</v>
      </c>
      <c r="L11" s="278">
        <v>138.80000000000001</v>
      </c>
    </row>
    <row r="12" spans="1:12">
      <c r="A12" s="24" t="s">
        <v>64</v>
      </c>
      <c r="B12" s="24"/>
      <c r="C12" s="24"/>
      <c r="D12" s="24"/>
      <c r="E12" s="24"/>
      <c r="F12" s="24"/>
      <c r="G12" s="24"/>
      <c r="H12" s="24"/>
      <c r="I12" s="24"/>
      <c r="J12" s="24"/>
      <c r="K12" s="274"/>
      <c r="L12" s="274"/>
    </row>
    <row r="13" spans="1:12">
      <c r="A13" s="282" t="s">
        <v>626</v>
      </c>
      <c r="B13" s="24"/>
      <c r="C13" s="24"/>
      <c r="D13" s="24"/>
      <c r="E13" s="24"/>
      <c r="F13" s="24"/>
      <c r="G13" s="24"/>
      <c r="H13" s="24"/>
      <c r="I13" s="24"/>
      <c r="J13" s="24"/>
      <c r="K13" s="274"/>
      <c r="L13" s="274"/>
    </row>
  </sheetData>
  <mergeCells count="15">
    <mergeCell ref="J9:J10"/>
    <mergeCell ref="K9:K10"/>
    <mergeCell ref="L9:L10"/>
    <mergeCell ref="A9:A10"/>
    <mergeCell ref="B9:B10"/>
    <mergeCell ref="C9:F9"/>
    <mergeCell ref="G9:G10"/>
    <mergeCell ref="H9:H10"/>
    <mergeCell ref="I9:I10"/>
    <mergeCell ref="A2:L2"/>
    <mergeCell ref="A4:A5"/>
    <mergeCell ref="B4:B5"/>
    <mergeCell ref="F4:F5"/>
    <mergeCell ref="G4:G5"/>
    <mergeCell ref="H4:H5"/>
  </mergeCells>
  <phoneticPr fontId="2"/>
  <printOptions horizontalCentered="1"/>
  <pageMargins left="0.78740157480314965" right="0.78740157480314965" top="0.98425196850393704" bottom="0.98425196850393704" header="0.51181102362204722" footer="0.51181102362204722"/>
  <pageSetup paperSize="9" scale="8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3.5"/>
  <cols>
    <col min="1" max="2" width="12.5" style="69" customWidth="1"/>
    <col min="3" max="3" width="9.625" style="69" customWidth="1"/>
    <col min="4" max="4" width="8.5" style="69" customWidth="1"/>
    <col min="5" max="5" width="10.75" style="69" customWidth="1"/>
    <col min="6" max="6" width="8.875" style="69" customWidth="1"/>
    <col min="7" max="7" width="11" style="69" customWidth="1"/>
    <col min="8" max="8" width="9" style="69" customWidth="1"/>
    <col min="9" max="256" width="9" style="69"/>
    <col min="257" max="258" width="12.5" style="69" customWidth="1"/>
    <col min="259" max="259" width="11.25" style="69" customWidth="1"/>
    <col min="260" max="260" width="9.25" style="69" customWidth="1"/>
    <col min="261" max="261" width="11.125" style="69" customWidth="1"/>
    <col min="262" max="262" width="9.125" style="69" customWidth="1"/>
    <col min="263" max="263" width="11.25" style="69" customWidth="1"/>
    <col min="264" max="264" width="9.25" style="69" customWidth="1"/>
    <col min="265" max="512" width="9" style="69"/>
    <col min="513" max="514" width="12.5" style="69" customWidth="1"/>
    <col min="515" max="515" width="11.25" style="69" customWidth="1"/>
    <col min="516" max="516" width="9.25" style="69" customWidth="1"/>
    <col min="517" max="517" width="11.125" style="69" customWidth="1"/>
    <col min="518" max="518" width="9.125" style="69" customWidth="1"/>
    <col min="519" max="519" width="11.25" style="69" customWidth="1"/>
    <col min="520" max="520" width="9.25" style="69" customWidth="1"/>
    <col min="521" max="768" width="9" style="69"/>
    <col min="769" max="770" width="12.5" style="69" customWidth="1"/>
    <col min="771" max="771" width="11.25" style="69" customWidth="1"/>
    <col min="772" max="772" width="9.25" style="69" customWidth="1"/>
    <col min="773" max="773" width="11.125" style="69" customWidth="1"/>
    <col min="774" max="774" width="9.125" style="69" customWidth="1"/>
    <col min="775" max="775" width="11.25" style="69" customWidth="1"/>
    <col min="776" max="776" width="9.25" style="69" customWidth="1"/>
    <col min="777" max="1024" width="9" style="69"/>
    <col min="1025" max="1026" width="12.5" style="69" customWidth="1"/>
    <col min="1027" max="1027" width="11.25" style="69" customWidth="1"/>
    <col min="1028" max="1028" width="9.25" style="69" customWidth="1"/>
    <col min="1029" max="1029" width="11.125" style="69" customWidth="1"/>
    <col min="1030" max="1030" width="9.125" style="69" customWidth="1"/>
    <col min="1031" max="1031" width="11.25" style="69" customWidth="1"/>
    <col min="1032" max="1032" width="9.25" style="69" customWidth="1"/>
    <col min="1033" max="1280" width="9" style="69"/>
    <col min="1281" max="1282" width="12.5" style="69" customWidth="1"/>
    <col min="1283" max="1283" width="11.25" style="69" customWidth="1"/>
    <col min="1284" max="1284" width="9.25" style="69" customWidth="1"/>
    <col min="1285" max="1285" width="11.125" style="69" customWidth="1"/>
    <col min="1286" max="1286" width="9.125" style="69" customWidth="1"/>
    <col min="1287" max="1287" width="11.25" style="69" customWidth="1"/>
    <col min="1288" max="1288" width="9.25" style="69" customWidth="1"/>
    <col min="1289" max="1536" width="9" style="69"/>
    <col min="1537" max="1538" width="12.5" style="69" customWidth="1"/>
    <col min="1539" max="1539" width="11.25" style="69" customWidth="1"/>
    <col min="1540" max="1540" width="9.25" style="69" customWidth="1"/>
    <col min="1541" max="1541" width="11.125" style="69" customWidth="1"/>
    <col min="1542" max="1542" width="9.125" style="69" customWidth="1"/>
    <col min="1543" max="1543" width="11.25" style="69" customWidth="1"/>
    <col min="1544" max="1544" width="9.25" style="69" customWidth="1"/>
    <col min="1545" max="1792" width="9" style="69"/>
    <col min="1793" max="1794" width="12.5" style="69" customWidth="1"/>
    <col min="1795" max="1795" width="11.25" style="69" customWidth="1"/>
    <col min="1796" max="1796" width="9.25" style="69" customWidth="1"/>
    <col min="1797" max="1797" width="11.125" style="69" customWidth="1"/>
    <col min="1798" max="1798" width="9.125" style="69" customWidth="1"/>
    <col min="1799" max="1799" width="11.25" style="69" customWidth="1"/>
    <col min="1800" max="1800" width="9.25" style="69" customWidth="1"/>
    <col min="1801" max="2048" width="9" style="69"/>
    <col min="2049" max="2050" width="12.5" style="69" customWidth="1"/>
    <col min="2051" max="2051" width="11.25" style="69" customWidth="1"/>
    <col min="2052" max="2052" width="9.25" style="69" customWidth="1"/>
    <col min="2053" max="2053" width="11.125" style="69" customWidth="1"/>
    <col min="2054" max="2054" width="9.125" style="69" customWidth="1"/>
    <col min="2055" max="2055" width="11.25" style="69" customWidth="1"/>
    <col min="2056" max="2056" width="9.25" style="69" customWidth="1"/>
    <col min="2057" max="2304" width="9" style="69"/>
    <col min="2305" max="2306" width="12.5" style="69" customWidth="1"/>
    <col min="2307" max="2307" width="11.25" style="69" customWidth="1"/>
    <col min="2308" max="2308" width="9.25" style="69" customWidth="1"/>
    <col min="2309" max="2309" width="11.125" style="69" customWidth="1"/>
    <col min="2310" max="2310" width="9.125" style="69" customWidth="1"/>
    <col min="2311" max="2311" width="11.25" style="69" customWidth="1"/>
    <col min="2312" max="2312" width="9.25" style="69" customWidth="1"/>
    <col min="2313" max="2560" width="9" style="69"/>
    <col min="2561" max="2562" width="12.5" style="69" customWidth="1"/>
    <col min="2563" max="2563" width="11.25" style="69" customWidth="1"/>
    <col min="2564" max="2564" width="9.25" style="69" customWidth="1"/>
    <col min="2565" max="2565" width="11.125" style="69" customWidth="1"/>
    <col min="2566" max="2566" width="9.125" style="69" customWidth="1"/>
    <col min="2567" max="2567" width="11.25" style="69" customWidth="1"/>
    <col min="2568" max="2568" width="9.25" style="69" customWidth="1"/>
    <col min="2569" max="2816" width="9" style="69"/>
    <col min="2817" max="2818" width="12.5" style="69" customWidth="1"/>
    <col min="2819" max="2819" width="11.25" style="69" customWidth="1"/>
    <col min="2820" max="2820" width="9.25" style="69" customWidth="1"/>
    <col min="2821" max="2821" width="11.125" style="69" customWidth="1"/>
    <col min="2822" max="2822" width="9.125" style="69" customWidth="1"/>
    <col min="2823" max="2823" width="11.25" style="69" customWidth="1"/>
    <col min="2824" max="2824" width="9.25" style="69" customWidth="1"/>
    <col min="2825" max="3072" width="9" style="69"/>
    <col min="3073" max="3074" width="12.5" style="69" customWidth="1"/>
    <col min="3075" max="3075" width="11.25" style="69" customWidth="1"/>
    <col min="3076" max="3076" width="9.25" style="69" customWidth="1"/>
    <col min="3077" max="3077" width="11.125" style="69" customWidth="1"/>
    <col min="3078" max="3078" width="9.125" style="69" customWidth="1"/>
    <col min="3079" max="3079" width="11.25" style="69" customWidth="1"/>
    <col min="3080" max="3080" width="9.25" style="69" customWidth="1"/>
    <col min="3081" max="3328" width="9" style="69"/>
    <col min="3329" max="3330" width="12.5" style="69" customWidth="1"/>
    <col min="3331" max="3331" width="11.25" style="69" customWidth="1"/>
    <col min="3332" max="3332" width="9.25" style="69" customWidth="1"/>
    <col min="3333" max="3333" width="11.125" style="69" customWidth="1"/>
    <col min="3334" max="3334" width="9.125" style="69" customWidth="1"/>
    <col min="3335" max="3335" width="11.25" style="69" customWidth="1"/>
    <col min="3336" max="3336" width="9.25" style="69" customWidth="1"/>
    <col min="3337" max="3584" width="9" style="69"/>
    <col min="3585" max="3586" width="12.5" style="69" customWidth="1"/>
    <col min="3587" max="3587" width="11.25" style="69" customWidth="1"/>
    <col min="3588" max="3588" width="9.25" style="69" customWidth="1"/>
    <col min="3589" max="3589" width="11.125" style="69" customWidth="1"/>
    <col min="3590" max="3590" width="9.125" style="69" customWidth="1"/>
    <col min="3591" max="3591" width="11.25" style="69" customWidth="1"/>
    <col min="3592" max="3592" width="9.25" style="69" customWidth="1"/>
    <col min="3593" max="3840" width="9" style="69"/>
    <col min="3841" max="3842" width="12.5" style="69" customWidth="1"/>
    <col min="3843" max="3843" width="11.25" style="69" customWidth="1"/>
    <col min="3844" max="3844" width="9.25" style="69" customWidth="1"/>
    <col min="3845" max="3845" width="11.125" style="69" customWidth="1"/>
    <col min="3846" max="3846" width="9.125" style="69" customWidth="1"/>
    <col min="3847" max="3847" width="11.25" style="69" customWidth="1"/>
    <col min="3848" max="3848" width="9.25" style="69" customWidth="1"/>
    <col min="3849" max="4096" width="9" style="69"/>
    <col min="4097" max="4098" width="12.5" style="69" customWidth="1"/>
    <col min="4099" max="4099" width="11.25" style="69" customWidth="1"/>
    <col min="4100" max="4100" width="9.25" style="69" customWidth="1"/>
    <col min="4101" max="4101" width="11.125" style="69" customWidth="1"/>
    <col min="4102" max="4102" width="9.125" style="69" customWidth="1"/>
    <col min="4103" max="4103" width="11.25" style="69" customWidth="1"/>
    <col min="4104" max="4104" width="9.25" style="69" customWidth="1"/>
    <col min="4105" max="4352" width="9" style="69"/>
    <col min="4353" max="4354" width="12.5" style="69" customWidth="1"/>
    <col min="4355" max="4355" width="11.25" style="69" customWidth="1"/>
    <col min="4356" max="4356" width="9.25" style="69" customWidth="1"/>
    <col min="4357" max="4357" width="11.125" style="69" customWidth="1"/>
    <col min="4358" max="4358" width="9.125" style="69" customWidth="1"/>
    <col min="4359" max="4359" width="11.25" style="69" customWidth="1"/>
    <col min="4360" max="4360" width="9.25" style="69" customWidth="1"/>
    <col min="4361" max="4608" width="9" style="69"/>
    <col min="4609" max="4610" width="12.5" style="69" customWidth="1"/>
    <col min="4611" max="4611" width="11.25" style="69" customWidth="1"/>
    <col min="4612" max="4612" width="9.25" style="69" customWidth="1"/>
    <col min="4613" max="4613" width="11.125" style="69" customWidth="1"/>
    <col min="4614" max="4614" width="9.125" style="69" customWidth="1"/>
    <col min="4615" max="4615" width="11.25" style="69" customWidth="1"/>
    <col min="4616" max="4616" width="9.25" style="69" customWidth="1"/>
    <col min="4617" max="4864" width="9" style="69"/>
    <col min="4865" max="4866" width="12.5" style="69" customWidth="1"/>
    <col min="4867" max="4867" width="11.25" style="69" customWidth="1"/>
    <col min="4868" max="4868" width="9.25" style="69" customWidth="1"/>
    <col min="4869" max="4869" width="11.125" style="69" customWidth="1"/>
    <col min="4870" max="4870" width="9.125" style="69" customWidth="1"/>
    <col min="4871" max="4871" width="11.25" style="69" customWidth="1"/>
    <col min="4872" max="4872" width="9.25" style="69" customWidth="1"/>
    <col min="4873" max="5120" width="9" style="69"/>
    <col min="5121" max="5122" width="12.5" style="69" customWidth="1"/>
    <col min="5123" max="5123" width="11.25" style="69" customWidth="1"/>
    <col min="5124" max="5124" width="9.25" style="69" customWidth="1"/>
    <col min="5125" max="5125" width="11.125" style="69" customWidth="1"/>
    <col min="5126" max="5126" width="9.125" style="69" customWidth="1"/>
    <col min="5127" max="5127" width="11.25" style="69" customWidth="1"/>
    <col min="5128" max="5128" width="9.25" style="69" customWidth="1"/>
    <col min="5129" max="5376" width="9" style="69"/>
    <col min="5377" max="5378" width="12.5" style="69" customWidth="1"/>
    <col min="5379" max="5379" width="11.25" style="69" customWidth="1"/>
    <col min="5380" max="5380" width="9.25" style="69" customWidth="1"/>
    <col min="5381" max="5381" width="11.125" style="69" customWidth="1"/>
    <col min="5382" max="5382" width="9.125" style="69" customWidth="1"/>
    <col min="5383" max="5383" width="11.25" style="69" customWidth="1"/>
    <col min="5384" max="5384" width="9.25" style="69" customWidth="1"/>
    <col min="5385" max="5632" width="9" style="69"/>
    <col min="5633" max="5634" width="12.5" style="69" customWidth="1"/>
    <col min="5635" max="5635" width="11.25" style="69" customWidth="1"/>
    <col min="5636" max="5636" width="9.25" style="69" customWidth="1"/>
    <col min="5637" max="5637" width="11.125" style="69" customWidth="1"/>
    <col min="5638" max="5638" width="9.125" style="69" customWidth="1"/>
    <col min="5639" max="5639" width="11.25" style="69" customWidth="1"/>
    <col min="5640" max="5640" width="9.25" style="69" customWidth="1"/>
    <col min="5641" max="5888" width="9" style="69"/>
    <col min="5889" max="5890" width="12.5" style="69" customWidth="1"/>
    <col min="5891" max="5891" width="11.25" style="69" customWidth="1"/>
    <col min="5892" max="5892" width="9.25" style="69" customWidth="1"/>
    <col min="5893" max="5893" width="11.125" style="69" customWidth="1"/>
    <col min="5894" max="5894" width="9.125" style="69" customWidth="1"/>
    <col min="5895" max="5895" width="11.25" style="69" customWidth="1"/>
    <col min="5896" max="5896" width="9.25" style="69" customWidth="1"/>
    <col min="5897" max="6144" width="9" style="69"/>
    <col min="6145" max="6146" width="12.5" style="69" customWidth="1"/>
    <col min="6147" max="6147" width="11.25" style="69" customWidth="1"/>
    <col min="6148" max="6148" width="9.25" style="69" customWidth="1"/>
    <col min="6149" max="6149" width="11.125" style="69" customWidth="1"/>
    <col min="6150" max="6150" width="9.125" style="69" customWidth="1"/>
    <col min="6151" max="6151" width="11.25" style="69" customWidth="1"/>
    <col min="6152" max="6152" width="9.25" style="69" customWidth="1"/>
    <col min="6153" max="6400" width="9" style="69"/>
    <col min="6401" max="6402" width="12.5" style="69" customWidth="1"/>
    <col min="6403" max="6403" width="11.25" style="69" customWidth="1"/>
    <col min="6404" max="6404" width="9.25" style="69" customWidth="1"/>
    <col min="6405" max="6405" width="11.125" style="69" customWidth="1"/>
    <col min="6406" max="6406" width="9.125" style="69" customWidth="1"/>
    <col min="6407" max="6407" width="11.25" style="69" customWidth="1"/>
    <col min="6408" max="6408" width="9.25" style="69" customWidth="1"/>
    <col min="6409" max="6656" width="9" style="69"/>
    <col min="6657" max="6658" width="12.5" style="69" customWidth="1"/>
    <col min="6659" max="6659" width="11.25" style="69" customWidth="1"/>
    <col min="6660" max="6660" width="9.25" style="69" customWidth="1"/>
    <col min="6661" max="6661" width="11.125" style="69" customWidth="1"/>
    <col min="6662" max="6662" width="9.125" style="69" customWidth="1"/>
    <col min="6663" max="6663" width="11.25" style="69" customWidth="1"/>
    <col min="6664" max="6664" width="9.25" style="69" customWidth="1"/>
    <col min="6665" max="6912" width="9" style="69"/>
    <col min="6913" max="6914" width="12.5" style="69" customWidth="1"/>
    <col min="6915" max="6915" width="11.25" style="69" customWidth="1"/>
    <col min="6916" max="6916" width="9.25" style="69" customWidth="1"/>
    <col min="6917" max="6917" width="11.125" style="69" customWidth="1"/>
    <col min="6918" max="6918" width="9.125" style="69" customWidth="1"/>
    <col min="6919" max="6919" width="11.25" style="69" customWidth="1"/>
    <col min="6920" max="6920" width="9.25" style="69" customWidth="1"/>
    <col min="6921" max="7168" width="9" style="69"/>
    <col min="7169" max="7170" width="12.5" style="69" customWidth="1"/>
    <col min="7171" max="7171" width="11.25" style="69" customWidth="1"/>
    <col min="7172" max="7172" width="9.25" style="69" customWidth="1"/>
    <col min="7173" max="7173" width="11.125" style="69" customWidth="1"/>
    <col min="7174" max="7174" width="9.125" style="69" customWidth="1"/>
    <col min="7175" max="7175" width="11.25" style="69" customWidth="1"/>
    <col min="7176" max="7176" width="9.25" style="69" customWidth="1"/>
    <col min="7177" max="7424" width="9" style="69"/>
    <col min="7425" max="7426" width="12.5" style="69" customWidth="1"/>
    <col min="7427" max="7427" width="11.25" style="69" customWidth="1"/>
    <col min="7428" max="7428" width="9.25" style="69" customWidth="1"/>
    <col min="7429" max="7429" width="11.125" style="69" customWidth="1"/>
    <col min="7430" max="7430" width="9.125" style="69" customWidth="1"/>
    <col min="7431" max="7431" width="11.25" style="69" customWidth="1"/>
    <col min="7432" max="7432" width="9.25" style="69" customWidth="1"/>
    <col min="7433" max="7680" width="9" style="69"/>
    <col min="7681" max="7682" width="12.5" style="69" customWidth="1"/>
    <col min="7683" max="7683" width="11.25" style="69" customWidth="1"/>
    <col min="7684" max="7684" width="9.25" style="69" customWidth="1"/>
    <col min="7685" max="7685" width="11.125" style="69" customWidth="1"/>
    <col min="7686" max="7686" width="9.125" style="69" customWidth="1"/>
    <col min="7687" max="7687" width="11.25" style="69" customWidth="1"/>
    <col min="7688" max="7688" width="9.25" style="69" customWidth="1"/>
    <col min="7689" max="7936" width="9" style="69"/>
    <col min="7937" max="7938" width="12.5" style="69" customWidth="1"/>
    <col min="7939" max="7939" width="11.25" style="69" customWidth="1"/>
    <col min="7940" max="7940" width="9.25" style="69" customWidth="1"/>
    <col min="7941" max="7941" width="11.125" style="69" customWidth="1"/>
    <col min="7942" max="7942" width="9.125" style="69" customWidth="1"/>
    <col min="7943" max="7943" width="11.25" style="69" customWidth="1"/>
    <col min="7944" max="7944" width="9.25" style="69" customWidth="1"/>
    <col min="7945" max="8192" width="9" style="69"/>
    <col min="8193" max="8194" width="12.5" style="69" customWidth="1"/>
    <col min="8195" max="8195" width="11.25" style="69" customWidth="1"/>
    <col min="8196" max="8196" width="9.25" style="69" customWidth="1"/>
    <col min="8197" max="8197" width="11.125" style="69" customWidth="1"/>
    <col min="8198" max="8198" width="9.125" style="69" customWidth="1"/>
    <col min="8199" max="8199" width="11.25" style="69" customWidth="1"/>
    <col min="8200" max="8200" width="9.25" style="69" customWidth="1"/>
    <col min="8201" max="8448" width="9" style="69"/>
    <col min="8449" max="8450" width="12.5" style="69" customWidth="1"/>
    <col min="8451" max="8451" width="11.25" style="69" customWidth="1"/>
    <col min="8452" max="8452" width="9.25" style="69" customWidth="1"/>
    <col min="8453" max="8453" width="11.125" style="69" customWidth="1"/>
    <col min="8454" max="8454" width="9.125" style="69" customWidth="1"/>
    <col min="8455" max="8455" width="11.25" style="69" customWidth="1"/>
    <col min="8456" max="8456" width="9.25" style="69" customWidth="1"/>
    <col min="8457" max="8704" width="9" style="69"/>
    <col min="8705" max="8706" width="12.5" style="69" customWidth="1"/>
    <col min="8707" max="8707" width="11.25" style="69" customWidth="1"/>
    <col min="8708" max="8708" width="9.25" style="69" customWidth="1"/>
    <col min="8709" max="8709" width="11.125" style="69" customWidth="1"/>
    <col min="8710" max="8710" width="9.125" style="69" customWidth="1"/>
    <col min="8711" max="8711" width="11.25" style="69" customWidth="1"/>
    <col min="8712" max="8712" width="9.25" style="69" customWidth="1"/>
    <col min="8713" max="8960" width="9" style="69"/>
    <col min="8961" max="8962" width="12.5" style="69" customWidth="1"/>
    <col min="8963" max="8963" width="11.25" style="69" customWidth="1"/>
    <col min="8964" max="8964" width="9.25" style="69" customWidth="1"/>
    <col min="8965" max="8965" width="11.125" style="69" customWidth="1"/>
    <col min="8966" max="8966" width="9.125" style="69" customWidth="1"/>
    <col min="8967" max="8967" width="11.25" style="69" customWidth="1"/>
    <col min="8968" max="8968" width="9.25" style="69" customWidth="1"/>
    <col min="8969" max="9216" width="9" style="69"/>
    <col min="9217" max="9218" width="12.5" style="69" customWidth="1"/>
    <col min="9219" max="9219" width="11.25" style="69" customWidth="1"/>
    <col min="9220" max="9220" width="9.25" style="69" customWidth="1"/>
    <col min="9221" max="9221" width="11.125" style="69" customWidth="1"/>
    <col min="9222" max="9222" width="9.125" style="69" customWidth="1"/>
    <col min="9223" max="9223" width="11.25" style="69" customWidth="1"/>
    <col min="9224" max="9224" width="9.25" style="69" customWidth="1"/>
    <col min="9225" max="9472" width="9" style="69"/>
    <col min="9473" max="9474" width="12.5" style="69" customWidth="1"/>
    <col min="9475" max="9475" width="11.25" style="69" customWidth="1"/>
    <col min="9476" max="9476" width="9.25" style="69" customWidth="1"/>
    <col min="9477" max="9477" width="11.125" style="69" customWidth="1"/>
    <col min="9478" max="9478" width="9.125" style="69" customWidth="1"/>
    <col min="9479" max="9479" width="11.25" style="69" customWidth="1"/>
    <col min="9480" max="9480" width="9.25" style="69" customWidth="1"/>
    <col min="9481" max="9728" width="9" style="69"/>
    <col min="9729" max="9730" width="12.5" style="69" customWidth="1"/>
    <col min="9731" max="9731" width="11.25" style="69" customWidth="1"/>
    <col min="9732" max="9732" width="9.25" style="69" customWidth="1"/>
    <col min="9733" max="9733" width="11.125" style="69" customWidth="1"/>
    <col min="9734" max="9734" width="9.125" style="69" customWidth="1"/>
    <col min="9735" max="9735" width="11.25" style="69" customWidth="1"/>
    <col min="9736" max="9736" width="9.25" style="69" customWidth="1"/>
    <col min="9737" max="9984" width="9" style="69"/>
    <col min="9985" max="9986" width="12.5" style="69" customWidth="1"/>
    <col min="9987" max="9987" width="11.25" style="69" customWidth="1"/>
    <col min="9988" max="9988" width="9.25" style="69" customWidth="1"/>
    <col min="9989" max="9989" width="11.125" style="69" customWidth="1"/>
    <col min="9990" max="9990" width="9.125" style="69" customWidth="1"/>
    <col min="9991" max="9991" width="11.25" style="69" customWidth="1"/>
    <col min="9992" max="9992" width="9.25" style="69" customWidth="1"/>
    <col min="9993" max="10240" width="9" style="69"/>
    <col min="10241" max="10242" width="12.5" style="69" customWidth="1"/>
    <col min="10243" max="10243" width="11.25" style="69" customWidth="1"/>
    <col min="10244" max="10244" width="9.25" style="69" customWidth="1"/>
    <col min="10245" max="10245" width="11.125" style="69" customWidth="1"/>
    <col min="10246" max="10246" width="9.125" style="69" customWidth="1"/>
    <col min="10247" max="10247" width="11.25" style="69" customWidth="1"/>
    <col min="10248" max="10248" width="9.25" style="69" customWidth="1"/>
    <col min="10249" max="10496" width="9" style="69"/>
    <col min="10497" max="10498" width="12.5" style="69" customWidth="1"/>
    <col min="10499" max="10499" width="11.25" style="69" customWidth="1"/>
    <col min="10500" max="10500" width="9.25" style="69" customWidth="1"/>
    <col min="10501" max="10501" width="11.125" style="69" customWidth="1"/>
    <col min="10502" max="10502" width="9.125" style="69" customWidth="1"/>
    <col min="10503" max="10503" width="11.25" style="69" customWidth="1"/>
    <col min="10504" max="10504" width="9.25" style="69" customWidth="1"/>
    <col min="10505" max="10752" width="9" style="69"/>
    <col min="10753" max="10754" width="12.5" style="69" customWidth="1"/>
    <col min="10755" max="10755" width="11.25" style="69" customWidth="1"/>
    <col min="10756" max="10756" width="9.25" style="69" customWidth="1"/>
    <col min="10757" max="10757" width="11.125" style="69" customWidth="1"/>
    <col min="10758" max="10758" width="9.125" style="69" customWidth="1"/>
    <col min="10759" max="10759" width="11.25" style="69" customWidth="1"/>
    <col min="10760" max="10760" width="9.25" style="69" customWidth="1"/>
    <col min="10761" max="11008" width="9" style="69"/>
    <col min="11009" max="11010" width="12.5" style="69" customWidth="1"/>
    <col min="11011" max="11011" width="11.25" style="69" customWidth="1"/>
    <col min="11012" max="11012" width="9.25" style="69" customWidth="1"/>
    <col min="11013" max="11013" width="11.125" style="69" customWidth="1"/>
    <col min="11014" max="11014" width="9.125" style="69" customWidth="1"/>
    <col min="11015" max="11015" width="11.25" style="69" customWidth="1"/>
    <col min="11016" max="11016" width="9.25" style="69" customWidth="1"/>
    <col min="11017" max="11264" width="9" style="69"/>
    <col min="11265" max="11266" width="12.5" style="69" customWidth="1"/>
    <col min="11267" max="11267" width="11.25" style="69" customWidth="1"/>
    <col min="11268" max="11268" width="9.25" style="69" customWidth="1"/>
    <col min="11269" max="11269" width="11.125" style="69" customWidth="1"/>
    <col min="11270" max="11270" width="9.125" style="69" customWidth="1"/>
    <col min="11271" max="11271" width="11.25" style="69" customWidth="1"/>
    <col min="11272" max="11272" width="9.25" style="69" customWidth="1"/>
    <col min="11273" max="11520" width="9" style="69"/>
    <col min="11521" max="11522" width="12.5" style="69" customWidth="1"/>
    <col min="11523" max="11523" width="11.25" style="69" customWidth="1"/>
    <col min="11524" max="11524" width="9.25" style="69" customWidth="1"/>
    <col min="11525" max="11525" width="11.125" style="69" customWidth="1"/>
    <col min="11526" max="11526" width="9.125" style="69" customWidth="1"/>
    <col min="11527" max="11527" width="11.25" style="69" customWidth="1"/>
    <col min="11528" max="11528" width="9.25" style="69" customWidth="1"/>
    <col min="11529" max="11776" width="9" style="69"/>
    <col min="11777" max="11778" width="12.5" style="69" customWidth="1"/>
    <col min="11779" max="11779" width="11.25" style="69" customWidth="1"/>
    <col min="11780" max="11780" width="9.25" style="69" customWidth="1"/>
    <col min="11781" max="11781" width="11.125" style="69" customWidth="1"/>
    <col min="11782" max="11782" width="9.125" style="69" customWidth="1"/>
    <col min="11783" max="11783" width="11.25" style="69" customWidth="1"/>
    <col min="11784" max="11784" width="9.25" style="69" customWidth="1"/>
    <col min="11785" max="12032" width="9" style="69"/>
    <col min="12033" max="12034" width="12.5" style="69" customWidth="1"/>
    <col min="12035" max="12035" width="11.25" style="69" customWidth="1"/>
    <col min="12036" max="12036" width="9.25" style="69" customWidth="1"/>
    <col min="12037" max="12037" width="11.125" style="69" customWidth="1"/>
    <col min="12038" max="12038" width="9.125" style="69" customWidth="1"/>
    <col min="12039" max="12039" width="11.25" style="69" customWidth="1"/>
    <col min="12040" max="12040" width="9.25" style="69" customWidth="1"/>
    <col min="12041" max="12288" width="9" style="69"/>
    <col min="12289" max="12290" width="12.5" style="69" customWidth="1"/>
    <col min="12291" max="12291" width="11.25" style="69" customWidth="1"/>
    <col min="12292" max="12292" width="9.25" style="69" customWidth="1"/>
    <col min="12293" max="12293" width="11.125" style="69" customWidth="1"/>
    <col min="12294" max="12294" width="9.125" style="69" customWidth="1"/>
    <col min="12295" max="12295" width="11.25" style="69" customWidth="1"/>
    <col min="12296" max="12296" width="9.25" style="69" customWidth="1"/>
    <col min="12297" max="12544" width="9" style="69"/>
    <col min="12545" max="12546" width="12.5" style="69" customWidth="1"/>
    <col min="12547" max="12547" width="11.25" style="69" customWidth="1"/>
    <col min="12548" max="12548" width="9.25" style="69" customWidth="1"/>
    <col min="12549" max="12549" width="11.125" style="69" customWidth="1"/>
    <col min="12550" max="12550" width="9.125" style="69" customWidth="1"/>
    <col min="12551" max="12551" width="11.25" style="69" customWidth="1"/>
    <col min="12552" max="12552" width="9.25" style="69" customWidth="1"/>
    <col min="12553" max="12800" width="9" style="69"/>
    <col min="12801" max="12802" width="12.5" style="69" customWidth="1"/>
    <col min="12803" max="12803" width="11.25" style="69" customWidth="1"/>
    <col min="12804" max="12804" width="9.25" style="69" customWidth="1"/>
    <col min="12805" max="12805" width="11.125" style="69" customWidth="1"/>
    <col min="12806" max="12806" width="9.125" style="69" customWidth="1"/>
    <col min="12807" max="12807" width="11.25" style="69" customWidth="1"/>
    <col min="12808" max="12808" width="9.25" style="69" customWidth="1"/>
    <col min="12809" max="13056" width="9" style="69"/>
    <col min="13057" max="13058" width="12.5" style="69" customWidth="1"/>
    <col min="13059" max="13059" width="11.25" style="69" customWidth="1"/>
    <col min="13060" max="13060" width="9.25" style="69" customWidth="1"/>
    <col min="13061" max="13061" width="11.125" style="69" customWidth="1"/>
    <col min="13062" max="13062" width="9.125" style="69" customWidth="1"/>
    <col min="13063" max="13063" width="11.25" style="69" customWidth="1"/>
    <col min="13064" max="13064" width="9.25" style="69" customWidth="1"/>
    <col min="13065" max="13312" width="9" style="69"/>
    <col min="13313" max="13314" width="12.5" style="69" customWidth="1"/>
    <col min="13315" max="13315" width="11.25" style="69" customWidth="1"/>
    <col min="13316" max="13316" width="9.25" style="69" customWidth="1"/>
    <col min="13317" max="13317" width="11.125" style="69" customWidth="1"/>
    <col min="13318" max="13318" width="9.125" style="69" customWidth="1"/>
    <col min="13319" max="13319" width="11.25" style="69" customWidth="1"/>
    <col min="13320" max="13320" width="9.25" style="69" customWidth="1"/>
    <col min="13321" max="13568" width="9" style="69"/>
    <col min="13569" max="13570" width="12.5" style="69" customWidth="1"/>
    <col min="13571" max="13571" width="11.25" style="69" customWidth="1"/>
    <col min="13572" max="13572" width="9.25" style="69" customWidth="1"/>
    <col min="13573" max="13573" width="11.125" style="69" customWidth="1"/>
    <col min="13574" max="13574" width="9.125" style="69" customWidth="1"/>
    <col min="13575" max="13575" width="11.25" style="69" customWidth="1"/>
    <col min="13576" max="13576" width="9.25" style="69" customWidth="1"/>
    <col min="13577" max="13824" width="9" style="69"/>
    <col min="13825" max="13826" width="12.5" style="69" customWidth="1"/>
    <col min="13827" max="13827" width="11.25" style="69" customWidth="1"/>
    <col min="13828" max="13828" width="9.25" style="69" customWidth="1"/>
    <col min="13829" max="13829" width="11.125" style="69" customWidth="1"/>
    <col min="13830" max="13830" width="9.125" style="69" customWidth="1"/>
    <col min="13831" max="13831" width="11.25" style="69" customWidth="1"/>
    <col min="13832" max="13832" width="9.25" style="69" customWidth="1"/>
    <col min="13833" max="14080" width="9" style="69"/>
    <col min="14081" max="14082" width="12.5" style="69" customWidth="1"/>
    <col min="14083" max="14083" width="11.25" style="69" customWidth="1"/>
    <col min="14084" max="14084" width="9.25" style="69" customWidth="1"/>
    <col min="14085" max="14085" width="11.125" style="69" customWidth="1"/>
    <col min="14086" max="14086" width="9.125" style="69" customWidth="1"/>
    <col min="14087" max="14087" width="11.25" style="69" customWidth="1"/>
    <col min="14088" max="14088" width="9.25" style="69" customWidth="1"/>
    <col min="14089" max="14336" width="9" style="69"/>
    <col min="14337" max="14338" width="12.5" style="69" customWidth="1"/>
    <col min="14339" max="14339" width="11.25" style="69" customWidth="1"/>
    <col min="14340" max="14340" width="9.25" style="69" customWidth="1"/>
    <col min="14341" max="14341" width="11.125" style="69" customWidth="1"/>
    <col min="14342" max="14342" width="9.125" style="69" customWidth="1"/>
    <col min="14343" max="14343" width="11.25" style="69" customWidth="1"/>
    <col min="14344" max="14344" width="9.25" style="69" customWidth="1"/>
    <col min="14345" max="14592" width="9" style="69"/>
    <col min="14593" max="14594" width="12.5" style="69" customWidth="1"/>
    <col min="14595" max="14595" width="11.25" style="69" customWidth="1"/>
    <col min="14596" max="14596" width="9.25" style="69" customWidth="1"/>
    <col min="14597" max="14597" width="11.125" style="69" customWidth="1"/>
    <col min="14598" max="14598" width="9.125" style="69" customWidth="1"/>
    <col min="14599" max="14599" width="11.25" style="69" customWidth="1"/>
    <col min="14600" max="14600" width="9.25" style="69" customWidth="1"/>
    <col min="14601" max="14848" width="9" style="69"/>
    <col min="14849" max="14850" width="12.5" style="69" customWidth="1"/>
    <col min="14851" max="14851" width="11.25" style="69" customWidth="1"/>
    <col min="14852" max="14852" width="9.25" style="69" customWidth="1"/>
    <col min="14853" max="14853" width="11.125" style="69" customWidth="1"/>
    <col min="14854" max="14854" width="9.125" style="69" customWidth="1"/>
    <col min="14855" max="14855" width="11.25" style="69" customWidth="1"/>
    <col min="14856" max="14856" width="9.25" style="69" customWidth="1"/>
    <col min="14857" max="15104" width="9" style="69"/>
    <col min="15105" max="15106" width="12.5" style="69" customWidth="1"/>
    <col min="15107" max="15107" width="11.25" style="69" customWidth="1"/>
    <col min="15108" max="15108" width="9.25" style="69" customWidth="1"/>
    <col min="15109" max="15109" width="11.125" style="69" customWidth="1"/>
    <col min="15110" max="15110" width="9.125" style="69" customWidth="1"/>
    <col min="15111" max="15111" width="11.25" style="69" customWidth="1"/>
    <col min="15112" max="15112" width="9.25" style="69" customWidth="1"/>
    <col min="15113" max="15360" width="9" style="69"/>
    <col min="15361" max="15362" width="12.5" style="69" customWidth="1"/>
    <col min="15363" max="15363" width="11.25" style="69" customWidth="1"/>
    <col min="15364" max="15364" width="9.25" style="69" customWidth="1"/>
    <col min="15365" max="15365" width="11.125" style="69" customWidth="1"/>
    <col min="15366" max="15366" width="9.125" style="69" customWidth="1"/>
    <col min="15367" max="15367" width="11.25" style="69" customWidth="1"/>
    <col min="15368" max="15368" width="9.25" style="69" customWidth="1"/>
    <col min="15369" max="15616" width="9" style="69"/>
    <col min="15617" max="15618" width="12.5" style="69" customWidth="1"/>
    <col min="15619" max="15619" width="11.25" style="69" customWidth="1"/>
    <col min="15620" max="15620" width="9.25" style="69" customWidth="1"/>
    <col min="15621" max="15621" width="11.125" style="69" customWidth="1"/>
    <col min="15622" max="15622" width="9.125" style="69" customWidth="1"/>
    <col min="15623" max="15623" width="11.25" style="69" customWidth="1"/>
    <col min="15624" max="15624" width="9.25" style="69" customWidth="1"/>
    <col min="15625" max="15872" width="9" style="69"/>
    <col min="15873" max="15874" width="12.5" style="69" customWidth="1"/>
    <col min="15875" max="15875" width="11.25" style="69" customWidth="1"/>
    <col min="15876" max="15876" width="9.25" style="69" customWidth="1"/>
    <col min="15877" max="15877" width="11.125" style="69" customWidth="1"/>
    <col min="15878" max="15878" width="9.125" style="69" customWidth="1"/>
    <col min="15879" max="15879" width="11.25" style="69" customWidth="1"/>
    <col min="15880" max="15880" width="9.25" style="69" customWidth="1"/>
    <col min="15881" max="16128" width="9" style="69"/>
    <col min="16129" max="16130" width="12.5" style="69" customWidth="1"/>
    <col min="16131" max="16131" width="11.25" style="69" customWidth="1"/>
    <col min="16132" max="16132" width="9.25" style="69" customWidth="1"/>
    <col min="16133" max="16133" width="11.125" style="69" customWidth="1"/>
    <col min="16134" max="16134" width="9.125" style="69" customWidth="1"/>
    <col min="16135" max="16135" width="11.25" style="69" customWidth="1"/>
    <col min="16136" max="16136" width="9.25" style="69" customWidth="1"/>
    <col min="16137" max="16384" width="9" style="69"/>
  </cols>
  <sheetData>
    <row r="1" spans="1:8" ht="42" customHeight="1">
      <c r="A1" s="67"/>
      <c r="B1" s="68"/>
      <c r="C1" s="68"/>
      <c r="D1" s="68"/>
      <c r="E1" s="68"/>
      <c r="F1" s="68"/>
      <c r="G1" s="68"/>
      <c r="H1" s="68"/>
    </row>
    <row r="2" spans="1:8" ht="22.5" customHeight="1">
      <c r="A2" s="724" t="s">
        <v>733</v>
      </c>
      <c r="B2" s="724"/>
      <c r="C2" s="724"/>
      <c r="D2" s="724"/>
      <c r="E2" s="724"/>
      <c r="F2" s="724"/>
      <c r="G2" s="724"/>
      <c r="H2" s="724"/>
    </row>
    <row r="3" spans="1:8" ht="17.25">
      <c r="A3" s="115"/>
      <c r="B3" s="115"/>
      <c r="C3" s="115"/>
      <c r="D3" s="115"/>
      <c r="E3" s="115"/>
      <c r="F3" s="115"/>
      <c r="G3" s="115"/>
      <c r="H3" s="114"/>
    </row>
    <row r="4" spans="1:8" ht="14.25" thickBot="1">
      <c r="A4" s="283" t="s">
        <v>653</v>
      </c>
      <c r="B4" s="284"/>
      <c r="C4" s="284"/>
      <c r="D4" s="284"/>
      <c r="E4" s="284"/>
      <c r="F4" s="284"/>
      <c r="G4" s="83"/>
      <c r="H4" s="285" t="s">
        <v>584</v>
      </c>
    </row>
    <row r="5" spans="1:8" ht="18.75" customHeight="1">
      <c r="A5" s="740" t="s">
        <v>116</v>
      </c>
      <c r="B5" s="741" t="s">
        <v>585</v>
      </c>
      <c r="C5" s="742" t="s">
        <v>586</v>
      </c>
      <c r="D5" s="743"/>
      <c r="E5" s="742" t="s">
        <v>587</v>
      </c>
      <c r="F5" s="743"/>
      <c r="G5" s="742" t="s">
        <v>588</v>
      </c>
      <c r="H5" s="744"/>
    </row>
    <row r="6" spans="1:8" ht="27" customHeight="1">
      <c r="A6" s="652"/>
      <c r="B6" s="658"/>
      <c r="C6" s="286" t="s">
        <v>117</v>
      </c>
      <c r="D6" s="287" t="s">
        <v>589</v>
      </c>
      <c r="E6" s="288" t="s">
        <v>42</v>
      </c>
      <c r="F6" s="289" t="s">
        <v>590</v>
      </c>
      <c r="G6" s="286" t="s">
        <v>117</v>
      </c>
      <c r="H6" s="287" t="s">
        <v>118</v>
      </c>
    </row>
    <row r="7" spans="1:8" ht="19.5" customHeight="1">
      <c r="A7" s="290" t="s">
        <v>613</v>
      </c>
      <c r="B7" s="291">
        <v>4776.3</v>
      </c>
      <c r="C7" s="292">
        <v>188942</v>
      </c>
      <c r="D7" s="293">
        <v>80.349999999999994</v>
      </c>
      <c r="E7" s="294">
        <v>4312.74</v>
      </c>
      <c r="F7" s="295">
        <v>90.29</v>
      </c>
      <c r="G7" s="292">
        <v>171529</v>
      </c>
      <c r="H7" s="293">
        <v>90.78</v>
      </c>
    </row>
    <row r="8" spans="1:8" ht="19.5" customHeight="1">
      <c r="A8" s="296" t="s">
        <v>682</v>
      </c>
      <c r="B8" s="297">
        <v>4776.3</v>
      </c>
      <c r="C8" s="298">
        <v>193009</v>
      </c>
      <c r="D8" s="299">
        <v>82.26</v>
      </c>
      <c r="E8" s="300">
        <v>4385.25</v>
      </c>
      <c r="F8" s="301">
        <v>91.81</v>
      </c>
      <c r="G8" s="298">
        <v>173897</v>
      </c>
      <c r="H8" s="299">
        <v>90.09</v>
      </c>
    </row>
    <row r="9" spans="1:8" ht="19.5" customHeight="1">
      <c r="A9" s="296" t="s">
        <v>683</v>
      </c>
      <c r="B9" s="302">
        <v>4776.3</v>
      </c>
      <c r="C9" s="303">
        <v>192773</v>
      </c>
      <c r="D9" s="304">
        <v>82.33</v>
      </c>
      <c r="E9" s="305">
        <v>4420</v>
      </c>
      <c r="F9" s="306">
        <v>92.540250821765795</v>
      </c>
      <c r="G9" s="303">
        <v>175050</v>
      </c>
      <c r="H9" s="304">
        <v>90.806285112541701</v>
      </c>
    </row>
    <row r="10" spans="1:8" ht="19.5" customHeight="1">
      <c r="A10" s="307" t="s">
        <v>684</v>
      </c>
      <c r="B10" s="297">
        <v>4776.3</v>
      </c>
      <c r="C10" s="298">
        <v>192451</v>
      </c>
      <c r="D10" s="299">
        <v>82.48</v>
      </c>
      <c r="E10" s="300">
        <v>4430.32</v>
      </c>
      <c r="F10" s="301">
        <v>92.76</v>
      </c>
      <c r="G10" s="298">
        <v>175714</v>
      </c>
      <c r="H10" s="299">
        <v>91.303240824937262</v>
      </c>
    </row>
    <row r="11" spans="1:8" ht="19.5" customHeight="1" thickBot="1">
      <c r="A11" s="308" t="s">
        <v>685</v>
      </c>
      <c r="B11" s="309">
        <v>4776.3</v>
      </c>
      <c r="C11" s="310">
        <v>192274</v>
      </c>
      <c r="D11" s="311">
        <v>83.11</v>
      </c>
      <c r="E11" s="312">
        <v>4448.3999999999996</v>
      </c>
      <c r="F11" s="313">
        <v>93.13</v>
      </c>
      <c r="G11" s="310">
        <v>176557</v>
      </c>
      <c r="H11" s="311">
        <v>91.82</v>
      </c>
    </row>
    <row r="12" spans="1:8">
      <c r="A12" s="199" t="s">
        <v>119</v>
      </c>
      <c r="B12" s="91"/>
      <c r="C12" s="91"/>
      <c r="D12" s="91"/>
      <c r="E12" s="91"/>
      <c r="F12" s="91"/>
      <c r="G12" s="91"/>
      <c r="H12" s="91"/>
    </row>
    <row r="13" spans="1:8">
      <c r="A13" s="91" t="s">
        <v>628</v>
      </c>
      <c r="B13" s="91"/>
      <c r="C13" s="91"/>
      <c r="D13" s="91"/>
      <c r="E13" s="91"/>
      <c r="F13" s="91"/>
      <c r="G13" s="91"/>
      <c r="H13" s="91"/>
    </row>
    <row r="14" spans="1:8">
      <c r="A14" s="91" t="s">
        <v>591</v>
      </c>
      <c r="B14" s="91"/>
      <c r="C14" s="91"/>
      <c r="D14" s="91"/>
      <c r="E14" s="91"/>
      <c r="F14" s="91"/>
      <c r="G14" s="91"/>
      <c r="H14" s="91"/>
    </row>
    <row r="15" spans="1:8">
      <c r="A15" s="91" t="s">
        <v>120</v>
      </c>
      <c r="B15" s="91"/>
      <c r="C15" s="91"/>
      <c r="D15" s="91"/>
      <c r="E15" s="91"/>
      <c r="F15" s="91"/>
      <c r="G15" s="91"/>
      <c r="H15" s="91"/>
    </row>
  </sheetData>
  <mergeCells count="6">
    <mergeCell ref="A2:H2"/>
    <mergeCell ref="A5:A6"/>
    <mergeCell ref="B5:B6"/>
    <mergeCell ref="C5:D5"/>
    <mergeCell ref="E5:F5"/>
    <mergeCell ref="G5:H5"/>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ignoredErrors>
    <ignoredError sqref="A8:A1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showGridLines="0" workbookViewId="0"/>
  </sheetViews>
  <sheetFormatPr defaultColWidth="8.625" defaultRowHeight="13.5"/>
  <cols>
    <col min="1" max="1" width="13.125" style="60" customWidth="1"/>
    <col min="2" max="8" width="9.875" style="60" customWidth="1"/>
    <col min="9" max="14" width="10.625" style="60" customWidth="1"/>
    <col min="15" max="15" width="9.25" style="60" customWidth="1"/>
    <col min="16" max="16" width="9.125" style="60" customWidth="1"/>
    <col min="17" max="256" width="8.625" style="60"/>
    <col min="257" max="257" width="9.875" style="60" customWidth="1"/>
    <col min="258" max="270" width="10.625" style="60" customWidth="1"/>
    <col min="271" max="271" width="7.5" style="60" bestFit="1" customWidth="1"/>
    <col min="272" max="512" width="8.625" style="60"/>
    <col min="513" max="513" width="9.875" style="60" customWidth="1"/>
    <col min="514" max="526" width="10.625" style="60" customWidth="1"/>
    <col min="527" max="527" width="7.5" style="60" bestFit="1" customWidth="1"/>
    <col min="528" max="768" width="8.625" style="60"/>
    <col min="769" max="769" width="9.875" style="60" customWidth="1"/>
    <col min="770" max="782" width="10.625" style="60" customWidth="1"/>
    <col min="783" max="783" width="7.5" style="60" bestFit="1" customWidth="1"/>
    <col min="784" max="1024" width="8.625" style="60"/>
    <col min="1025" max="1025" width="9.875" style="60" customWidth="1"/>
    <col min="1026" max="1038" width="10.625" style="60" customWidth="1"/>
    <col min="1039" max="1039" width="7.5" style="60" bestFit="1" customWidth="1"/>
    <col min="1040" max="1280" width="8.625" style="60"/>
    <col min="1281" max="1281" width="9.875" style="60" customWidth="1"/>
    <col min="1282" max="1294" width="10.625" style="60" customWidth="1"/>
    <col min="1295" max="1295" width="7.5" style="60" bestFit="1" customWidth="1"/>
    <col min="1296" max="1536" width="8.625" style="60"/>
    <col min="1537" max="1537" width="9.875" style="60" customWidth="1"/>
    <col min="1538" max="1550" width="10.625" style="60" customWidth="1"/>
    <col min="1551" max="1551" width="7.5" style="60" bestFit="1" customWidth="1"/>
    <col min="1552" max="1792" width="8.625" style="60"/>
    <col min="1793" max="1793" width="9.875" style="60" customWidth="1"/>
    <col min="1794" max="1806" width="10.625" style="60" customWidth="1"/>
    <col min="1807" max="1807" width="7.5" style="60" bestFit="1" customWidth="1"/>
    <col min="1808" max="2048" width="8.625" style="60"/>
    <col min="2049" max="2049" width="9.875" style="60" customWidth="1"/>
    <col min="2050" max="2062" width="10.625" style="60" customWidth="1"/>
    <col min="2063" max="2063" width="7.5" style="60" bestFit="1" customWidth="1"/>
    <col min="2064" max="2304" width="8.625" style="60"/>
    <col min="2305" max="2305" width="9.875" style="60" customWidth="1"/>
    <col min="2306" max="2318" width="10.625" style="60" customWidth="1"/>
    <col min="2319" max="2319" width="7.5" style="60" bestFit="1" customWidth="1"/>
    <col min="2320" max="2560" width="8.625" style="60"/>
    <col min="2561" max="2561" width="9.875" style="60" customWidth="1"/>
    <col min="2562" max="2574" width="10.625" style="60" customWidth="1"/>
    <col min="2575" max="2575" width="7.5" style="60" bestFit="1" customWidth="1"/>
    <col min="2576" max="2816" width="8.625" style="60"/>
    <col min="2817" max="2817" width="9.875" style="60" customWidth="1"/>
    <col min="2818" max="2830" width="10.625" style="60" customWidth="1"/>
    <col min="2831" max="2831" width="7.5" style="60" bestFit="1" customWidth="1"/>
    <col min="2832" max="3072" width="8.625" style="60"/>
    <col min="3073" max="3073" width="9.875" style="60" customWidth="1"/>
    <col min="3074" max="3086" width="10.625" style="60" customWidth="1"/>
    <col min="3087" max="3087" width="7.5" style="60" bestFit="1" customWidth="1"/>
    <col min="3088" max="3328" width="8.625" style="60"/>
    <col min="3329" max="3329" width="9.875" style="60" customWidth="1"/>
    <col min="3330" max="3342" width="10.625" style="60" customWidth="1"/>
    <col min="3343" max="3343" width="7.5" style="60" bestFit="1" customWidth="1"/>
    <col min="3344" max="3584" width="8.625" style="60"/>
    <col min="3585" max="3585" width="9.875" style="60" customWidth="1"/>
    <col min="3586" max="3598" width="10.625" style="60" customWidth="1"/>
    <col min="3599" max="3599" width="7.5" style="60" bestFit="1" customWidth="1"/>
    <col min="3600" max="3840" width="8.625" style="60"/>
    <col min="3841" max="3841" width="9.875" style="60" customWidth="1"/>
    <col min="3842" max="3854" width="10.625" style="60" customWidth="1"/>
    <col min="3855" max="3855" width="7.5" style="60" bestFit="1" customWidth="1"/>
    <col min="3856" max="4096" width="8.625" style="60"/>
    <col min="4097" max="4097" width="9.875" style="60" customWidth="1"/>
    <col min="4098" max="4110" width="10.625" style="60" customWidth="1"/>
    <col min="4111" max="4111" width="7.5" style="60" bestFit="1" customWidth="1"/>
    <col min="4112" max="4352" width="8.625" style="60"/>
    <col min="4353" max="4353" width="9.875" style="60" customWidth="1"/>
    <col min="4354" max="4366" width="10.625" style="60" customWidth="1"/>
    <col min="4367" max="4367" width="7.5" style="60" bestFit="1" customWidth="1"/>
    <col min="4368" max="4608" width="8.625" style="60"/>
    <col min="4609" max="4609" width="9.875" style="60" customWidth="1"/>
    <col min="4610" max="4622" width="10.625" style="60" customWidth="1"/>
    <col min="4623" max="4623" width="7.5" style="60" bestFit="1" customWidth="1"/>
    <col min="4624" max="4864" width="8.625" style="60"/>
    <col min="4865" max="4865" width="9.875" style="60" customWidth="1"/>
    <col min="4866" max="4878" width="10.625" style="60" customWidth="1"/>
    <col min="4879" max="4879" width="7.5" style="60" bestFit="1" customWidth="1"/>
    <col min="4880" max="5120" width="8.625" style="60"/>
    <col min="5121" max="5121" width="9.875" style="60" customWidth="1"/>
    <col min="5122" max="5134" width="10.625" style="60" customWidth="1"/>
    <col min="5135" max="5135" width="7.5" style="60" bestFit="1" customWidth="1"/>
    <col min="5136" max="5376" width="8.625" style="60"/>
    <col min="5377" max="5377" width="9.875" style="60" customWidth="1"/>
    <col min="5378" max="5390" width="10.625" style="60" customWidth="1"/>
    <col min="5391" max="5391" width="7.5" style="60" bestFit="1" customWidth="1"/>
    <col min="5392" max="5632" width="8.625" style="60"/>
    <col min="5633" max="5633" width="9.875" style="60" customWidth="1"/>
    <col min="5634" max="5646" width="10.625" style="60" customWidth="1"/>
    <col min="5647" max="5647" width="7.5" style="60" bestFit="1" customWidth="1"/>
    <col min="5648" max="5888" width="8.625" style="60"/>
    <col min="5889" max="5889" width="9.875" style="60" customWidth="1"/>
    <col min="5890" max="5902" width="10.625" style="60" customWidth="1"/>
    <col min="5903" max="5903" width="7.5" style="60" bestFit="1" customWidth="1"/>
    <col min="5904" max="6144" width="8.625" style="60"/>
    <col min="6145" max="6145" width="9.875" style="60" customWidth="1"/>
    <col min="6146" max="6158" width="10.625" style="60" customWidth="1"/>
    <col min="6159" max="6159" width="7.5" style="60" bestFit="1" customWidth="1"/>
    <col min="6160" max="6400" width="8.625" style="60"/>
    <col min="6401" max="6401" width="9.875" style="60" customWidth="1"/>
    <col min="6402" max="6414" width="10.625" style="60" customWidth="1"/>
    <col min="6415" max="6415" width="7.5" style="60" bestFit="1" customWidth="1"/>
    <col min="6416" max="6656" width="8.625" style="60"/>
    <col min="6657" max="6657" width="9.875" style="60" customWidth="1"/>
    <col min="6658" max="6670" width="10.625" style="60" customWidth="1"/>
    <col min="6671" max="6671" width="7.5" style="60" bestFit="1" customWidth="1"/>
    <col min="6672" max="6912" width="8.625" style="60"/>
    <col min="6913" max="6913" width="9.875" style="60" customWidth="1"/>
    <col min="6914" max="6926" width="10.625" style="60" customWidth="1"/>
    <col min="6927" max="6927" width="7.5" style="60" bestFit="1" customWidth="1"/>
    <col min="6928" max="7168" width="8.625" style="60"/>
    <col min="7169" max="7169" width="9.875" style="60" customWidth="1"/>
    <col min="7170" max="7182" width="10.625" style="60" customWidth="1"/>
    <col min="7183" max="7183" width="7.5" style="60" bestFit="1" customWidth="1"/>
    <col min="7184" max="7424" width="8.625" style="60"/>
    <col min="7425" max="7425" width="9.875" style="60" customWidth="1"/>
    <col min="7426" max="7438" width="10.625" style="60" customWidth="1"/>
    <col min="7439" max="7439" width="7.5" style="60" bestFit="1" customWidth="1"/>
    <col min="7440" max="7680" width="8.625" style="60"/>
    <col min="7681" max="7681" width="9.875" style="60" customWidth="1"/>
    <col min="7682" max="7694" width="10.625" style="60" customWidth="1"/>
    <col min="7695" max="7695" width="7.5" style="60" bestFit="1" customWidth="1"/>
    <col min="7696" max="7936" width="8.625" style="60"/>
    <col min="7937" max="7937" width="9.875" style="60" customWidth="1"/>
    <col min="7938" max="7950" width="10.625" style="60" customWidth="1"/>
    <col min="7951" max="7951" width="7.5" style="60" bestFit="1" customWidth="1"/>
    <col min="7952" max="8192" width="8.625" style="60"/>
    <col min="8193" max="8193" width="9.875" style="60" customWidth="1"/>
    <col min="8194" max="8206" width="10.625" style="60" customWidth="1"/>
    <col min="8207" max="8207" width="7.5" style="60" bestFit="1" customWidth="1"/>
    <col min="8208" max="8448" width="8.625" style="60"/>
    <col min="8449" max="8449" width="9.875" style="60" customWidth="1"/>
    <col min="8450" max="8462" width="10.625" style="60" customWidth="1"/>
    <col min="8463" max="8463" width="7.5" style="60" bestFit="1" customWidth="1"/>
    <col min="8464" max="8704" width="8.625" style="60"/>
    <col min="8705" max="8705" width="9.875" style="60" customWidth="1"/>
    <col min="8706" max="8718" width="10.625" style="60" customWidth="1"/>
    <col min="8719" max="8719" width="7.5" style="60" bestFit="1" customWidth="1"/>
    <col min="8720" max="8960" width="8.625" style="60"/>
    <col min="8961" max="8961" width="9.875" style="60" customWidth="1"/>
    <col min="8962" max="8974" width="10.625" style="60" customWidth="1"/>
    <col min="8975" max="8975" width="7.5" style="60" bestFit="1" customWidth="1"/>
    <col min="8976" max="9216" width="8.625" style="60"/>
    <col min="9217" max="9217" width="9.875" style="60" customWidth="1"/>
    <col min="9218" max="9230" width="10.625" style="60" customWidth="1"/>
    <col min="9231" max="9231" width="7.5" style="60" bestFit="1" customWidth="1"/>
    <col min="9232" max="9472" width="8.625" style="60"/>
    <col min="9473" max="9473" width="9.875" style="60" customWidth="1"/>
    <col min="9474" max="9486" width="10.625" style="60" customWidth="1"/>
    <col min="9487" max="9487" width="7.5" style="60" bestFit="1" customWidth="1"/>
    <col min="9488" max="9728" width="8.625" style="60"/>
    <col min="9729" max="9729" width="9.875" style="60" customWidth="1"/>
    <col min="9730" max="9742" width="10.625" style="60" customWidth="1"/>
    <col min="9743" max="9743" width="7.5" style="60" bestFit="1" customWidth="1"/>
    <col min="9744" max="9984" width="8.625" style="60"/>
    <col min="9985" max="9985" width="9.875" style="60" customWidth="1"/>
    <col min="9986" max="9998" width="10.625" style="60" customWidth="1"/>
    <col min="9999" max="9999" width="7.5" style="60" bestFit="1" customWidth="1"/>
    <col min="10000" max="10240" width="8.625" style="60"/>
    <col min="10241" max="10241" width="9.875" style="60" customWidth="1"/>
    <col min="10242" max="10254" width="10.625" style="60" customWidth="1"/>
    <col min="10255" max="10255" width="7.5" style="60" bestFit="1" customWidth="1"/>
    <col min="10256" max="10496" width="8.625" style="60"/>
    <col min="10497" max="10497" width="9.875" style="60" customWidth="1"/>
    <col min="10498" max="10510" width="10.625" style="60" customWidth="1"/>
    <col min="10511" max="10511" width="7.5" style="60" bestFit="1" customWidth="1"/>
    <col min="10512" max="10752" width="8.625" style="60"/>
    <col min="10753" max="10753" width="9.875" style="60" customWidth="1"/>
    <col min="10754" max="10766" width="10.625" style="60" customWidth="1"/>
    <col min="10767" max="10767" width="7.5" style="60" bestFit="1" customWidth="1"/>
    <col min="10768" max="11008" width="8.625" style="60"/>
    <col min="11009" max="11009" width="9.875" style="60" customWidth="1"/>
    <col min="11010" max="11022" width="10.625" style="60" customWidth="1"/>
    <col min="11023" max="11023" width="7.5" style="60" bestFit="1" customWidth="1"/>
    <col min="11024" max="11264" width="8.625" style="60"/>
    <col min="11265" max="11265" width="9.875" style="60" customWidth="1"/>
    <col min="11266" max="11278" width="10.625" style="60" customWidth="1"/>
    <col min="11279" max="11279" width="7.5" style="60" bestFit="1" customWidth="1"/>
    <col min="11280" max="11520" width="8.625" style="60"/>
    <col min="11521" max="11521" width="9.875" style="60" customWidth="1"/>
    <col min="11522" max="11534" width="10.625" style="60" customWidth="1"/>
    <col min="11535" max="11535" width="7.5" style="60" bestFit="1" customWidth="1"/>
    <col min="11536" max="11776" width="8.625" style="60"/>
    <col min="11777" max="11777" width="9.875" style="60" customWidth="1"/>
    <col min="11778" max="11790" width="10.625" style="60" customWidth="1"/>
    <col min="11791" max="11791" width="7.5" style="60" bestFit="1" customWidth="1"/>
    <col min="11792" max="12032" width="8.625" style="60"/>
    <col min="12033" max="12033" width="9.875" style="60" customWidth="1"/>
    <col min="12034" max="12046" width="10.625" style="60" customWidth="1"/>
    <col min="12047" max="12047" width="7.5" style="60" bestFit="1" customWidth="1"/>
    <col min="12048" max="12288" width="8.625" style="60"/>
    <col min="12289" max="12289" width="9.875" style="60" customWidth="1"/>
    <col min="12290" max="12302" width="10.625" style="60" customWidth="1"/>
    <col min="12303" max="12303" width="7.5" style="60" bestFit="1" customWidth="1"/>
    <col min="12304" max="12544" width="8.625" style="60"/>
    <col min="12545" max="12545" width="9.875" style="60" customWidth="1"/>
    <col min="12546" max="12558" width="10.625" style="60" customWidth="1"/>
    <col min="12559" max="12559" width="7.5" style="60" bestFit="1" customWidth="1"/>
    <col min="12560" max="12800" width="8.625" style="60"/>
    <col min="12801" max="12801" width="9.875" style="60" customWidth="1"/>
    <col min="12802" max="12814" width="10.625" style="60" customWidth="1"/>
    <col min="12815" max="12815" width="7.5" style="60" bestFit="1" customWidth="1"/>
    <col min="12816" max="13056" width="8.625" style="60"/>
    <col min="13057" max="13057" width="9.875" style="60" customWidth="1"/>
    <col min="13058" max="13070" width="10.625" style="60" customWidth="1"/>
    <col min="13071" max="13071" width="7.5" style="60" bestFit="1" customWidth="1"/>
    <col min="13072" max="13312" width="8.625" style="60"/>
    <col min="13313" max="13313" width="9.875" style="60" customWidth="1"/>
    <col min="13314" max="13326" width="10.625" style="60" customWidth="1"/>
    <col min="13327" max="13327" width="7.5" style="60" bestFit="1" customWidth="1"/>
    <col min="13328" max="13568" width="8.625" style="60"/>
    <col min="13569" max="13569" width="9.875" style="60" customWidth="1"/>
    <col min="13570" max="13582" width="10.625" style="60" customWidth="1"/>
    <col min="13583" max="13583" width="7.5" style="60" bestFit="1" customWidth="1"/>
    <col min="13584" max="13824" width="8.625" style="60"/>
    <col min="13825" max="13825" width="9.875" style="60" customWidth="1"/>
    <col min="13826" max="13838" width="10.625" style="60" customWidth="1"/>
    <col min="13839" max="13839" width="7.5" style="60" bestFit="1" customWidth="1"/>
    <col min="13840" max="14080" width="8.625" style="60"/>
    <col min="14081" max="14081" width="9.875" style="60" customWidth="1"/>
    <col min="14082" max="14094" width="10.625" style="60" customWidth="1"/>
    <col min="14095" max="14095" width="7.5" style="60" bestFit="1" customWidth="1"/>
    <col min="14096" max="14336" width="8.625" style="60"/>
    <col min="14337" max="14337" width="9.875" style="60" customWidth="1"/>
    <col min="14338" max="14350" width="10.625" style="60" customWidth="1"/>
    <col min="14351" max="14351" width="7.5" style="60" bestFit="1" customWidth="1"/>
    <col min="14352" max="14592" width="8.625" style="60"/>
    <col min="14593" max="14593" width="9.875" style="60" customWidth="1"/>
    <col min="14594" max="14606" width="10.625" style="60" customWidth="1"/>
    <col min="14607" max="14607" width="7.5" style="60" bestFit="1" customWidth="1"/>
    <col min="14608" max="14848" width="8.625" style="60"/>
    <col min="14849" max="14849" width="9.875" style="60" customWidth="1"/>
    <col min="14850" max="14862" width="10.625" style="60" customWidth="1"/>
    <col min="14863" max="14863" width="7.5" style="60" bestFit="1" customWidth="1"/>
    <col min="14864" max="15104" width="8.625" style="60"/>
    <col min="15105" max="15105" width="9.875" style="60" customWidth="1"/>
    <col min="15106" max="15118" width="10.625" style="60" customWidth="1"/>
    <col min="15119" max="15119" width="7.5" style="60" bestFit="1" customWidth="1"/>
    <col min="15120" max="15360" width="8.625" style="60"/>
    <col min="15361" max="15361" width="9.875" style="60" customWidth="1"/>
    <col min="15362" max="15374" width="10.625" style="60" customWidth="1"/>
    <col min="15375" max="15375" width="7.5" style="60" bestFit="1" customWidth="1"/>
    <col min="15376" max="15616" width="8.625" style="60"/>
    <col min="15617" max="15617" width="9.875" style="60" customWidth="1"/>
    <col min="15618" max="15630" width="10.625" style="60" customWidth="1"/>
    <col min="15631" max="15631" width="7.5" style="60" bestFit="1" customWidth="1"/>
    <col min="15632" max="15872" width="8.625" style="60"/>
    <col min="15873" max="15873" width="9.875" style="60" customWidth="1"/>
    <col min="15874" max="15886" width="10.625" style="60" customWidth="1"/>
    <col min="15887" max="15887" width="7.5" style="60" bestFit="1" customWidth="1"/>
    <col min="15888" max="16128" width="8.625" style="60"/>
    <col min="16129" max="16129" width="9.875" style="60" customWidth="1"/>
    <col min="16130" max="16142" width="10.625" style="60" customWidth="1"/>
    <col min="16143" max="16143" width="7.5" style="60" bestFit="1" customWidth="1"/>
    <col min="16144" max="16384" width="8.625" style="60"/>
  </cols>
  <sheetData>
    <row r="1" spans="1:16" ht="26.25" customHeight="1"/>
    <row r="2" spans="1:16" ht="22.5" customHeight="1">
      <c r="A2" s="745" t="s">
        <v>719</v>
      </c>
      <c r="B2" s="745"/>
      <c r="C2" s="745"/>
      <c r="D2" s="745"/>
      <c r="E2" s="745"/>
      <c r="F2" s="745"/>
      <c r="G2" s="745"/>
      <c r="H2" s="745"/>
      <c r="I2" s="746" t="s">
        <v>669</v>
      </c>
      <c r="J2" s="746"/>
      <c r="K2" s="746"/>
      <c r="L2" s="746"/>
      <c r="M2" s="746"/>
      <c r="N2" s="746"/>
      <c r="O2" s="746"/>
      <c r="P2" s="746"/>
    </row>
    <row r="3" spans="1:16" ht="13.5" customHeight="1">
      <c r="A3" s="117"/>
      <c r="B3" s="117"/>
      <c r="C3" s="117"/>
      <c r="D3" s="117"/>
      <c r="E3" s="117"/>
      <c r="F3" s="117"/>
      <c r="G3" s="117"/>
      <c r="H3" s="116"/>
      <c r="I3" s="116"/>
      <c r="J3" s="116"/>
      <c r="K3" s="116"/>
      <c r="L3" s="116"/>
      <c r="M3" s="116"/>
      <c r="N3" s="116"/>
    </row>
    <row r="4" spans="1:16" ht="13.5" customHeight="1" thickBot="1">
      <c r="A4" s="284" t="s">
        <v>128</v>
      </c>
      <c r="B4" s="261"/>
      <c r="C4" s="261"/>
      <c r="D4" s="261"/>
      <c r="E4" s="261"/>
      <c r="F4" s="261"/>
      <c r="G4" s="261"/>
      <c r="H4" s="261"/>
      <c r="I4" s="261"/>
      <c r="J4" s="261"/>
      <c r="K4" s="261"/>
      <c r="L4" s="261"/>
      <c r="M4" s="261"/>
      <c r="N4" s="83" t="s">
        <v>121</v>
      </c>
    </row>
    <row r="5" spans="1:16" ht="27" customHeight="1">
      <c r="A5" s="314" t="s">
        <v>122</v>
      </c>
      <c r="B5" s="315" t="s">
        <v>613</v>
      </c>
      <c r="C5" s="262" t="s">
        <v>670</v>
      </c>
      <c r="D5" s="262" t="s">
        <v>671</v>
      </c>
      <c r="E5" s="316" t="s">
        <v>672</v>
      </c>
      <c r="F5" s="317" t="s">
        <v>673</v>
      </c>
      <c r="G5" s="318" t="s">
        <v>674</v>
      </c>
      <c r="H5" s="319" t="s">
        <v>675</v>
      </c>
      <c r="I5" s="320" t="s">
        <v>676</v>
      </c>
      <c r="J5" s="321" t="s">
        <v>677</v>
      </c>
      <c r="K5" s="319" t="s">
        <v>678</v>
      </c>
      <c r="L5" s="319" t="s">
        <v>679</v>
      </c>
      <c r="M5" s="322" t="s">
        <v>680</v>
      </c>
      <c r="N5" s="322" t="s">
        <v>681</v>
      </c>
    </row>
    <row r="6" spans="1:16" ht="26.25" customHeight="1">
      <c r="A6" s="323" t="s">
        <v>592</v>
      </c>
      <c r="B6" s="324">
        <v>2592</v>
      </c>
      <c r="C6" s="324">
        <v>2592</v>
      </c>
      <c r="D6" s="324">
        <v>2546</v>
      </c>
      <c r="E6" s="324">
        <v>2535</v>
      </c>
      <c r="F6" s="324">
        <v>2524</v>
      </c>
      <c r="G6" s="324">
        <v>1900</v>
      </c>
      <c r="H6" s="325">
        <v>202</v>
      </c>
      <c r="I6" s="326">
        <v>142</v>
      </c>
      <c r="J6" s="324">
        <v>44</v>
      </c>
      <c r="K6" s="324">
        <v>60</v>
      </c>
      <c r="L6" s="324">
        <v>127</v>
      </c>
      <c r="M6" s="324">
        <v>48</v>
      </c>
      <c r="N6" s="325">
        <v>1</v>
      </c>
    </row>
    <row r="7" spans="1:16" ht="26.25" customHeight="1">
      <c r="A7" s="327" t="s">
        <v>593</v>
      </c>
      <c r="B7" s="324">
        <v>110</v>
      </c>
      <c r="C7" s="324">
        <v>110</v>
      </c>
      <c r="D7" s="324">
        <v>104</v>
      </c>
      <c r="E7" s="324">
        <v>103</v>
      </c>
      <c r="F7" s="324">
        <v>103</v>
      </c>
      <c r="G7" s="324">
        <v>18</v>
      </c>
      <c r="H7" s="328">
        <v>0</v>
      </c>
      <c r="I7" s="326">
        <v>0</v>
      </c>
      <c r="J7" s="324">
        <v>44</v>
      </c>
      <c r="K7" s="324">
        <v>41</v>
      </c>
      <c r="L7" s="324">
        <v>0</v>
      </c>
      <c r="M7" s="324">
        <v>0</v>
      </c>
      <c r="N7" s="328">
        <v>0</v>
      </c>
    </row>
    <row r="8" spans="1:16" ht="26.25" customHeight="1">
      <c r="A8" s="329" t="s">
        <v>124</v>
      </c>
      <c r="B8" s="324">
        <v>462</v>
      </c>
      <c r="C8" s="324">
        <v>462</v>
      </c>
      <c r="D8" s="324">
        <v>374</v>
      </c>
      <c r="E8" s="324">
        <v>323</v>
      </c>
      <c r="F8" s="324">
        <v>312</v>
      </c>
      <c r="G8" s="324">
        <v>217</v>
      </c>
      <c r="H8" s="328">
        <v>16</v>
      </c>
      <c r="I8" s="326">
        <v>70</v>
      </c>
      <c r="J8" s="324">
        <v>0</v>
      </c>
      <c r="K8" s="324">
        <v>8</v>
      </c>
      <c r="L8" s="324">
        <v>0</v>
      </c>
      <c r="M8" s="324">
        <v>0</v>
      </c>
      <c r="N8" s="328">
        <v>1</v>
      </c>
    </row>
    <row r="9" spans="1:16" ht="26.25" customHeight="1">
      <c r="A9" s="329" t="s">
        <v>125</v>
      </c>
      <c r="B9" s="324">
        <v>82</v>
      </c>
      <c r="C9" s="324">
        <v>82</v>
      </c>
      <c r="D9" s="324">
        <v>82</v>
      </c>
      <c r="E9" s="324">
        <v>72</v>
      </c>
      <c r="F9" s="324">
        <v>72</v>
      </c>
      <c r="G9" s="324">
        <v>0</v>
      </c>
      <c r="H9" s="328">
        <v>0</v>
      </c>
      <c r="I9" s="326">
        <v>72</v>
      </c>
      <c r="J9" s="324">
        <v>0</v>
      </c>
      <c r="K9" s="324">
        <v>0</v>
      </c>
      <c r="L9" s="324">
        <v>0</v>
      </c>
      <c r="M9" s="324">
        <v>0</v>
      </c>
      <c r="N9" s="328">
        <v>0</v>
      </c>
    </row>
    <row r="10" spans="1:16" ht="26.25" customHeight="1">
      <c r="A10" s="162" t="s">
        <v>126</v>
      </c>
      <c r="B10" s="324">
        <v>10</v>
      </c>
      <c r="C10" s="324">
        <v>10</v>
      </c>
      <c r="D10" s="324">
        <v>10</v>
      </c>
      <c r="E10" s="324">
        <v>10</v>
      </c>
      <c r="F10" s="324">
        <v>10</v>
      </c>
      <c r="G10" s="324">
        <v>0</v>
      </c>
      <c r="H10" s="328">
        <v>10</v>
      </c>
      <c r="I10" s="326">
        <v>0</v>
      </c>
      <c r="J10" s="324">
        <v>0</v>
      </c>
      <c r="K10" s="324">
        <v>0</v>
      </c>
      <c r="L10" s="324">
        <v>0</v>
      </c>
      <c r="M10" s="324">
        <v>0</v>
      </c>
      <c r="N10" s="328">
        <v>0</v>
      </c>
    </row>
    <row r="11" spans="1:16" ht="26.25" customHeight="1" thickBot="1">
      <c r="A11" s="330" t="s">
        <v>127</v>
      </c>
      <c r="B11" s="331">
        <v>1928</v>
      </c>
      <c r="C11" s="331">
        <v>1928</v>
      </c>
      <c r="D11" s="331">
        <v>1976</v>
      </c>
      <c r="E11" s="331">
        <v>2027</v>
      </c>
      <c r="F11" s="331">
        <v>2027</v>
      </c>
      <c r="G11" s="331">
        <v>1665</v>
      </c>
      <c r="H11" s="332">
        <v>176</v>
      </c>
      <c r="I11" s="333">
        <v>0</v>
      </c>
      <c r="J11" s="331">
        <v>0</v>
      </c>
      <c r="K11" s="331">
        <v>11</v>
      </c>
      <c r="L11" s="331">
        <v>127</v>
      </c>
      <c r="M11" s="331">
        <v>48</v>
      </c>
      <c r="N11" s="332">
        <v>0</v>
      </c>
    </row>
    <row r="12" spans="1:16" ht="13.5" customHeight="1">
      <c r="A12" s="91" t="s">
        <v>594</v>
      </c>
      <c r="B12" s="117"/>
      <c r="C12" s="261"/>
      <c r="D12" s="261"/>
      <c r="E12" s="261"/>
      <c r="F12" s="261"/>
      <c r="G12" s="261"/>
      <c r="H12" s="261"/>
      <c r="I12" s="261"/>
      <c r="J12" s="261"/>
      <c r="K12" s="261"/>
      <c r="L12" s="261"/>
      <c r="M12" s="261"/>
      <c r="N12" s="261"/>
    </row>
    <row r="13" spans="1:16" ht="13.5" customHeight="1">
      <c r="A13" s="59"/>
      <c r="B13" s="66"/>
    </row>
    <row r="14" spans="1:16" ht="13.5" customHeight="1">
      <c r="A14" s="59"/>
    </row>
    <row r="15" spans="1:16" ht="13.5" customHeight="1"/>
    <row r="16" spans="1: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sheetData>
  <mergeCells count="2">
    <mergeCell ref="A2:H2"/>
    <mergeCell ref="I2:P2"/>
  </mergeCells>
  <phoneticPr fontId="2"/>
  <pageMargins left="0.59055118110236227" right="0.59055118110236227" top="0.78740157480314965" bottom="0.78740157480314965" header="0.59055118110236227" footer="0.59055118110236227"/>
  <pageSetup paperSize="9" fitToWidth="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vt:i4>
      </vt:variant>
    </vt:vector>
  </HeadingPairs>
  <TitlesOfParts>
    <vt:vector size="21" baseType="lpstr">
      <vt:lpstr>目次</vt:lpstr>
      <vt:lpstr>199</vt:lpstr>
      <vt:lpstr>200</vt:lpstr>
      <vt:lpstr>201</vt:lpstr>
      <vt:lpstr>202</vt:lpstr>
      <vt:lpstr>203</vt:lpstr>
      <vt:lpstr>204</vt:lpstr>
      <vt:lpstr>205</vt:lpstr>
      <vt:lpstr>206</vt:lpstr>
      <vt:lpstr>207</vt:lpstr>
      <vt:lpstr>208</vt:lpstr>
      <vt:lpstr>209</vt:lpstr>
      <vt:lpstr>210</vt:lpstr>
      <vt:lpstr>211①</vt:lpstr>
      <vt:lpstr>211②</vt:lpstr>
      <vt:lpstr>212①</vt:lpstr>
      <vt:lpstr>212②</vt:lpstr>
      <vt:lpstr>213</vt:lpstr>
      <vt:lpstr>214</vt:lpstr>
      <vt:lpstr>'211①'!Print_Area</vt:lpstr>
      <vt:lpstr>'211②'!Print_Area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Administrator</cp:lastModifiedBy>
  <cp:lastPrinted>2016-09-06T04:37:47Z</cp:lastPrinted>
  <dcterms:created xsi:type="dcterms:W3CDTF">2015-05-26T01:13:32Z</dcterms:created>
  <dcterms:modified xsi:type="dcterms:W3CDTF">2020-07-01T08:57:12Z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227046</vt:lpwstr>
  </property>
  <property fmtid="{D5CDD505-2E9C-101B-9397-08002B2CF9AE}" pid="3" name="NXPowerLiteSettings">
    <vt:lpwstr>C74006B004C800</vt:lpwstr>
  </property>
  <property fmtid="{D5CDD505-2E9C-101B-9397-08002B2CF9AE}" pid="4" name="NXPowerLiteVersion">
    <vt:lpwstr>S5.2.4</vt:lpwstr>
  </property>
</Properties>
</file>