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8040" activeTab="11"/>
  </bookViews>
  <sheets>
    <sheet name="目次" sheetId="1" r:id="rId1"/>
    <sheet name="145" sheetId="2" r:id="rId2"/>
    <sheet name="146" sheetId="3" r:id="rId3"/>
    <sheet name="147" sheetId="23" r:id="rId4"/>
    <sheet name="148" sheetId="4" r:id="rId5"/>
    <sheet name="149" sheetId="5" r:id="rId6"/>
    <sheet name="150" sheetId="6" r:id="rId7"/>
    <sheet name="151" sheetId="7" r:id="rId8"/>
    <sheet name="152" sheetId="8" r:id="rId9"/>
    <sheet name="153" sheetId="9" r:id="rId10"/>
    <sheet name="154" sheetId="10" r:id="rId11"/>
    <sheet name="155" sheetId="11" r:id="rId12"/>
    <sheet name="156" sheetId="12" r:id="rId13"/>
    <sheet name="157" sheetId="13" r:id="rId14"/>
    <sheet name="158" sheetId="24" r:id="rId15"/>
    <sheet name="159" sheetId="15" r:id="rId16"/>
    <sheet name="160" sheetId="16" r:id="rId17"/>
    <sheet name="161" sheetId="17" r:id="rId18"/>
    <sheet name="162" sheetId="18" r:id="rId19"/>
    <sheet name="163" sheetId="19" r:id="rId20"/>
    <sheet name="164" sheetId="20" r:id="rId21"/>
  </sheets>
  <definedNames>
    <definedName name="_xlnm.Print_Area" localSheetId="16">'160'!#REF!</definedName>
  </definedNames>
  <calcPr calcId="145621"/>
</workbook>
</file>

<file path=xl/calcChain.xml><?xml version="1.0" encoding="utf-8"?>
<calcChain xmlns="http://schemas.openxmlformats.org/spreadsheetml/2006/main">
  <c r="M39" i="24" l="1"/>
  <c r="C25" i="1" l="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7" i="1"/>
  <c r="C8" i="1"/>
  <c r="B8" i="1"/>
  <c r="C6" i="1"/>
  <c r="B7" i="1"/>
  <c r="B6" i="1"/>
</calcChain>
</file>

<file path=xl/sharedStrings.xml><?xml version="1.0" encoding="utf-8"?>
<sst xmlns="http://schemas.openxmlformats.org/spreadsheetml/2006/main" count="797" uniqueCount="506">
  <si>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4"/>
  </si>
  <si>
    <t>タイトル</t>
    <phoneticPr fontId="4"/>
  </si>
  <si>
    <t>掲載年次・年度</t>
    <rPh sb="0" eb="2">
      <t>ケイサイ</t>
    </rPh>
    <rPh sb="2" eb="4">
      <t>ネンジ</t>
    </rPh>
    <rPh sb="5" eb="7">
      <t>ネンド</t>
    </rPh>
    <phoneticPr fontId="4"/>
  </si>
  <si>
    <t>〔15〕  教 育 ・ 文 化</t>
    <rPh sb="6" eb="7">
      <t>キョウ</t>
    </rPh>
    <rPh sb="8" eb="9">
      <t>イク</t>
    </rPh>
    <rPh sb="12" eb="13">
      <t>ブン</t>
    </rPh>
    <rPh sb="14" eb="15">
      <t>カ</t>
    </rPh>
    <phoneticPr fontId="4"/>
  </si>
  <si>
    <t>〔１５〕　教　育 ・ 文　化</t>
    <rPh sb="5" eb="6">
      <t>キョウ</t>
    </rPh>
    <rPh sb="7" eb="8">
      <t>イク</t>
    </rPh>
    <rPh sb="11" eb="12">
      <t>ブン</t>
    </rPh>
    <rPh sb="13" eb="14">
      <t>カ</t>
    </rPh>
    <phoneticPr fontId="17"/>
  </si>
  <si>
    <t>各年5月1日現在</t>
    <rPh sb="0" eb="1">
      <t>カク</t>
    </rPh>
    <phoneticPr fontId="17"/>
  </si>
  <si>
    <t>種            別</t>
    <rPh sb="0" eb="1">
      <t>タネ</t>
    </rPh>
    <rPh sb="13" eb="14">
      <t>ベツ</t>
    </rPh>
    <phoneticPr fontId="17"/>
  </si>
  <si>
    <t>平成　26　年</t>
    <rPh sb="0" eb="2">
      <t>ヘイセイ</t>
    </rPh>
    <rPh sb="6" eb="7">
      <t>ネン</t>
    </rPh>
    <phoneticPr fontId="17"/>
  </si>
  <si>
    <t>学校数</t>
    <phoneticPr fontId="17"/>
  </si>
  <si>
    <t>学級数</t>
    <phoneticPr fontId="17"/>
  </si>
  <si>
    <t>教員数</t>
    <phoneticPr fontId="17"/>
  </si>
  <si>
    <t>生徒数</t>
    <phoneticPr fontId="17"/>
  </si>
  <si>
    <t>幼稚園</t>
  </si>
  <si>
    <t>市　立</t>
  </si>
  <si>
    <t>国　立</t>
  </si>
  <si>
    <t>私　立</t>
  </si>
  <si>
    <t>小学校</t>
  </si>
  <si>
    <t>中学校</t>
  </si>
  <si>
    <t>県　立</t>
    <rPh sb="0" eb="1">
      <t>ケン</t>
    </rPh>
    <rPh sb="2" eb="3">
      <t>タテ</t>
    </rPh>
    <phoneticPr fontId="17"/>
  </si>
  <si>
    <t>高等学校</t>
  </si>
  <si>
    <t>県　立</t>
  </si>
  <si>
    <t>…</t>
  </si>
  <si>
    <t>大学</t>
    <phoneticPr fontId="17"/>
  </si>
  <si>
    <t>短期大学</t>
    <rPh sb="0" eb="2">
      <t>タンキ</t>
    </rPh>
    <rPh sb="2" eb="4">
      <t>ダイガク</t>
    </rPh>
    <phoneticPr fontId="17"/>
  </si>
  <si>
    <t>特別支援学校</t>
    <rPh sb="0" eb="2">
      <t>トクベツ</t>
    </rPh>
    <rPh sb="2" eb="4">
      <t>シエン</t>
    </rPh>
    <rPh sb="4" eb="6">
      <t>ガッコウ</t>
    </rPh>
    <phoneticPr fontId="17"/>
  </si>
  <si>
    <t>各種学校</t>
  </si>
  <si>
    <t>専修学校</t>
  </si>
  <si>
    <t>資料：総務法制課（文部科学省・学校基本調査）</t>
    <rPh sb="3" eb="5">
      <t>ソウム</t>
    </rPh>
    <rPh sb="5" eb="7">
      <t>ホウセイ</t>
    </rPh>
    <rPh sb="7" eb="8">
      <t>カ</t>
    </rPh>
    <rPh sb="9" eb="11">
      <t>モンブ</t>
    </rPh>
    <rPh sb="11" eb="14">
      <t>カガクショウ</t>
    </rPh>
    <rPh sb="15" eb="17">
      <t>ガッコウ</t>
    </rPh>
    <rPh sb="17" eb="19">
      <t>キホン</t>
    </rPh>
    <phoneticPr fontId="17"/>
  </si>
  <si>
    <t>注1）高等学校の学級数は、公立のみの数値</t>
    <rPh sb="13" eb="15">
      <t>コウリツ</t>
    </rPh>
    <phoneticPr fontId="17"/>
  </si>
  <si>
    <t>注2）教員数は、本務者のみ</t>
    <rPh sb="3" eb="5">
      <t>キョウイン</t>
    </rPh>
    <rPh sb="5" eb="6">
      <t>カズ</t>
    </rPh>
    <rPh sb="8" eb="10">
      <t>ホンム</t>
    </rPh>
    <rPh sb="10" eb="11">
      <t>シャ</t>
    </rPh>
    <phoneticPr fontId="17"/>
  </si>
  <si>
    <t>注3）国立は、国立大学法人</t>
    <rPh sb="3" eb="5">
      <t>コクリツ</t>
    </rPh>
    <rPh sb="7" eb="9">
      <t>コクリツ</t>
    </rPh>
    <rPh sb="9" eb="11">
      <t>ダイガク</t>
    </rPh>
    <rPh sb="11" eb="13">
      <t>ホウジン</t>
    </rPh>
    <phoneticPr fontId="17"/>
  </si>
  <si>
    <t>各年5月1日現在</t>
    <phoneticPr fontId="17"/>
  </si>
  <si>
    <t>年次</t>
    <rPh sb="1" eb="2">
      <t>ジ</t>
    </rPh>
    <phoneticPr fontId="4"/>
  </si>
  <si>
    <t>園　　　数</t>
  </si>
  <si>
    <t>学級数</t>
  </si>
  <si>
    <t>教員数</t>
  </si>
  <si>
    <t>職員数</t>
  </si>
  <si>
    <t>国・公立</t>
  </si>
  <si>
    <t>私 立</t>
  </si>
  <si>
    <t>総 数</t>
  </si>
  <si>
    <t>男</t>
  </si>
  <si>
    <t>女</t>
  </si>
  <si>
    <t>　24</t>
  </si>
  <si>
    <t>資料：総務法制課（文部科学省・学校基本調査）</t>
    <rPh sb="3" eb="5">
      <t>ソウム</t>
    </rPh>
    <rPh sb="5" eb="7">
      <t>ホウセイ</t>
    </rPh>
    <rPh sb="7" eb="8">
      <t>カ</t>
    </rPh>
    <rPh sb="11" eb="13">
      <t>カガク</t>
    </rPh>
    <phoneticPr fontId="17"/>
  </si>
  <si>
    <t>各年5月1日現在</t>
    <phoneticPr fontId="17"/>
  </si>
  <si>
    <t>年次</t>
    <phoneticPr fontId="17"/>
  </si>
  <si>
    <t>学 校 数</t>
    <phoneticPr fontId="17"/>
  </si>
  <si>
    <t>児　童　数</t>
    <rPh sb="0" eb="1">
      <t>ジ</t>
    </rPh>
    <rPh sb="2" eb="3">
      <t>ワラベ</t>
    </rPh>
    <phoneticPr fontId="17"/>
  </si>
  <si>
    <t>教　員　数</t>
    <phoneticPr fontId="17"/>
  </si>
  <si>
    <t>国･公立</t>
    <phoneticPr fontId="17"/>
  </si>
  <si>
    <t>　25</t>
  </si>
  <si>
    <t>資料：総務法制課(文部科学省・学校基本調査）</t>
    <rPh sb="3" eb="5">
      <t>ソウム</t>
    </rPh>
    <rPh sb="5" eb="7">
      <t>ホウセイ</t>
    </rPh>
    <rPh sb="7" eb="8">
      <t>カ</t>
    </rPh>
    <rPh sb="11" eb="13">
      <t>カガク</t>
    </rPh>
    <phoneticPr fontId="17"/>
  </si>
  <si>
    <t>年次</t>
    <rPh sb="1" eb="2">
      <t>ジ</t>
    </rPh>
    <phoneticPr fontId="17"/>
  </si>
  <si>
    <t>生　徒　数</t>
    <phoneticPr fontId="17"/>
  </si>
  <si>
    <t>各年5月1日現在</t>
    <phoneticPr fontId="17"/>
  </si>
  <si>
    <t>学 校 数</t>
    <phoneticPr fontId="4"/>
  </si>
  <si>
    <t>生　徒　数</t>
    <phoneticPr fontId="4"/>
  </si>
  <si>
    <t>公 立</t>
  </si>
  <si>
    <t>全日制</t>
  </si>
  <si>
    <t>定時制</t>
  </si>
  <si>
    <t>注）私立の専攻科を含む。</t>
    <phoneticPr fontId="4"/>
  </si>
  <si>
    <t>各年5月1日現在</t>
    <rPh sb="3" eb="4">
      <t>ツキ</t>
    </rPh>
    <rPh sb="5" eb="8">
      <t>ニチゲンザイ</t>
    </rPh>
    <phoneticPr fontId="17"/>
  </si>
  <si>
    <t>年    次</t>
  </si>
  <si>
    <t>学  校  数</t>
  </si>
  <si>
    <t>学    生    数</t>
    <phoneticPr fontId="17"/>
  </si>
  <si>
    <t>国 立</t>
    <phoneticPr fontId="17"/>
  </si>
  <si>
    <t>私 立</t>
    <phoneticPr fontId="17"/>
  </si>
  <si>
    <t>総  数</t>
    <phoneticPr fontId="17"/>
  </si>
  <si>
    <t>短期大学</t>
    <rPh sb="0" eb="2">
      <t>タンキ</t>
    </rPh>
    <rPh sb="2" eb="4">
      <t>ダイガク</t>
    </rPh>
    <phoneticPr fontId="4"/>
  </si>
  <si>
    <t xml:space="preserve"> 24</t>
  </si>
  <si>
    <t xml:space="preserve"> 25</t>
  </si>
  <si>
    <t>大学</t>
    <rPh sb="0" eb="2">
      <t>ダイガク</t>
    </rPh>
    <phoneticPr fontId="4"/>
  </si>
  <si>
    <t>資料：総務法制課（文部科学省・学校基本調査）</t>
    <rPh sb="3" eb="5">
      <t>ソウム</t>
    </rPh>
    <rPh sb="5" eb="7">
      <t>ホウセイ</t>
    </rPh>
    <rPh sb="7" eb="8">
      <t>カ</t>
    </rPh>
    <rPh sb="9" eb="11">
      <t>モンブ</t>
    </rPh>
    <rPh sb="11" eb="13">
      <t>カガク</t>
    </rPh>
    <phoneticPr fontId="17"/>
  </si>
  <si>
    <t>年次</t>
    <rPh sb="0" eb="1">
      <t>ネン</t>
    </rPh>
    <rPh sb="1" eb="2">
      <t>ジ</t>
    </rPh>
    <phoneticPr fontId="4"/>
  </si>
  <si>
    <t>園児・児童・生徒数</t>
    <rPh sb="0" eb="2">
      <t>エンジ</t>
    </rPh>
    <rPh sb="3" eb="5">
      <t>ジドウ</t>
    </rPh>
    <rPh sb="6" eb="9">
      <t>セイトスウ</t>
    </rPh>
    <phoneticPr fontId="4"/>
  </si>
  <si>
    <t>教員数</t>
    <phoneticPr fontId="17"/>
  </si>
  <si>
    <t>職員数</t>
    <phoneticPr fontId="17"/>
  </si>
  <si>
    <t>総数</t>
    <rPh sb="0" eb="2">
      <t>ソウスウ</t>
    </rPh>
    <phoneticPr fontId="4"/>
  </si>
  <si>
    <t>幼稚部</t>
  </si>
  <si>
    <t>小学部</t>
  </si>
  <si>
    <t>中学部</t>
  </si>
  <si>
    <t>高等部</t>
  </si>
  <si>
    <t>計</t>
  </si>
  <si>
    <t>（県 立）
特別支援学校</t>
    <rPh sb="6" eb="8">
      <t>トクベツ</t>
    </rPh>
    <rPh sb="8" eb="10">
      <t>シエン</t>
    </rPh>
    <phoneticPr fontId="17"/>
  </si>
  <si>
    <t>（国 立）
特別支援学校</t>
    <rPh sb="6" eb="8">
      <t>トクベツ</t>
    </rPh>
    <rPh sb="8" eb="10">
      <t>シエン</t>
    </rPh>
    <phoneticPr fontId="17"/>
  </si>
  <si>
    <t>（単位：人･％）</t>
  </si>
  <si>
    <t>各年5月1日現在</t>
    <phoneticPr fontId="17"/>
  </si>
  <si>
    <t>年　　次</t>
  </si>
  <si>
    <t>総　数</t>
  </si>
  <si>
    <t>進   学   者</t>
    <phoneticPr fontId="17"/>
  </si>
  <si>
    <t>進学率</t>
  </si>
  <si>
    <t>就職者</t>
  </si>
  <si>
    <t>就職率</t>
  </si>
  <si>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17"/>
  </si>
  <si>
    <t>不詳
死亡</t>
    <phoneticPr fontId="17"/>
  </si>
  <si>
    <t>左記
以外
の者</t>
    <rPh sb="0" eb="2">
      <t>サキ</t>
    </rPh>
    <rPh sb="3" eb="5">
      <t>イガイ</t>
    </rPh>
    <phoneticPr fontId="17"/>
  </si>
  <si>
    <t>うち
就職者</t>
    <phoneticPr fontId="17"/>
  </si>
  <si>
    <t>うち
就職者</t>
    <phoneticPr fontId="17"/>
  </si>
  <si>
    <t>中学校</t>
    <rPh sb="0" eb="3">
      <t>チュウガッコウ</t>
    </rPh>
    <phoneticPr fontId="4"/>
  </si>
  <si>
    <t>高等学校</t>
    <rPh sb="0" eb="2">
      <t>コウトウ</t>
    </rPh>
    <rPh sb="2" eb="4">
      <t>ガッコウ</t>
    </rPh>
    <phoneticPr fontId="4"/>
  </si>
  <si>
    <t>注1）公共職業能力開発施設等入学者とは、専修学校、各種学校及び公共職業能力開発施設入学者</t>
    <rPh sb="0" eb="1">
      <t>チュウ</t>
    </rPh>
    <rPh sb="3" eb="5">
      <t>コウキョウ</t>
    </rPh>
    <rPh sb="5" eb="7">
      <t>ショクギョウ</t>
    </rPh>
    <rPh sb="7" eb="9">
      <t>ノウリョク</t>
    </rPh>
    <rPh sb="9" eb="11">
      <t>カイハツ</t>
    </rPh>
    <rPh sb="11" eb="13">
      <t>シセツ</t>
    </rPh>
    <rPh sb="13" eb="14">
      <t>トウ</t>
    </rPh>
    <rPh sb="14" eb="17">
      <t>ニュウガクシャ</t>
    </rPh>
    <rPh sb="35" eb="37">
      <t>ノウリョク</t>
    </rPh>
    <rPh sb="37" eb="39">
      <t>カイハツ</t>
    </rPh>
    <phoneticPr fontId="17"/>
  </si>
  <si>
    <t>注2）就職率は、就職者、進学者及び公共職業能力開発施設等入学者のうち就職者の計で算出</t>
    <rPh sb="0" eb="1">
      <t>チュウ</t>
    </rPh>
    <rPh sb="36" eb="37">
      <t>モノ</t>
    </rPh>
    <phoneticPr fontId="17"/>
  </si>
  <si>
    <t>注3）一時的な仕事に就いた者は、左記以外の者に含める。</t>
    <rPh sb="0" eb="1">
      <t>チュウ</t>
    </rPh>
    <rPh sb="3" eb="5">
      <t>イチジ</t>
    </rPh>
    <rPh sb="5" eb="6">
      <t>テキ</t>
    </rPh>
    <rPh sb="7" eb="9">
      <t>シゴト</t>
    </rPh>
    <rPh sb="10" eb="11">
      <t>ツ</t>
    </rPh>
    <rPh sb="13" eb="14">
      <t>モノ</t>
    </rPh>
    <rPh sb="16" eb="18">
      <t>サキ</t>
    </rPh>
    <rPh sb="18" eb="20">
      <t>イガイ</t>
    </rPh>
    <rPh sb="21" eb="22">
      <t>モノ</t>
    </rPh>
    <rPh sb="23" eb="24">
      <t>フク</t>
    </rPh>
    <phoneticPr fontId="17"/>
  </si>
  <si>
    <t>各年5月1日現在</t>
    <rPh sb="0" eb="2">
      <t>カクネン</t>
    </rPh>
    <rPh sb="3" eb="4">
      <t>ガツ</t>
    </rPh>
    <rPh sb="5" eb="8">
      <t>ニチゲンザイ</t>
    </rPh>
    <phoneticPr fontId="17"/>
  </si>
  <si>
    <t>学校数</t>
  </si>
  <si>
    <t>児童・生徒数</t>
  </si>
  <si>
    <t>小学校</t>
    <rPh sb="0" eb="3">
      <t>ショウガッコウ</t>
    </rPh>
    <phoneticPr fontId="17"/>
  </si>
  <si>
    <t>中学校</t>
    <rPh sb="0" eb="3">
      <t>チュウガッコウ</t>
    </rPh>
    <phoneticPr fontId="17"/>
  </si>
  <si>
    <t>　26</t>
  </si>
  <si>
    <t>資料：教育委員会こども教育部教育総務課・学事課</t>
    <rPh sb="3" eb="5">
      <t>キョウイク</t>
    </rPh>
    <rPh sb="5" eb="8">
      <t>イインカイ</t>
    </rPh>
    <rPh sb="11" eb="13">
      <t>キョウイク</t>
    </rPh>
    <rPh sb="13" eb="14">
      <t>ブ</t>
    </rPh>
    <rPh sb="14" eb="16">
      <t>キョウイク</t>
    </rPh>
    <rPh sb="16" eb="18">
      <t>ソウム</t>
    </rPh>
    <rPh sb="18" eb="19">
      <t>カ</t>
    </rPh>
    <rPh sb="20" eb="23">
      <t>ガクジカ</t>
    </rPh>
    <phoneticPr fontId="17"/>
  </si>
  <si>
    <t>（単位：人・㎡）</t>
  </si>
  <si>
    <t>学　校　名</t>
  </si>
  <si>
    <t>学　　級　　数</t>
  </si>
  <si>
    <t>職員数
（嘱託職
員含む）</t>
    <rPh sb="5" eb="7">
      <t>ショクタク</t>
    </rPh>
    <rPh sb="7" eb="8">
      <t>ショク</t>
    </rPh>
    <rPh sb="9" eb="10">
      <t>イン</t>
    </rPh>
    <rPh sb="10" eb="11">
      <t>フク</t>
    </rPh>
    <phoneticPr fontId="17"/>
  </si>
  <si>
    <t>校　　　地</t>
  </si>
  <si>
    <t>校　　　　　　　　舎</t>
  </si>
  <si>
    <t>保　有　教　室　数</t>
  </si>
  <si>
    <t>総数</t>
  </si>
  <si>
    <t>普通</t>
  </si>
  <si>
    <t>特別支援</t>
    <rPh sb="0" eb="2">
      <t>トクベツ</t>
    </rPh>
    <rPh sb="2" eb="4">
      <t>シエン</t>
    </rPh>
    <phoneticPr fontId="17"/>
  </si>
  <si>
    <t>児童１人
当たり面積</t>
    <phoneticPr fontId="17"/>
  </si>
  <si>
    <t>総面積</t>
  </si>
  <si>
    <t>鉄骨・鉄筋</t>
    <phoneticPr fontId="17"/>
  </si>
  <si>
    <t>木造</t>
    <phoneticPr fontId="17"/>
  </si>
  <si>
    <t>特別教室</t>
  </si>
  <si>
    <t>勧興</t>
  </si>
  <si>
    <t>循誘</t>
  </si>
  <si>
    <t>日新</t>
  </si>
  <si>
    <t>赤松</t>
  </si>
  <si>
    <t>神野</t>
  </si>
  <si>
    <t>西与賀</t>
  </si>
  <si>
    <t>嘉瀬</t>
  </si>
  <si>
    <t>巨勢</t>
  </si>
  <si>
    <t>兵庫</t>
  </si>
  <si>
    <t>高木瀬</t>
  </si>
  <si>
    <t>北川副</t>
  </si>
  <si>
    <t>本庄</t>
  </si>
  <si>
    <t>鍋島</t>
  </si>
  <si>
    <t>金立</t>
  </si>
  <si>
    <t>久保泉</t>
  </si>
  <si>
    <t>芙蓉</t>
  </si>
  <si>
    <t>新栄</t>
  </si>
  <si>
    <t>若楠</t>
  </si>
  <si>
    <t>開成</t>
  </si>
  <si>
    <t>諸富北</t>
  </si>
  <si>
    <t>諸富南</t>
  </si>
  <si>
    <t>春日</t>
  </si>
  <si>
    <t>川上</t>
  </si>
  <si>
    <t>松梅</t>
  </si>
  <si>
    <t>春日北</t>
  </si>
  <si>
    <t>(旧富士小）</t>
    <rPh sb="1" eb="2">
      <t>キュウ</t>
    </rPh>
    <rPh sb="2" eb="4">
      <t>フジ</t>
    </rPh>
    <rPh sb="4" eb="5">
      <t>ショウ</t>
    </rPh>
    <phoneticPr fontId="17"/>
  </si>
  <si>
    <t>富士</t>
  </si>
  <si>
    <t>北山</t>
  </si>
  <si>
    <t>北山東部</t>
  </si>
  <si>
    <t>三瀬</t>
  </si>
  <si>
    <t>中川副</t>
    <rPh sb="0" eb="1">
      <t>ナカ</t>
    </rPh>
    <rPh sb="1" eb="3">
      <t>カワソエ</t>
    </rPh>
    <phoneticPr fontId="17"/>
  </si>
  <si>
    <t>大詫間</t>
    <rPh sb="0" eb="3">
      <t>オオダクマ</t>
    </rPh>
    <phoneticPr fontId="17"/>
  </si>
  <si>
    <t>南川副</t>
    <rPh sb="0" eb="1">
      <t>ミナミ</t>
    </rPh>
    <rPh sb="1" eb="3">
      <t>カワソエ</t>
    </rPh>
    <phoneticPr fontId="17"/>
  </si>
  <si>
    <t>西川副</t>
    <rPh sb="0" eb="1">
      <t>ニシ</t>
    </rPh>
    <rPh sb="1" eb="3">
      <t>カワソエ</t>
    </rPh>
    <phoneticPr fontId="17"/>
  </si>
  <si>
    <t>東与賀</t>
    <rPh sb="0" eb="3">
      <t>ヒガシヨカ</t>
    </rPh>
    <phoneticPr fontId="17"/>
  </si>
  <si>
    <t>思斉</t>
    <rPh sb="0" eb="2">
      <t>シセイ</t>
    </rPh>
    <phoneticPr fontId="17"/>
  </si>
  <si>
    <t>園　児　・　生　徒　数</t>
    <rPh sb="0" eb="1">
      <t>エン</t>
    </rPh>
    <rPh sb="2" eb="3">
      <t>ジ</t>
    </rPh>
    <phoneticPr fontId="17"/>
  </si>
  <si>
    <t>園児･生徒1人当たり面積</t>
    <rPh sb="0" eb="2">
      <t>エンジ</t>
    </rPh>
    <rPh sb="3" eb="5">
      <t>セイト</t>
    </rPh>
    <phoneticPr fontId="17"/>
  </si>
  <si>
    <t>成章</t>
  </si>
  <si>
    <t>城南</t>
  </si>
  <si>
    <t>昭栄</t>
  </si>
  <si>
    <t>城東</t>
  </si>
  <si>
    <t>城西</t>
  </si>
  <si>
    <t>城北</t>
  </si>
  <si>
    <t>金泉</t>
  </si>
  <si>
    <t>諸富</t>
  </si>
  <si>
    <t>大和</t>
  </si>
  <si>
    <t>川副</t>
    <rPh sb="0" eb="2">
      <t>カワソエ</t>
    </rPh>
    <phoneticPr fontId="17"/>
  </si>
  <si>
    <t>(幼稚園)</t>
    <rPh sb="1" eb="4">
      <t>ヨウチエン</t>
    </rPh>
    <phoneticPr fontId="17"/>
  </si>
  <si>
    <t>本庄幼稚園</t>
  </si>
  <si>
    <t>資料：教育委員会こども教育部 教育総務課・学事課</t>
    <rPh sb="11" eb="13">
      <t>キョウイク</t>
    </rPh>
    <rPh sb="13" eb="14">
      <t>ブ</t>
    </rPh>
    <rPh sb="21" eb="23">
      <t>ガクジ</t>
    </rPh>
    <rPh sb="23" eb="24">
      <t>カ</t>
    </rPh>
    <phoneticPr fontId="17"/>
  </si>
  <si>
    <t>注1）小中一貫校芙蓉校、北山校は、小中学校児童・生徒合計で校地１人当たり面積を算出</t>
    <rPh sb="0" eb="1">
      <t>チュウ</t>
    </rPh>
    <rPh sb="3" eb="5">
      <t>ショウチュウ</t>
    </rPh>
    <rPh sb="5" eb="7">
      <t>イッカン</t>
    </rPh>
    <rPh sb="7" eb="8">
      <t>コウ</t>
    </rPh>
    <rPh sb="8" eb="10">
      <t>フヨウ</t>
    </rPh>
    <rPh sb="10" eb="11">
      <t>コウ</t>
    </rPh>
    <rPh sb="12" eb="14">
      <t>ホクザン</t>
    </rPh>
    <rPh sb="14" eb="15">
      <t>コウ</t>
    </rPh>
    <rPh sb="17" eb="21">
      <t>ショウチュウガッコウ</t>
    </rPh>
    <rPh sb="21" eb="23">
      <t>ジドウ</t>
    </rPh>
    <rPh sb="24" eb="26">
      <t>セイト</t>
    </rPh>
    <rPh sb="26" eb="28">
      <t>ゴウケイ</t>
    </rPh>
    <rPh sb="29" eb="31">
      <t>コウチ</t>
    </rPh>
    <rPh sb="31" eb="33">
      <t>ヒトリ</t>
    </rPh>
    <rPh sb="33" eb="34">
      <t>ア</t>
    </rPh>
    <rPh sb="36" eb="38">
      <t>メンセキ</t>
    </rPh>
    <rPh sb="39" eb="41">
      <t>サンシュツ</t>
    </rPh>
    <phoneticPr fontId="17"/>
  </si>
  <si>
    <t>注2）松梅小・中学校、小中一貫校北山校では職員は小中学校を兼務</t>
    <rPh sb="0" eb="1">
      <t>チュウ</t>
    </rPh>
    <rPh sb="3" eb="4">
      <t>マツ</t>
    </rPh>
    <rPh sb="4" eb="5">
      <t>ウメ</t>
    </rPh>
    <rPh sb="5" eb="6">
      <t>ショウ</t>
    </rPh>
    <rPh sb="7" eb="10">
      <t>チュウガッコウ</t>
    </rPh>
    <rPh sb="11" eb="13">
      <t>ショウチュウ</t>
    </rPh>
    <rPh sb="13" eb="15">
      <t>イッカン</t>
    </rPh>
    <rPh sb="15" eb="16">
      <t>コウ</t>
    </rPh>
    <rPh sb="16" eb="18">
      <t>ホクザン</t>
    </rPh>
    <rPh sb="18" eb="19">
      <t>コウ</t>
    </rPh>
    <rPh sb="21" eb="23">
      <t>ショクイン</t>
    </rPh>
    <rPh sb="24" eb="28">
      <t>ショウチュウガッコウ</t>
    </rPh>
    <rPh sb="29" eb="31">
      <t>ケンム</t>
    </rPh>
    <phoneticPr fontId="17"/>
  </si>
  <si>
    <t>各年5月1日現在</t>
    <rPh sb="3" eb="4">
      <t>ガツ</t>
    </rPh>
    <rPh sb="5" eb="6">
      <t>ニチ</t>
    </rPh>
    <phoneticPr fontId="17"/>
  </si>
  <si>
    <t>校     地</t>
  </si>
  <si>
    <t>校     　　　　　　舎</t>
  </si>
  <si>
    <t>保  有  教  室  数</t>
  </si>
  <si>
    <t>プール設置校</t>
    <rPh sb="3" eb="5">
      <t>セッチ</t>
    </rPh>
    <rPh sb="5" eb="6">
      <t>コウ</t>
    </rPh>
    <phoneticPr fontId="17"/>
  </si>
  <si>
    <t>鉄筋・鉄骨</t>
  </si>
  <si>
    <t>普通教室</t>
  </si>
  <si>
    <t>23</t>
  </si>
  <si>
    <t>24</t>
  </si>
  <si>
    <t>25</t>
  </si>
  <si>
    <t>26</t>
  </si>
  <si>
    <t>資料：教育委員会こども教育部教育総務課</t>
    <rPh sb="3" eb="5">
      <t>キョウイク</t>
    </rPh>
    <rPh sb="5" eb="8">
      <t>イインカイ</t>
    </rPh>
    <rPh sb="11" eb="13">
      <t>キョウイク</t>
    </rPh>
    <rPh sb="13" eb="14">
      <t>ブ</t>
    </rPh>
    <rPh sb="14" eb="16">
      <t>キョウイク</t>
    </rPh>
    <rPh sb="16" eb="18">
      <t>ソウム</t>
    </rPh>
    <rPh sb="18" eb="19">
      <t>カ</t>
    </rPh>
    <phoneticPr fontId="17"/>
  </si>
  <si>
    <t>平成
25年度</t>
    <rPh sb="0" eb="2">
      <t>ヘイセイ</t>
    </rPh>
    <rPh sb="5" eb="7">
      <t>ネンド</t>
    </rPh>
    <phoneticPr fontId="17"/>
  </si>
  <si>
    <t>平成
26年度</t>
    <rPh sb="0" eb="2">
      <t>ヘイセイ</t>
    </rPh>
    <rPh sb="5" eb="7">
      <t>ネンド</t>
    </rPh>
    <phoneticPr fontId="17"/>
  </si>
  <si>
    <t>6歳</t>
    <rPh sb="1" eb="2">
      <t>サイ</t>
    </rPh>
    <phoneticPr fontId="4"/>
  </si>
  <si>
    <t>7歳</t>
    <rPh sb="1" eb="2">
      <t>サイ</t>
    </rPh>
    <phoneticPr fontId="4"/>
  </si>
  <si>
    <t>8歳</t>
    <rPh sb="1" eb="2">
      <t>サイ</t>
    </rPh>
    <phoneticPr fontId="4"/>
  </si>
  <si>
    <t>9歳</t>
    <rPh sb="1" eb="2">
      <t>サイ</t>
    </rPh>
    <phoneticPr fontId="4"/>
  </si>
  <si>
    <t>資料：教育委員会 こども教育部学事課</t>
    <rPh sb="12" eb="14">
      <t>キョウイク</t>
    </rPh>
    <rPh sb="14" eb="15">
      <t>ブ</t>
    </rPh>
    <rPh sb="15" eb="17">
      <t>ガクジ</t>
    </rPh>
    <rPh sb="17" eb="18">
      <t>カ</t>
    </rPh>
    <phoneticPr fontId="17"/>
  </si>
  <si>
    <t xml:space="preserve"> </t>
  </si>
  <si>
    <t>公民館名</t>
  </si>
  <si>
    <t>利用回数</t>
    <rPh sb="0" eb="2">
      <t>リヨウ</t>
    </rPh>
    <rPh sb="2" eb="4">
      <t>カイスウ</t>
    </rPh>
    <phoneticPr fontId="17"/>
  </si>
  <si>
    <t>勧    興</t>
  </si>
  <si>
    <t>昭和26. 4. 1</t>
    <rPh sb="0" eb="2">
      <t>ショウワ</t>
    </rPh>
    <phoneticPr fontId="17"/>
  </si>
  <si>
    <t>循    誘</t>
  </si>
  <si>
    <t>日    新</t>
  </si>
  <si>
    <t>赤    松</t>
  </si>
  <si>
    <t>神    野</t>
  </si>
  <si>
    <t>西 与 賀</t>
  </si>
  <si>
    <t>昭和25. 4. 1</t>
    <rPh sb="0" eb="2">
      <t>ショウワ</t>
    </rPh>
    <phoneticPr fontId="17"/>
  </si>
  <si>
    <t>嘉    瀬</t>
  </si>
  <si>
    <t>昭和24. 1.15</t>
    <rPh sb="0" eb="2">
      <t>ショウワ</t>
    </rPh>
    <phoneticPr fontId="17"/>
  </si>
  <si>
    <t>巨    勢</t>
  </si>
  <si>
    <t>昭和24. 9. 1</t>
    <rPh sb="0" eb="2">
      <t>ショウワ</t>
    </rPh>
    <phoneticPr fontId="17"/>
  </si>
  <si>
    <t>兵    庫</t>
  </si>
  <si>
    <t>昭和24.11.22</t>
    <rPh sb="0" eb="2">
      <t>ショウワ</t>
    </rPh>
    <phoneticPr fontId="17"/>
  </si>
  <si>
    <t>高 木 瀬</t>
  </si>
  <si>
    <t>昭和22. 7. 1</t>
    <rPh sb="0" eb="2">
      <t>ショウワ</t>
    </rPh>
    <phoneticPr fontId="17"/>
  </si>
  <si>
    <t>北 川 副</t>
  </si>
  <si>
    <t>昭和24. 9.27</t>
    <rPh sb="0" eb="2">
      <t>ショウワ</t>
    </rPh>
    <phoneticPr fontId="17"/>
  </si>
  <si>
    <t>本    庄</t>
  </si>
  <si>
    <t>昭和23. 2.14</t>
    <rPh sb="0" eb="2">
      <t>ショウワ</t>
    </rPh>
    <phoneticPr fontId="17"/>
  </si>
  <si>
    <t>鍋    島</t>
  </si>
  <si>
    <t>昭和22.10.13</t>
    <rPh sb="0" eb="2">
      <t>ショウワ</t>
    </rPh>
    <phoneticPr fontId="17"/>
  </si>
  <si>
    <t>金    立</t>
  </si>
  <si>
    <t>昭和23.11.15</t>
    <rPh sb="0" eb="2">
      <t>ショウワ</t>
    </rPh>
    <phoneticPr fontId="17"/>
  </si>
  <si>
    <t>久 保 泉</t>
  </si>
  <si>
    <t>昭和23. 8.25</t>
    <rPh sb="0" eb="2">
      <t>ショウワ</t>
    </rPh>
    <phoneticPr fontId="17"/>
  </si>
  <si>
    <t>蓮    池</t>
  </si>
  <si>
    <t>昭和22. 9. 1</t>
    <rPh sb="0" eb="2">
      <t>ショウワ</t>
    </rPh>
    <phoneticPr fontId="17"/>
  </si>
  <si>
    <t>新    栄</t>
  </si>
  <si>
    <t>昭和53. 4. 1</t>
    <rPh sb="0" eb="2">
      <t>ショウワ</t>
    </rPh>
    <phoneticPr fontId="17"/>
  </si>
  <si>
    <t>若    楠</t>
  </si>
  <si>
    <t>昭和54. 4. 1</t>
    <rPh sb="0" eb="2">
      <t>ショウワ</t>
    </rPh>
    <phoneticPr fontId="17"/>
  </si>
  <si>
    <t>諸 富 町</t>
    <rPh sb="0" eb="1">
      <t>モロ</t>
    </rPh>
    <rPh sb="2" eb="3">
      <t>トミ</t>
    </rPh>
    <rPh sb="4" eb="5">
      <t>チョウ</t>
    </rPh>
    <phoneticPr fontId="17"/>
  </si>
  <si>
    <t>昭和30. 3. 1</t>
    <rPh sb="0" eb="2">
      <t>ショウワ</t>
    </rPh>
    <phoneticPr fontId="17"/>
  </si>
  <si>
    <t>大和生涯学
習センター</t>
    <rPh sb="0" eb="2">
      <t>ヤマト</t>
    </rPh>
    <rPh sb="2" eb="4">
      <t>ショウガイ</t>
    </rPh>
    <rPh sb="4" eb="5">
      <t>ガク</t>
    </rPh>
    <rPh sb="6" eb="7">
      <t>ナラ</t>
    </rPh>
    <phoneticPr fontId="17"/>
  </si>
  <si>
    <t>春日コミュニティセンター</t>
    <rPh sb="0" eb="2">
      <t>カスガ</t>
    </rPh>
    <phoneticPr fontId="17"/>
  </si>
  <si>
    <t>川上コミュニティセンター</t>
    <rPh sb="0" eb="2">
      <t>カワカミ</t>
    </rPh>
    <phoneticPr fontId="17"/>
  </si>
  <si>
    <t>平成22.11. 6</t>
    <rPh sb="0" eb="2">
      <t>ヘイセイ</t>
    </rPh>
    <phoneticPr fontId="17"/>
  </si>
  <si>
    <t>富士生涯学
習センター</t>
    <rPh sb="0" eb="1">
      <t>トミ</t>
    </rPh>
    <rPh sb="1" eb="2">
      <t>シ</t>
    </rPh>
    <phoneticPr fontId="17"/>
  </si>
  <si>
    <t>三　　瀬</t>
    <rPh sb="0" eb="1">
      <t>サン</t>
    </rPh>
    <rPh sb="3" eb="4">
      <t>セ</t>
    </rPh>
    <phoneticPr fontId="17"/>
  </si>
  <si>
    <t>昭和49. 1. 1</t>
    <rPh sb="0" eb="2">
      <t>ショウワ</t>
    </rPh>
    <phoneticPr fontId="17"/>
  </si>
  <si>
    <t>南 川 副</t>
    <rPh sb="0" eb="1">
      <t>ミナミ</t>
    </rPh>
    <rPh sb="2" eb="3">
      <t>カワ</t>
    </rPh>
    <rPh sb="4" eb="5">
      <t>フク</t>
    </rPh>
    <phoneticPr fontId="17"/>
  </si>
  <si>
    <t>昭和24. 6</t>
    <rPh sb="0" eb="2">
      <t>ショウワ</t>
    </rPh>
    <phoneticPr fontId="17"/>
  </si>
  <si>
    <t>西 川 副</t>
    <rPh sb="0" eb="1">
      <t>ニシ</t>
    </rPh>
    <rPh sb="2" eb="3">
      <t>カワ</t>
    </rPh>
    <rPh sb="4" eb="5">
      <t>フク</t>
    </rPh>
    <phoneticPr fontId="17"/>
  </si>
  <si>
    <t>中 川 副</t>
    <rPh sb="0" eb="1">
      <t>ナカ</t>
    </rPh>
    <rPh sb="2" eb="3">
      <t>カワ</t>
    </rPh>
    <rPh sb="4" eb="5">
      <t>フク</t>
    </rPh>
    <phoneticPr fontId="17"/>
  </si>
  <si>
    <t>大 詫 間</t>
    <rPh sb="0" eb="1">
      <t>オオ</t>
    </rPh>
    <rPh sb="2" eb="3">
      <t>ホコ</t>
    </rPh>
    <rPh sb="4" eb="5">
      <t>アイダ</t>
    </rPh>
    <phoneticPr fontId="17"/>
  </si>
  <si>
    <t>東 与 賀</t>
    <rPh sb="0" eb="1">
      <t>ヒガシ</t>
    </rPh>
    <rPh sb="2" eb="3">
      <t>アタエ</t>
    </rPh>
    <rPh sb="4" eb="5">
      <t>ガ</t>
    </rPh>
    <phoneticPr fontId="17"/>
  </si>
  <si>
    <t>昭和41.10. 1</t>
    <rPh sb="0" eb="2">
      <t>ショウワ</t>
    </rPh>
    <phoneticPr fontId="17"/>
  </si>
  <si>
    <t>久 保 田</t>
    <rPh sb="0" eb="1">
      <t>ヒサシ</t>
    </rPh>
    <rPh sb="2" eb="3">
      <t>ホ</t>
    </rPh>
    <rPh sb="4" eb="5">
      <t>タ</t>
    </rPh>
    <phoneticPr fontId="17"/>
  </si>
  <si>
    <t>総　数</t>
    <rPh sb="0" eb="1">
      <t>フサ</t>
    </rPh>
    <rPh sb="2" eb="3">
      <t>カズ</t>
    </rPh>
    <phoneticPr fontId="17"/>
  </si>
  <si>
    <t>資料：協働推進課,教育委員会社会教育部社会教育課,市立図書館</t>
    <rPh sb="3" eb="5">
      <t>キョウドウ</t>
    </rPh>
    <rPh sb="5" eb="7">
      <t>スイシン</t>
    </rPh>
    <rPh sb="7" eb="8">
      <t>カ</t>
    </rPh>
    <rPh sb="14" eb="16">
      <t>シャカイ</t>
    </rPh>
    <rPh sb="16" eb="18">
      <t>キョウイク</t>
    </rPh>
    <rPh sb="18" eb="19">
      <t>ブ</t>
    </rPh>
    <rPh sb="19" eb="21">
      <t>シャカイ</t>
    </rPh>
    <rPh sb="21" eb="23">
      <t>キョウイク</t>
    </rPh>
    <rPh sb="25" eb="27">
      <t>シリツ</t>
    </rPh>
    <rPh sb="27" eb="30">
      <t>トショカン</t>
    </rPh>
    <phoneticPr fontId="17"/>
  </si>
  <si>
    <t>（単位:日･％）</t>
  </si>
  <si>
    <t>平成22年度</t>
    <rPh sb="0" eb="2">
      <t>ヘイセイ</t>
    </rPh>
    <phoneticPr fontId="17"/>
  </si>
  <si>
    <t>平成23年度</t>
    <rPh sb="0" eb="2">
      <t>ヘイセイ</t>
    </rPh>
    <phoneticPr fontId="17"/>
  </si>
  <si>
    <t>平成24年度</t>
    <rPh sb="0" eb="2">
      <t>ヘイセイ</t>
    </rPh>
    <phoneticPr fontId="17"/>
  </si>
  <si>
    <t>平成25年度</t>
    <rPh sb="0" eb="2">
      <t>ヘイセイ</t>
    </rPh>
    <phoneticPr fontId="17"/>
  </si>
  <si>
    <t>大ホール</t>
  </si>
  <si>
    <t>中ホール</t>
  </si>
  <si>
    <t>イベントホール</t>
  </si>
  <si>
    <t>リハーサル室</t>
  </si>
  <si>
    <t>練習室１</t>
  </si>
  <si>
    <t>練習室２</t>
  </si>
  <si>
    <t>練習室３</t>
  </si>
  <si>
    <t>大会議室</t>
  </si>
  <si>
    <t>和室</t>
  </si>
  <si>
    <t>特別会議室</t>
  </si>
  <si>
    <t>小会議室</t>
  </si>
  <si>
    <t>利用者数(人)</t>
  </si>
  <si>
    <t>ホール</t>
  </si>
  <si>
    <t>第１会議室</t>
  </si>
  <si>
    <t>第２会議室</t>
  </si>
  <si>
    <t>第３会議室</t>
  </si>
  <si>
    <t>第４会議室</t>
  </si>
  <si>
    <t>注）上段：利用日数／中段：利用可能日数／下段：利用率（利用日数÷利用可能日数）　　</t>
  </si>
  <si>
    <t>（単位：回）</t>
  </si>
  <si>
    <t>施　  設</t>
  </si>
  <si>
    <t>区　 分</t>
  </si>
  <si>
    <t>平成22年度</t>
    <rPh sb="0" eb="2">
      <t>ヘイセイ</t>
    </rPh>
    <rPh sb="4" eb="6">
      <t>ネンド</t>
    </rPh>
    <phoneticPr fontId="17"/>
  </si>
  <si>
    <t>音　　楽</t>
  </si>
  <si>
    <t>講演・大会</t>
  </si>
  <si>
    <t>演劇</t>
  </si>
  <si>
    <t>舞踊・芸能</t>
  </si>
  <si>
    <t>その他</t>
  </si>
  <si>
    <t>音楽</t>
  </si>
  <si>
    <t>（単位：人）</t>
  </si>
  <si>
    <t>小中学生</t>
  </si>
  <si>
    <t>高 校 生</t>
  </si>
  <si>
    <t>資料：教育委員会社会教育部社会教育課</t>
    <rPh sb="8" eb="10">
      <t>シャカイ</t>
    </rPh>
    <rPh sb="10" eb="12">
      <t>キョウイク</t>
    </rPh>
    <rPh sb="12" eb="13">
      <t>ブ</t>
    </rPh>
    <rPh sb="13" eb="15">
      <t>シャカイ</t>
    </rPh>
    <rPh sb="15" eb="18">
      <t>キョウイクカ</t>
    </rPh>
    <phoneticPr fontId="17"/>
  </si>
  <si>
    <t>月末現在蔵書数</t>
    <rPh sb="0" eb="2">
      <t>ゲツマツ</t>
    </rPh>
    <rPh sb="2" eb="4">
      <t>ゲンザイ</t>
    </rPh>
    <rPh sb="4" eb="6">
      <t>ゾウショ</t>
    </rPh>
    <rPh sb="6" eb="7">
      <t>スウ</t>
    </rPh>
    <phoneticPr fontId="17"/>
  </si>
  <si>
    <t>新規登録者数</t>
    <rPh sb="0" eb="2">
      <t>シンキ</t>
    </rPh>
    <phoneticPr fontId="17"/>
  </si>
  <si>
    <t>レファレンス
件数(注1)</t>
    <rPh sb="10" eb="11">
      <t>チュウ</t>
    </rPh>
    <phoneticPr fontId="17"/>
  </si>
  <si>
    <t>本館相</t>
    <rPh sb="0" eb="1">
      <t>ホン</t>
    </rPh>
    <rPh sb="1" eb="2">
      <t>カン</t>
    </rPh>
    <rPh sb="2" eb="3">
      <t>ソウ</t>
    </rPh>
    <phoneticPr fontId="17"/>
  </si>
  <si>
    <t>互貸借</t>
    <rPh sb="0" eb="1">
      <t>カワラ</t>
    </rPh>
    <rPh sb="1" eb="3">
      <t>タイシャク</t>
    </rPh>
    <phoneticPr fontId="17"/>
  </si>
  <si>
    <t>貸出利
用者数</t>
    <rPh sb="0" eb="2">
      <t>カシダシ</t>
    </rPh>
    <phoneticPr fontId="17"/>
  </si>
  <si>
    <t>（注2）</t>
    <rPh sb="1" eb="2">
      <t>チュウ</t>
    </rPh>
    <phoneticPr fontId="17"/>
  </si>
  <si>
    <t>（点）</t>
    <rPh sb="1" eb="2">
      <t>テン</t>
    </rPh>
    <phoneticPr fontId="17"/>
  </si>
  <si>
    <t>（点）</t>
  </si>
  <si>
    <t>（人）</t>
  </si>
  <si>
    <t>（日）</t>
  </si>
  <si>
    <t>（件）</t>
  </si>
  <si>
    <t>注1)レファレンスとは、利用者からの質問に図書館で得られる情報を元に答えるサービス。</t>
    <rPh sb="0" eb="1">
      <t>チュウ</t>
    </rPh>
    <phoneticPr fontId="17"/>
  </si>
  <si>
    <t>注2)相互貸借とは、自分の図書館に所蔵していない資料を他の図書館から取り寄せて利用者に提供する
    サービス。</t>
    <rPh sb="0" eb="1">
      <t>チュウ</t>
    </rPh>
    <phoneticPr fontId="17"/>
  </si>
  <si>
    <t>年度・月</t>
  </si>
  <si>
    <t>　数　　（ 内 訳 ）</t>
  </si>
  <si>
    <t>自動車図書館</t>
    <rPh sb="0" eb="3">
      <t>ジドウシャ</t>
    </rPh>
    <rPh sb="3" eb="5">
      <t>トショ</t>
    </rPh>
    <rPh sb="5" eb="6">
      <t>カン</t>
    </rPh>
    <phoneticPr fontId="17"/>
  </si>
  <si>
    <t>開成分室</t>
    <rPh sb="0" eb="1">
      <t>カイ</t>
    </rPh>
    <rPh sb="1" eb="2">
      <t>シゲル</t>
    </rPh>
    <rPh sb="2" eb="3">
      <t>ブン</t>
    </rPh>
    <rPh sb="3" eb="4">
      <t>シツ</t>
    </rPh>
    <phoneticPr fontId="17"/>
  </si>
  <si>
    <t>本庄分室</t>
    <rPh sb="0" eb="1">
      <t>ホン</t>
    </rPh>
    <rPh sb="1" eb="2">
      <t>ショウ</t>
    </rPh>
    <rPh sb="2" eb="3">
      <t>ブン</t>
    </rPh>
    <rPh sb="3" eb="4">
      <t>シツ</t>
    </rPh>
    <phoneticPr fontId="17"/>
  </si>
  <si>
    <t>巨勢分室</t>
    <rPh sb="0" eb="1">
      <t>キョ</t>
    </rPh>
    <rPh sb="1" eb="2">
      <t>イキオ</t>
    </rPh>
    <rPh sb="2" eb="4">
      <t>ブンシツ</t>
    </rPh>
    <phoneticPr fontId="17"/>
  </si>
  <si>
    <t>大 和 館</t>
    <rPh sb="0" eb="1">
      <t>ダイ</t>
    </rPh>
    <rPh sb="2" eb="3">
      <t>ワ</t>
    </rPh>
    <rPh sb="4" eb="5">
      <t>カン</t>
    </rPh>
    <phoneticPr fontId="17"/>
  </si>
  <si>
    <t>諸 富 館</t>
    <rPh sb="0" eb="1">
      <t>モロ</t>
    </rPh>
    <rPh sb="2" eb="3">
      <t>トミ</t>
    </rPh>
    <rPh sb="4" eb="5">
      <t>カン</t>
    </rPh>
    <phoneticPr fontId="17"/>
  </si>
  <si>
    <t>東与賀館</t>
    <rPh sb="0" eb="3">
      <t>ヒガシヨカ</t>
    </rPh>
    <rPh sb="3" eb="4">
      <t>カン</t>
    </rPh>
    <phoneticPr fontId="17"/>
  </si>
  <si>
    <t>富 士 館</t>
    <rPh sb="0" eb="1">
      <t>トミ</t>
    </rPh>
    <rPh sb="2" eb="3">
      <t>シ</t>
    </rPh>
    <rPh sb="4" eb="5">
      <t>カン</t>
    </rPh>
    <phoneticPr fontId="17"/>
  </si>
  <si>
    <t>三 瀬 館</t>
    <rPh sb="0" eb="1">
      <t>サン</t>
    </rPh>
    <rPh sb="2" eb="3">
      <t>セ</t>
    </rPh>
    <rPh sb="4" eb="5">
      <t>カン</t>
    </rPh>
    <phoneticPr fontId="17"/>
  </si>
  <si>
    <t>川 副 館</t>
    <rPh sb="0" eb="1">
      <t>カワ</t>
    </rPh>
    <rPh sb="2" eb="3">
      <t>フク</t>
    </rPh>
    <rPh sb="4" eb="5">
      <t>カン</t>
    </rPh>
    <phoneticPr fontId="17"/>
  </si>
  <si>
    <t>郵送(注3)</t>
    <rPh sb="0" eb="1">
      <t>ユウ</t>
    </rPh>
    <rPh sb="1" eb="2">
      <t>ソウ</t>
    </rPh>
    <rPh sb="3" eb="4">
      <t>チュウ</t>
    </rPh>
    <phoneticPr fontId="17"/>
  </si>
  <si>
    <t>資料：市立図書館（教育委員会社会教育部）</t>
    <rPh sb="3" eb="5">
      <t>シリツ</t>
    </rPh>
    <rPh sb="5" eb="8">
      <t>トショカン</t>
    </rPh>
    <rPh sb="9" eb="11">
      <t>キョウイク</t>
    </rPh>
    <rPh sb="11" eb="14">
      <t>イインカイ</t>
    </rPh>
    <rPh sb="14" eb="16">
      <t>シャカイ</t>
    </rPh>
    <rPh sb="16" eb="18">
      <t>キョウイク</t>
    </rPh>
    <rPh sb="18" eb="19">
      <t>ブ</t>
    </rPh>
    <phoneticPr fontId="17"/>
  </si>
  <si>
    <t>注3)郵送とは、郵送や宅配による貸出のことで、基本的に障がい等により来館することができない人の
    ためのサービス。本館のみで行っている。</t>
    <rPh sb="0" eb="1">
      <t>チュウ</t>
    </rPh>
    <phoneticPr fontId="17"/>
  </si>
  <si>
    <t>注4)三瀬館は平成21年7月、川副館は平成24年4月開館。</t>
    <rPh sb="0" eb="1">
      <t>チュウ</t>
    </rPh>
    <rPh sb="3" eb="5">
      <t>ミツセ</t>
    </rPh>
    <rPh sb="5" eb="6">
      <t>カン</t>
    </rPh>
    <rPh sb="7" eb="9">
      <t>ヘイセイ</t>
    </rPh>
    <rPh sb="11" eb="12">
      <t>ネン</t>
    </rPh>
    <rPh sb="13" eb="14">
      <t>ガツ</t>
    </rPh>
    <rPh sb="15" eb="17">
      <t>カワソエ</t>
    </rPh>
    <rPh sb="17" eb="18">
      <t>カン</t>
    </rPh>
    <rPh sb="19" eb="21">
      <t>ヘイセイ</t>
    </rPh>
    <rPh sb="23" eb="24">
      <t>ネン</t>
    </rPh>
    <rPh sb="25" eb="26">
      <t>ガツ</t>
    </rPh>
    <rPh sb="26" eb="28">
      <t>カイカン</t>
    </rPh>
    <phoneticPr fontId="17"/>
  </si>
  <si>
    <t>(単位：人）</t>
  </si>
  <si>
    <t>年   度</t>
  </si>
  <si>
    <t>県　　　　立　　　　美　　　　術　　　　館</t>
    <rPh sb="0" eb="1">
      <t>ケン</t>
    </rPh>
    <rPh sb="5" eb="6">
      <t>タテ</t>
    </rPh>
    <rPh sb="10" eb="11">
      <t>ビ</t>
    </rPh>
    <rPh sb="15" eb="16">
      <t>ジュツ</t>
    </rPh>
    <rPh sb="20" eb="21">
      <t>カン</t>
    </rPh>
    <phoneticPr fontId="17"/>
  </si>
  <si>
    <t>県 立 博 物 館</t>
    <rPh sb="0" eb="1">
      <t>ケン</t>
    </rPh>
    <rPh sb="2" eb="3">
      <t>タテ</t>
    </rPh>
    <rPh sb="4" eb="5">
      <t>ヒロシ</t>
    </rPh>
    <rPh sb="6" eb="7">
      <t>モノ</t>
    </rPh>
    <rPh sb="8" eb="9">
      <t>カン</t>
    </rPh>
    <phoneticPr fontId="17"/>
  </si>
  <si>
    <t>企 画 展</t>
  </si>
  <si>
    <t>常 設 展</t>
  </si>
  <si>
    <t>企 画 展</t>
    <rPh sb="0" eb="1">
      <t>キ</t>
    </rPh>
    <rPh sb="2" eb="3">
      <t>ガ</t>
    </rPh>
    <rPh sb="4" eb="5">
      <t>テン</t>
    </rPh>
    <phoneticPr fontId="17"/>
  </si>
  <si>
    <t>資料：県立博物館・美術館</t>
    <rPh sb="0" eb="2">
      <t>シリョウ</t>
    </rPh>
    <rPh sb="3" eb="5">
      <t>ケンリツ</t>
    </rPh>
    <rPh sb="5" eb="8">
      <t>ハクブツカン</t>
    </rPh>
    <rPh sb="9" eb="12">
      <t>ビジュツカン</t>
    </rPh>
    <phoneticPr fontId="17"/>
  </si>
  <si>
    <t>注2）美術館利用者数の｢その他｣には画廊、研修室、美術館ホールの入場者は含まれない。</t>
    <rPh sb="0" eb="1">
      <t>チュウ</t>
    </rPh>
    <rPh sb="3" eb="6">
      <t>ビジュツカン</t>
    </rPh>
    <rPh sb="6" eb="9">
      <t>リヨウシャ</t>
    </rPh>
    <rPh sb="9" eb="10">
      <t>スウ</t>
    </rPh>
    <rPh sb="14" eb="15">
      <t>タ</t>
    </rPh>
    <phoneticPr fontId="17"/>
  </si>
  <si>
    <t>(単位：冊、人）</t>
    <rPh sb="1" eb="3">
      <t>タンイ</t>
    </rPh>
    <rPh sb="4" eb="5">
      <t>サツ</t>
    </rPh>
    <rPh sb="6" eb="7">
      <t>ヒト</t>
    </rPh>
    <phoneticPr fontId="4"/>
  </si>
  <si>
    <t>年度</t>
    <rPh sb="0" eb="2">
      <t>ネンド</t>
    </rPh>
    <phoneticPr fontId="4"/>
  </si>
  <si>
    <t>新規登録
者数</t>
    <rPh sb="0" eb="2">
      <t>シンキ</t>
    </rPh>
    <rPh sb="2" eb="4">
      <t>トウロク</t>
    </rPh>
    <rPh sb="5" eb="6">
      <t>シャ</t>
    </rPh>
    <rPh sb="6" eb="7">
      <t>スウ</t>
    </rPh>
    <phoneticPr fontId="4"/>
  </si>
  <si>
    <t>開館日数</t>
    <rPh sb="0" eb="2">
      <t>カイカン</t>
    </rPh>
    <rPh sb="2" eb="4">
      <t>ニッスウ</t>
    </rPh>
    <phoneticPr fontId="4"/>
  </si>
  <si>
    <t>入館者数</t>
    <rPh sb="0" eb="3">
      <t>ニュウカンシャ</t>
    </rPh>
    <rPh sb="3" eb="4">
      <t>スウ</t>
    </rPh>
    <phoneticPr fontId="17"/>
  </si>
  <si>
    <t>調査相談
件数</t>
    <rPh sb="0" eb="2">
      <t>チョウサ</t>
    </rPh>
    <rPh sb="2" eb="4">
      <t>ソウダン</t>
    </rPh>
    <rPh sb="5" eb="7">
      <t>ケンスウ</t>
    </rPh>
    <phoneticPr fontId="4"/>
  </si>
  <si>
    <t>館外貸出</t>
  </si>
  <si>
    <t>団体貸出
点数</t>
    <rPh sb="0" eb="2">
      <t>ダンタイ</t>
    </rPh>
    <rPh sb="2" eb="4">
      <t>カシダシ</t>
    </rPh>
    <rPh sb="5" eb="7">
      <t>テンスウ</t>
    </rPh>
    <phoneticPr fontId="4"/>
  </si>
  <si>
    <t>資料：県立図書館（佐賀県立図書館年報）　</t>
    <rPh sb="9" eb="13">
      <t>サガケンリツ</t>
    </rPh>
    <rPh sb="13" eb="16">
      <t>トショカン</t>
    </rPh>
    <rPh sb="16" eb="18">
      <t>ネンポウ</t>
    </rPh>
    <phoneticPr fontId="4"/>
  </si>
  <si>
    <t>注）入館者数は、デジタルカウンターによる。</t>
    <rPh sb="2" eb="5">
      <t>ニュウカンシャ</t>
    </rPh>
    <rPh sb="5" eb="6">
      <t>スウ</t>
    </rPh>
    <phoneticPr fontId="17"/>
  </si>
  <si>
    <t>平成23～27年</t>
    <rPh sb="0" eb="2">
      <t>ヘイセイ</t>
    </rPh>
    <rPh sb="7" eb="8">
      <t>ネン</t>
    </rPh>
    <phoneticPr fontId="2"/>
  </si>
  <si>
    <t>平成27年</t>
    <rPh sb="0" eb="2">
      <t>ヘイセイ</t>
    </rPh>
    <rPh sb="4" eb="5">
      <t>ネン</t>
    </rPh>
    <phoneticPr fontId="2"/>
  </si>
  <si>
    <t>平成25～27年度</t>
    <rPh sb="0" eb="2">
      <t>ヘイセイ</t>
    </rPh>
    <rPh sb="7" eb="9">
      <t>ネンド</t>
    </rPh>
    <phoneticPr fontId="2"/>
  </si>
  <si>
    <t>平成22～平成26年度</t>
    <rPh sb="0" eb="2">
      <t>ヘイセイ</t>
    </rPh>
    <rPh sb="5" eb="7">
      <t>ヘイセイ</t>
    </rPh>
    <rPh sb="9" eb="11">
      <t>ネンド</t>
    </rPh>
    <phoneticPr fontId="2"/>
  </si>
  <si>
    <t>１学級当たり
児童･生徒数</t>
    <phoneticPr fontId="17"/>
  </si>
  <si>
    <t>平成23年</t>
    <rPh sb="0" eb="2">
      <t>ヘイセイ</t>
    </rPh>
    <rPh sb="4" eb="5">
      <t>ネン</t>
    </rPh>
    <phoneticPr fontId="17"/>
  </si>
  <si>
    <t>　27</t>
    <phoneticPr fontId="17"/>
  </si>
  <si>
    <t>　27</t>
  </si>
  <si>
    <t>園児数，教職員数，校地及び校舎等の概況 （平成27年）</t>
    <rPh sb="0" eb="3">
      <t>エンジカズ</t>
    </rPh>
    <rPh sb="4" eb="7">
      <t>キョウショクイン</t>
    </rPh>
    <rPh sb="7" eb="8">
      <t>スウ</t>
    </rPh>
    <rPh sb="9" eb="11">
      <t>コウチ</t>
    </rPh>
    <rPh sb="11" eb="12">
      <t>オヨ</t>
    </rPh>
    <rPh sb="13" eb="15">
      <t>コウシャ</t>
    </rPh>
    <rPh sb="15" eb="16">
      <t>トウ</t>
    </rPh>
    <rPh sb="17" eb="19">
      <t>ガイキョウ</t>
    </rPh>
    <rPh sb="21" eb="23">
      <t>ヘイセイ</t>
    </rPh>
    <rPh sb="25" eb="26">
      <t>ネン</t>
    </rPh>
    <phoneticPr fontId="17"/>
  </si>
  <si>
    <t>平成27年5月1日現在</t>
    <rPh sb="4" eb="5">
      <t>ネン</t>
    </rPh>
    <phoneticPr fontId="17"/>
  </si>
  <si>
    <t>児　童　数</t>
    <phoneticPr fontId="17"/>
  </si>
  <si>
    <t>教員数</t>
    <phoneticPr fontId="17"/>
  </si>
  <si>
    <t>屋　内
運動場
面　積</t>
    <phoneticPr fontId="17"/>
  </si>
  <si>
    <t>面　積</t>
    <phoneticPr fontId="17"/>
  </si>
  <si>
    <t>普通教室</t>
    <phoneticPr fontId="17"/>
  </si>
  <si>
    <t>（小学校）</t>
    <phoneticPr fontId="17"/>
  </si>
  <si>
    <t>園児数，教職員数，校地及び校舎等の概況 （平成27年）　（つづき）</t>
    <rPh sb="0" eb="3">
      <t>エンジカズ</t>
    </rPh>
    <rPh sb="4" eb="7">
      <t>キョウショクイン</t>
    </rPh>
    <rPh sb="7" eb="8">
      <t>スウ</t>
    </rPh>
    <rPh sb="9" eb="11">
      <t>コウチ</t>
    </rPh>
    <rPh sb="11" eb="12">
      <t>オヨ</t>
    </rPh>
    <rPh sb="13" eb="15">
      <t>コウシャ</t>
    </rPh>
    <rPh sb="15" eb="16">
      <t>トウ</t>
    </rPh>
    <rPh sb="17" eb="19">
      <t>ガイキョウ</t>
    </rPh>
    <rPh sb="21" eb="23">
      <t>ヘイセイ</t>
    </rPh>
    <rPh sb="25" eb="26">
      <t>ネン</t>
    </rPh>
    <phoneticPr fontId="17"/>
  </si>
  <si>
    <t>屋　内
運動場
面　積</t>
    <phoneticPr fontId="17"/>
  </si>
  <si>
    <t>鉄骨・鉄筋</t>
    <phoneticPr fontId="17"/>
  </si>
  <si>
    <t>木造</t>
    <phoneticPr fontId="17"/>
  </si>
  <si>
    <t>普通教室</t>
    <phoneticPr fontId="17"/>
  </si>
  <si>
    <t>（中学校）</t>
    <phoneticPr fontId="17"/>
  </si>
  <si>
    <t xml:space="preserve">  状  況  （平成23～27年）</t>
    <rPh sb="2" eb="3">
      <t>ジョウ</t>
    </rPh>
    <rPh sb="5" eb="6">
      <t>キョウ</t>
    </rPh>
    <rPh sb="9" eb="11">
      <t>ヘイセイ</t>
    </rPh>
    <rPh sb="16" eb="17">
      <t>ネン</t>
    </rPh>
    <phoneticPr fontId="17"/>
  </si>
  <si>
    <t>年　　次</t>
    <phoneticPr fontId="17"/>
  </si>
  <si>
    <t>屋  内  運  動  場</t>
    <phoneticPr fontId="17"/>
  </si>
  <si>
    <t>面    積</t>
    <phoneticPr fontId="17"/>
  </si>
  <si>
    <t>児童・生徒
１人当たり
面　　　積</t>
    <phoneticPr fontId="17"/>
  </si>
  <si>
    <t>総 面 積</t>
    <phoneticPr fontId="17"/>
  </si>
  <si>
    <t>木   造</t>
    <phoneticPr fontId="17"/>
  </si>
  <si>
    <t>総    数</t>
    <phoneticPr fontId="17"/>
  </si>
  <si>
    <t>設 置 校</t>
    <phoneticPr fontId="17"/>
  </si>
  <si>
    <t xml:space="preserve">平成23年  </t>
    <rPh sb="0" eb="2">
      <t>ヘイセイ</t>
    </rPh>
    <rPh sb="4" eb="5">
      <t>ネン</t>
    </rPh>
    <phoneticPr fontId="17"/>
  </si>
  <si>
    <t>27</t>
    <phoneticPr fontId="17"/>
  </si>
  <si>
    <t>27</t>
  </si>
  <si>
    <t>身長（㎝）</t>
    <phoneticPr fontId="17"/>
  </si>
  <si>
    <t>体 重（㎏）</t>
    <phoneticPr fontId="4"/>
  </si>
  <si>
    <t>座 高（㎝）</t>
    <phoneticPr fontId="4"/>
  </si>
  <si>
    <t>平成
27年度</t>
    <rPh sb="0" eb="2">
      <t>ヘイセイ</t>
    </rPh>
    <rPh sb="5" eb="7">
      <t>ネンド</t>
    </rPh>
    <phoneticPr fontId="17"/>
  </si>
  <si>
    <t>小  学  校</t>
    <phoneticPr fontId="4"/>
  </si>
  <si>
    <t>10
歳</t>
    <phoneticPr fontId="4"/>
  </si>
  <si>
    <t>11
歳</t>
    <phoneticPr fontId="4"/>
  </si>
  <si>
    <t>中 学 校</t>
    <phoneticPr fontId="4"/>
  </si>
  <si>
    <t>12
歳</t>
    <phoneticPr fontId="4"/>
  </si>
  <si>
    <t>13
歳</t>
    <phoneticPr fontId="4"/>
  </si>
  <si>
    <t>14
歳</t>
    <phoneticPr fontId="4"/>
  </si>
  <si>
    <t>文 化 会 館</t>
    <phoneticPr fontId="17"/>
  </si>
  <si>
    <t>平成26年度</t>
    <rPh sb="0" eb="2">
      <t>ヘイセイ</t>
    </rPh>
    <phoneticPr fontId="17"/>
  </si>
  <si>
    <t>市 民 会 館</t>
    <phoneticPr fontId="17"/>
  </si>
  <si>
    <t>資料：文化会館、市民会館</t>
    <phoneticPr fontId="17"/>
  </si>
  <si>
    <t>文 化 会 館
大 ホ ー ル</t>
    <phoneticPr fontId="17"/>
  </si>
  <si>
    <t>文 化 会 館
中 ホ ー ル</t>
    <phoneticPr fontId="17"/>
  </si>
  <si>
    <t>文  化  会  館
イベントホール</t>
    <phoneticPr fontId="17"/>
  </si>
  <si>
    <t>市 民 会 館　　　ホ  ー  ル</t>
    <phoneticPr fontId="17"/>
  </si>
  <si>
    <t>資料：文化会館、市民会館</t>
    <phoneticPr fontId="17"/>
  </si>
  <si>
    <t xml:space="preserve"> 利 用 状 況 （平成22～26年度）</t>
    <rPh sb="5" eb="6">
      <t>ジョウ</t>
    </rPh>
    <rPh sb="7" eb="8">
      <t>キョウ</t>
    </rPh>
    <rPh sb="10" eb="12">
      <t>ヘイセイ</t>
    </rPh>
    <rPh sb="17" eb="19">
      <t>ネンド</t>
    </rPh>
    <phoneticPr fontId="17"/>
  </si>
  <si>
    <t>年度・月</t>
    <phoneticPr fontId="17"/>
  </si>
  <si>
    <t>本館開館日数</t>
    <phoneticPr fontId="17"/>
  </si>
  <si>
    <t>本館入館者数</t>
    <phoneticPr fontId="17"/>
  </si>
  <si>
    <t>予約点数</t>
    <phoneticPr fontId="17"/>
  </si>
  <si>
    <t>貸  出</t>
    <phoneticPr fontId="17"/>
  </si>
  <si>
    <t>借  受</t>
    <phoneticPr fontId="17"/>
  </si>
  <si>
    <t>平成26年 4月</t>
    <rPh sb="0" eb="2">
      <t>ヘイセイ</t>
    </rPh>
    <rPh sb="4" eb="5">
      <t>ネン</t>
    </rPh>
    <rPh sb="7" eb="8">
      <t>ガツ</t>
    </rPh>
    <phoneticPr fontId="17"/>
  </si>
  <si>
    <t xml:space="preserve">       5</t>
    <phoneticPr fontId="17"/>
  </si>
  <si>
    <t xml:space="preserve">       6</t>
    <phoneticPr fontId="17"/>
  </si>
  <si>
    <t xml:space="preserve">       7</t>
    <phoneticPr fontId="17"/>
  </si>
  <si>
    <t xml:space="preserve">       8</t>
    <phoneticPr fontId="17"/>
  </si>
  <si>
    <t xml:space="preserve">       9</t>
    <phoneticPr fontId="17"/>
  </si>
  <si>
    <t xml:space="preserve">      10</t>
    <phoneticPr fontId="17"/>
  </si>
  <si>
    <t xml:space="preserve">      11</t>
    <phoneticPr fontId="17"/>
  </si>
  <si>
    <t xml:space="preserve">      12</t>
    <phoneticPr fontId="17"/>
  </si>
  <si>
    <t>平成27年 1月</t>
    <rPh sb="0" eb="2">
      <t>ヘイセイ</t>
    </rPh>
    <rPh sb="4" eb="5">
      <t>ネン</t>
    </rPh>
    <rPh sb="7" eb="8">
      <t>ガツ</t>
    </rPh>
    <phoneticPr fontId="17"/>
  </si>
  <si>
    <t>　 　　2</t>
    <phoneticPr fontId="17"/>
  </si>
  <si>
    <t xml:space="preserve">       3</t>
    <phoneticPr fontId="17"/>
  </si>
  <si>
    <t>貸　　　　出　　　　点　　　</t>
    <phoneticPr fontId="17"/>
  </si>
  <si>
    <t>合　計</t>
    <phoneticPr fontId="17"/>
  </si>
  <si>
    <t>本    館</t>
    <phoneticPr fontId="17"/>
  </si>
  <si>
    <t>金立分室</t>
    <phoneticPr fontId="17"/>
  </si>
  <si>
    <t>鍋島分室</t>
    <phoneticPr fontId="17"/>
  </si>
  <si>
    <t>高木瀬分室</t>
    <phoneticPr fontId="17"/>
  </si>
  <si>
    <t>総   数</t>
    <phoneticPr fontId="17"/>
  </si>
  <si>
    <t>県   展</t>
    <phoneticPr fontId="17"/>
  </si>
  <si>
    <t>そ の 他</t>
    <phoneticPr fontId="17"/>
  </si>
  <si>
    <t>常 設 展</t>
    <phoneticPr fontId="17"/>
  </si>
  <si>
    <t>26</t>
    <phoneticPr fontId="17"/>
  </si>
  <si>
    <t>注1）博物館、美術館両展示室を使用している展覧会については観覧者数は重複した数。</t>
    <phoneticPr fontId="17"/>
  </si>
  <si>
    <t>注3）平成26年12月1日～平成27年3月31日まで、美術館は改修のため休館。</t>
    <rPh sb="0" eb="1">
      <t>チュウ</t>
    </rPh>
    <rPh sb="3" eb="5">
      <t>ヘイセイ</t>
    </rPh>
    <rPh sb="7" eb="8">
      <t>ネン</t>
    </rPh>
    <rPh sb="10" eb="11">
      <t>ガツ</t>
    </rPh>
    <rPh sb="12" eb="13">
      <t>ニチ</t>
    </rPh>
    <rPh sb="14" eb="16">
      <t>ヘイセイ</t>
    </rPh>
    <rPh sb="18" eb="19">
      <t>ネン</t>
    </rPh>
    <rPh sb="20" eb="21">
      <t>ガツ</t>
    </rPh>
    <rPh sb="23" eb="24">
      <t>ニチ</t>
    </rPh>
    <rPh sb="27" eb="30">
      <t>ビジュツカン</t>
    </rPh>
    <rPh sb="31" eb="33">
      <t>カイシュウ</t>
    </rPh>
    <rPh sb="36" eb="38">
      <t>キュウカン</t>
    </rPh>
    <phoneticPr fontId="17"/>
  </si>
  <si>
    <t>蔵書冊数</t>
    <phoneticPr fontId="17"/>
  </si>
  <si>
    <t>利用人員</t>
    <phoneticPr fontId="17"/>
  </si>
  <si>
    <t>利用冊数</t>
    <phoneticPr fontId="17"/>
  </si>
  <si>
    <t>平成22年度</t>
    <rPh sb="0" eb="2">
      <t>ヘイセイ</t>
    </rPh>
    <rPh sb="4" eb="6">
      <t>ネンド</t>
    </rPh>
    <phoneticPr fontId="4"/>
  </si>
  <si>
    <t>26</t>
    <phoneticPr fontId="4"/>
  </si>
  <si>
    <t>平 成 27 年 版 佐 賀 市 統 計 ﾃﾞ ｰ ﾀ</t>
    <rPh sb="0" eb="1">
      <t>ヒラ</t>
    </rPh>
    <rPh sb="2" eb="3">
      <t>シゲル</t>
    </rPh>
    <rPh sb="7" eb="8">
      <t>トシ</t>
    </rPh>
    <rPh sb="9" eb="10">
      <t>ハン</t>
    </rPh>
    <rPh sb="11" eb="12">
      <t>タスク</t>
    </rPh>
    <rPh sb="13" eb="14">
      <t>ガ</t>
    </rPh>
    <rPh sb="15" eb="16">
      <t>シ</t>
    </rPh>
    <rPh sb="17" eb="18">
      <t>オサム</t>
    </rPh>
    <rPh sb="19" eb="20">
      <t>ケイ</t>
    </rPh>
    <phoneticPr fontId="4"/>
  </si>
  <si>
    <t>年   度</t>
    <phoneticPr fontId="17"/>
  </si>
  <si>
    <t>総   数</t>
    <phoneticPr fontId="17"/>
  </si>
  <si>
    <t>一   般</t>
    <phoneticPr fontId="17"/>
  </si>
  <si>
    <t>26</t>
    <phoneticPr fontId="17"/>
  </si>
  <si>
    <t>幼保連携型認定こども園</t>
    <rPh sb="0" eb="1">
      <t>ヨウ</t>
    </rPh>
    <rPh sb="1" eb="2">
      <t>ホ</t>
    </rPh>
    <rPh sb="2" eb="4">
      <t>レンケイ</t>
    </rPh>
    <rPh sb="4" eb="5">
      <t>カタ</t>
    </rPh>
    <rPh sb="5" eb="7">
      <t>ニンテイ</t>
    </rPh>
    <rPh sb="10" eb="11">
      <t>エン</t>
    </rPh>
    <phoneticPr fontId="2"/>
  </si>
  <si>
    <t>私　立</t>
    <rPh sb="0" eb="1">
      <t>ワタクシ</t>
    </rPh>
    <rPh sb="2" eb="3">
      <t>リツ</t>
    </rPh>
    <phoneticPr fontId="2"/>
  </si>
  <si>
    <t>平成　27　年</t>
    <rPh sb="0" eb="2">
      <t>ヘイセイ</t>
    </rPh>
    <rPh sb="6" eb="7">
      <t>ネン</t>
    </rPh>
    <phoneticPr fontId="17"/>
  </si>
  <si>
    <t>145.　市 内 の 学 校 の 現 況 （平成26，27年）</t>
    <rPh sb="5" eb="6">
      <t>シ</t>
    </rPh>
    <rPh sb="7" eb="8">
      <t>ナイ</t>
    </rPh>
    <rPh sb="11" eb="12">
      <t>ガク</t>
    </rPh>
    <rPh sb="13" eb="14">
      <t>コウ</t>
    </rPh>
    <rPh sb="17" eb="18">
      <t>ゲン</t>
    </rPh>
    <rPh sb="22" eb="24">
      <t>ヘイセイ</t>
    </rPh>
    <rPh sb="29" eb="30">
      <t>ネン</t>
    </rPh>
    <phoneticPr fontId="17"/>
  </si>
  <si>
    <t>　24</t>
    <phoneticPr fontId="2"/>
  </si>
  <si>
    <t>　25</t>
    <phoneticPr fontId="2"/>
  </si>
  <si>
    <t xml:space="preserve">  26</t>
    <phoneticPr fontId="2"/>
  </si>
  <si>
    <t xml:space="preserve">  27</t>
    <phoneticPr fontId="4"/>
  </si>
  <si>
    <t>平成26，27年</t>
    <rPh sb="0" eb="2">
      <t>ヘイセイ</t>
    </rPh>
    <rPh sb="7" eb="8">
      <t>ネン</t>
    </rPh>
    <phoneticPr fontId="2"/>
  </si>
  <si>
    <t>園   児   数</t>
    <rPh sb="0" eb="1">
      <t>エン</t>
    </rPh>
    <phoneticPr fontId="17"/>
  </si>
  <si>
    <t>平成27年</t>
    <rPh sb="0" eb="2">
      <t>ヘイセイ</t>
    </rPh>
    <rPh sb="4" eb="5">
      <t>ネン</t>
    </rPh>
    <phoneticPr fontId="17"/>
  </si>
  <si>
    <t>園　数</t>
    <rPh sb="0" eb="1">
      <t>エン</t>
    </rPh>
    <rPh sb="2" eb="3">
      <t>スウ</t>
    </rPh>
    <phoneticPr fontId="2"/>
  </si>
  <si>
    <t>総　　　　数</t>
    <rPh sb="0" eb="1">
      <t>ソウ</t>
    </rPh>
    <rPh sb="5" eb="6">
      <t>スウ</t>
    </rPh>
    <phoneticPr fontId="2"/>
  </si>
  <si>
    <t>0　歳　児</t>
    <rPh sb="2" eb="3">
      <t>サイ</t>
    </rPh>
    <rPh sb="4" eb="5">
      <t>ジ</t>
    </rPh>
    <phoneticPr fontId="2"/>
  </si>
  <si>
    <t>1　歳　児</t>
    <rPh sb="2" eb="3">
      <t>サイ</t>
    </rPh>
    <rPh sb="4" eb="5">
      <t>コ</t>
    </rPh>
    <phoneticPr fontId="2"/>
  </si>
  <si>
    <t>2　歳　児</t>
    <rPh sb="2" eb="3">
      <t>サイ</t>
    </rPh>
    <rPh sb="4" eb="5">
      <t>ジ</t>
    </rPh>
    <phoneticPr fontId="2"/>
  </si>
  <si>
    <t>3　歳　児</t>
    <rPh sb="2" eb="3">
      <t>サイ</t>
    </rPh>
    <rPh sb="4" eb="5">
      <t>ジ</t>
    </rPh>
    <phoneticPr fontId="2"/>
  </si>
  <si>
    <t>4　歳　児</t>
    <rPh sb="2" eb="3">
      <t>サイ</t>
    </rPh>
    <rPh sb="4" eb="5">
      <t>ジ</t>
    </rPh>
    <phoneticPr fontId="2"/>
  </si>
  <si>
    <t>5　歳　児</t>
    <rPh sb="2" eb="3">
      <t>サイ</t>
    </rPh>
    <rPh sb="4" eb="5">
      <t>ジ</t>
    </rPh>
    <phoneticPr fontId="2"/>
  </si>
  <si>
    <t>教育・保育職員数</t>
    <rPh sb="0" eb="2">
      <t>キョウイク</t>
    </rPh>
    <rPh sb="3" eb="5">
      <t>ホイク</t>
    </rPh>
    <rPh sb="5" eb="8">
      <t>ショクインスウ</t>
    </rPh>
    <phoneticPr fontId="2"/>
  </si>
  <si>
    <t>その他の職員数</t>
    <rPh sb="2" eb="3">
      <t>タ</t>
    </rPh>
    <rPh sb="4" eb="7">
      <t>ショクインスウ</t>
    </rPh>
    <phoneticPr fontId="2"/>
  </si>
  <si>
    <t>園　　児　　数</t>
    <rPh sb="0" eb="1">
      <t>エン</t>
    </rPh>
    <rPh sb="3" eb="4">
      <t>ジ</t>
    </rPh>
    <rPh sb="6" eb="7">
      <t>スウ</t>
    </rPh>
    <phoneticPr fontId="2"/>
  </si>
  <si>
    <t>　147. 【幼保連携型認定こども園】 園数，学級数，</t>
    <rPh sb="7" eb="8">
      <t>ヨウ</t>
    </rPh>
    <rPh sb="8" eb="9">
      <t>ホ</t>
    </rPh>
    <rPh sb="9" eb="11">
      <t>レンケイ</t>
    </rPh>
    <rPh sb="11" eb="12">
      <t>ガタ</t>
    </rPh>
    <rPh sb="12" eb="14">
      <t>ニンテイ</t>
    </rPh>
    <rPh sb="17" eb="18">
      <t>エン</t>
    </rPh>
    <rPh sb="20" eb="21">
      <t>エン</t>
    </rPh>
    <rPh sb="21" eb="22">
      <t>スウ</t>
    </rPh>
    <rPh sb="23" eb="25">
      <t>ガッキュウ</t>
    </rPh>
    <rPh sb="25" eb="26">
      <t>スウ</t>
    </rPh>
    <phoneticPr fontId="17"/>
  </si>
  <si>
    <t>平成27年</t>
    <rPh sb="0" eb="2">
      <t>ヘイセイ</t>
    </rPh>
    <rPh sb="4" eb="5">
      <t>ネン</t>
    </rPh>
    <phoneticPr fontId="2"/>
  </si>
  <si>
    <t>164. 県立図書館利用状況 （平成22～26年度）</t>
    <rPh sb="5" eb="7">
      <t>ケンリツ</t>
    </rPh>
    <rPh sb="7" eb="10">
      <t>トショカン</t>
    </rPh>
    <rPh sb="10" eb="12">
      <t>リヨウ</t>
    </rPh>
    <rPh sb="12" eb="14">
      <t>ジョウキョウ</t>
    </rPh>
    <rPh sb="16" eb="18">
      <t>ヘイセイ</t>
    </rPh>
    <rPh sb="23" eb="25">
      <t>ネンド</t>
    </rPh>
    <phoneticPr fontId="17"/>
  </si>
  <si>
    <t>163. 県立美術館及び博物館利用状況 （平成22～26年度）</t>
    <rPh sb="10" eb="11">
      <t>オヨ</t>
    </rPh>
    <rPh sb="12" eb="15">
      <t>ハクブツカン</t>
    </rPh>
    <rPh sb="17" eb="19">
      <t>ジョウキョウ</t>
    </rPh>
    <rPh sb="21" eb="23">
      <t>ヘイセイ</t>
    </rPh>
    <rPh sb="28" eb="30">
      <t>ネンド</t>
    </rPh>
    <phoneticPr fontId="17"/>
  </si>
  <si>
    <t>162.　佐 賀 市 立 図 書 館</t>
    <rPh sb="17" eb="18">
      <t>カン</t>
    </rPh>
    <phoneticPr fontId="17"/>
  </si>
  <si>
    <t>161. 佐賀市青少年センター利用者数 （平成22～26年度）</t>
    <rPh sb="5" eb="6">
      <t>サ</t>
    </rPh>
    <rPh sb="6" eb="7">
      <t>ガ</t>
    </rPh>
    <rPh sb="7" eb="8">
      <t>シ</t>
    </rPh>
    <rPh sb="8" eb="9">
      <t>アオ</t>
    </rPh>
    <rPh sb="9" eb="10">
      <t>ショウ</t>
    </rPh>
    <rPh sb="10" eb="11">
      <t>トシ</t>
    </rPh>
    <rPh sb="15" eb="17">
      <t>リヨウ</t>
    </rPh>
    <rPh sb="17" eb="18">
      <t>シャ</t>
    </rPh>
    <rPh sb="18" eb="19">
      <t>スウ</t>
    </rPh>
    <rPh sb="21" eb="23">
      <t>ヘイセイ</t>
    </rPh>
    <rPh sb="28" eb="30">
      <t>ネンド</t>
    </rPh>
    <phoneticPr fontId="17"/>
  </si>
  <si>
    <t>160. 文化会館及び市民会館ホール催物状況（公演回数） （平成22～26年度）</t>
    <rPh sb="9" eb="10">
      <t>オヨ</t>
    </rPh>
    <rPh sb="30" eb="32">
      <t>ヘイセイ</t>
    </rPh>
    <rPh sb="37" eb="39">
      <t>ネンド</t>
    </rPh>
    <phoneticPr fontId="17"/>
  </si>
  <si>
    <t>159. 文化会館及び市民会館利用状況 （平成22～26年度）</t>
    <rPh sb="9" eb="10">
      <t>オヨ</t>
    </rPh>
    <rPh sb="17" eb="19">
      <t>ジョウキョウ</t>
    </rPh>
    <rPh sb="21" eb="23">
      <t>ヘイセイ</t>
    </rPh>
    <rPh sb="28" eb="30">
      <t>ネンド</t>
    </rPh>
    <phoneticPr fontId="17"/>
  </si>
  <si>
    <t>157. 【市立小・中学校】 児童・生徒の発育状況 （平成25～27年度）</t>
    <rPh sb="6" eb="8">
      <t>シリツ</t>
    </rPh>
    <rPh sb="8" eb="9">
      <t>ショウ</t>
    </rPh>
    <rPh sb="10" eb="11">
      <t>チュウ</t>
    </rPh>
    <rPh sb="11" eb="13">
      <t>ガッコウ</t>
    </rPh>
    <rPh sb="15" eb="17">
      <t>ジドウ</t>
    </rPh>
    <rPh sb="18" eb="20">
      <t>セイト</t>
    </rPh>
    <rPh sb="21" eb="23">
      <t>ハツイク</t>
    </rPh>
    <rPh sb="23" eb="25">
      <t>ジョウキョウ</t>
    </rPh>
    <rPh sb="27" eb="29">
      <t>ヘイセイ</t>
    </rPh>
    <rPh sb="34" eb="36">
      <t>ネンド</t>
    </rPh>
    <phoneticPr fontId="17"/>
  </si>
  <si>
    <t>156. 【市立小・中学校】 施　設　整  備</t>
    <rPh sb="11" eb="12">
      <t>ガク</t>
    </rPh>
    <rPh sb="12" eb="13">
      <t>コウ</t>
    </rPh>
    <rPh sb="15" eb="16">
      <t>シ</t>
    </rPh>
    <rPh sb="17" eb="18">
      <t>セツ</t>
    </rPh>
    <rPh sb="19" eb="20">
      <t>タダシ</t>
    </rPh>
    <rPh sb="22" eb="23">
      <t>ソナエ</t>
    </rPh>
    <phoneticPr fontId="17"/>
  </si>
  <si>
    <t>155. 【市立小・中学校・幼稚園】 学校別学級数，児童・生徒・</t>
    <rPh sb="14" eb="17">
      <t>ヨウチエン</t>
    </rPh>
    <rPh sb="19" eb="21">
      <t>ガッコウ</t>
    </rPh>
    <rPh sb="21" eb="22">
      <t>ベツ</t>
    </rPh>
    <rPh sb="22" eb="24">
      <t>ガッキュウ</t>
    </rPh>
    <rPh sb="24" eb="25">
      <t>スウ</t>
    </rPh>
    <rPh sb="26" eb="28">
      <t>ジドウ</t>
    </rPh>
    <rPh sb="29" eb="31">
      <t>セイト</t>
    </rPh>
    <phoneticPr fontId="17"/>
  </si>
  <si>
    <t>154. 【市立小・中学校】　学校数，学級数，児童・生徒数及び教職員数 （平成23～27年）</t>
    <rPh sb="15" eb="17">
      <t>ガッコウ</t>
    </rPh>
    <rPh sb="17" eb="18">
      <t>スウ</t>
    </rPh>
    <rPh sb="19" eb="21">
      <t>ガッキュウ</t>
    </rPh>
    <rPh sb="21" eb="22">
      <t>スウ</t>
    </rPh>
    <rPh sb="28" eb="29">
      <t>スウ</t>
    </rPh>
    <rPh sb="29" eb="30">
      <t>オヨ</t>
    </rPh>
    <rPh sb="37" eb="39">
      <t>ヘイセイ</t>
    </rPh>
    <rPh sb="44" eb="45">
      <t>ネン</t>
    </rPh>
    <phoneticPr fontId="17"/>
  </si>
  <si>
    <t>146. 【幼稚園】 園数，学級数，園児数及び教職員数 （平成23～27年）</t>
    <rPh sb="11" eb="12">
      <t>エン</t>
    </rPh>
    <rPh sb="12" eb="13">
      <t>スウ</t>
    </rPh>
    <rPh sb="14" eb="16">
      <t>ガッキュウ</t>
    </rPh>
    <rPh sb="16" eb="17">
      <t>スウ</t>
    </rPh>
    <rPh sb="18" eb="20">
      <t>エンジ</t>
    </rPh>
    <rPh sb="20" eb="21">
      <t>スウ</t>
    </rPh>
    <rPh sb="21" eb="22">
      <t>オヨ</t>
    </rPh>
    <rPh sb="23" eb="26">
      <t>キョウショクイン</t>
    </rPh>
    <rPh sb="26" eb="27">
      <t>スウ</t>
    </rPh>
    <rPh sb="29" eb="31">
      <t>ヘイセイ</t>
    </rPh>
    <rPh sb="36" eb="37">
      <t>ネン</t>
    </rPh>
    <phoneticPr fontId="17"/>
  </si>
  <si>
    <t>（学校基本調査結果（145～153））</t>
    <rPh sb="1" eb="3">
      <t>ガッコウ</t>
    </rPh>
    <rPh sb="3" eb="5">
      <t>キホン</t>
    </rPh>
    <rPh sb="5" eb="7">
      <t>チョウサ</t>
    </rPh>
    <rPh sb="7" eb="9">
      <t>ケッカ</t>
    </rPh>
    <phoneticPr fontId="2"/>
  </si>
  <si>
    <t>　26</t>
    <phoneticPr fontId="2"/>
  </si>
  <si>
    <t>　27</t>
    <phoneticPr fontId="4"/>
  </si>
  <si>
    <t>148. 【小学校】 学校数，学級数，児童数及び教職員数 （平成23～27年）</t>
    <rPh sb="6" eb="9">
      <t>ショウガッコウ</t>
    </rPh>
    <rPh sb="11" eb="13">
      <t>ガッコウ</t>
    </rPh>
    <rPh sb="13" eb="14">
      <t>スウ</t>
    </rPh>
    <rPh sb="15" eb="17">
      <t>ガッキュウ</t>
    </rPh>
    <rPh sb="17" eb="18">
      <t>スウ</t>
    </rPh>
    <rPh sb="19" eb="21">
      <t>ジドウ</t>
    </rPh>
    <rPh sb="21" eb="22">
      <t>スウ</t>
    </rPh>
    <rPh sb="22" eb="23">
      <t>オヨ</t>
    </rPh>
    <rPh sb="24" eb="27">
      <t>キョウショクイン</t>
    </rPh>
    <rPh sb="27" eb="28">
      <t>スウ</t>
    </rPh>
    <rPh sb="30" eb="32">
      <t>ヘイセイ</t>
    </rPh>
    <rPh sb="37" eb="38">
      <t>ネン</t>
    </rPh>
    <phoneticPr fontId="17"/>
  </si>
  <si>
    <t>149. 【中学校】 学校数，学級数，生徒数及び教職員数 （平成23～27年）</t>
    <rPh sb="6" eb="9">
      <t>チュウガッコウ</t>
    </rPh>
    <rPh sb="11" eb="13">
      <t>ガッコウ</t>
    </rPh>
    <rPh sb="13" eb="14">
      <t>スウ</t>
    </rPh>
    <rPh sb="15" eb="17">
      <t>ガッキュウ</t>
    </rPh>
    <rPh sb="17" eb="18">
      <t>スウ</t>
    </rPh>
    <rPh sb="19" eb="21">
      <t>セイト</t>
    </rPh>
    <rPh sb="21" eb="22">
      <t>スウ</t>
    </rPh>
    <rPh sb="22" eb="23">
      <t>オヨ</t>
    </rPh>
    <rPh sb="24" eb="27">
      <t>キョウショクイン</t>
    </rPh>
    <rPh sb="27" eb="28">
      <t>スウ</t>
    </rPh>
    <rPh sb="30" eb="32">
      <t>ヘイセイ</t>
    </rPh>
    <rPh sb="37" eb="38">
      <t>ネン</t>
    </rPh>
    <phoneticPr fontId="17"/>
  </si>
  <si>
    <t>150. 【高等学校】 学校数，生徒数及び教職員数 （平成23～27年）</t>
    <rPh sb="12" eb="14">
      <t>ガッコウ</t>
    </rPh>
    <rPh sb="14" eb="15">
      <t>スウ</t>
    </rPh>
    <rPh sb="16" eb="18">
      <t>セイト</t>
    </rPh>
    <rPh sb="18" eb="19">
      <t>スウ</t>
    </rPh>
    <rPh sb="19" eb="20">
      <t>オヨ</t>
    </rPh>
    <rPh sb="21" eb="24">
      <t>キョウショクイン</t>
    </rPh>
    <rPh sb="24" eb="25">
      <t>スウ</t>
    </rPh>
    <rPh sb="27" eb="29">
      <t>ヘイセイ</t>
    </rPh>
    <rPh sb="34" eb="35">
      <t>ネン</t>
    </rPh>
    <phoneticPr fontId="17"/>
  </si>
  <si>
    <t xml:space="preserve">平成23年 </t>
    <rPh sb="0" eb="2">
      <t>ヘイセイ</t>
    </rPh>
    <rPh sb="4" eb="5">
      <t>ネン</t>
    </rPh>
    <phoneticPr fontId="17"/>
  </si>
  <si>
    <t xml:space="preserve"> 24</t>
    <phoneticPr fontId="2"/>
  </si>
  <si>
    <t xml:space="preserve"> 25</t>
    <phoneticPr fontId="2"/>
  </si>
  <si>
    <t xml:space="preserve"> 26</t>
  </si>
  <si>
    <t xml:space="preserve"> 26</t>
    <phoneticPr fontId="2"/>
  </si>
  <si>
    <t xml:space="preserve"> 27</t>
  </si>
  <si>
    <t xml:space="preserve"> 27</t>
    <phoneticPr fontId="4"/>
  </si>
  <si>
    <t>151. 【大学】 学校数，学生数及び教員数 （平成23～27年）</t>
    <rPh sb="10" eb="12">
      <t>ガッコウ</t>
    </rPh>
    <rPh sb="12" eb="13">
      <t>スウ</t>
    </rPh>
    <rPh sb="14" eb="16">
      <t>ガクセイ</t>
    </rPh>
    <rPh sb="16" eb="17">
      <t>スウ</t>
    </rPh>
    <rPh sb="17" eb="18">
      <t>オヨ</t>
    </rPh>
    <rPh sb="19" eb="21">
      <t>キョウイン</t>
    </rPh>
    <rPh sb="21" eb="22">
      <t>スウ</t>
    </rPh>
    <rPh sb="24" eb="26">
      <t>ヘイセイ</t>
    </rPh>
    <rPh sb="31" eb="32">
      <t>ネン</t>
    </rPh>
    <phoneticPr fontId="17"/>
  </si>
  <si>
    <t>152. 【特別支援学校】 児童・生徒数及び教職員数 （平成23～27年）</t>
    <rPh sb="6" eb="7">
      <t>トク</t>
    </rPh>
    <rPh sb="7" eb="8">
      <t>ベツ</t>
    </rPh>
    <rPh sb="8" eb="9">
      <t>ササ</t>
    </rPh>
    <rPh sb="9" eb="10">
      <t>オン</t>
    </rPh>
    <rPh sb="10" eb="11">
      <t>ガク</t>
    </rPh>
    <rPh sb="11" eb="12">
      <t>コウ</t>
    </rPh>
    <rPh sb="14" eb="16">
      <t>ジドウ</t>
    </rPh>
    <rPh sb="17" eb="20">
      <t>セイトスウ</t>
    </rPh>
    <rPh sb="20" eb="21">
      <t>オヨ</t>
    </rPh>
    <rPh sb="22" eb="25">
      <t>キョウショクイン</t>
    </rPh>
    <rPh sb="25" eb="26">
      <t>スウ</t>
    </rPh>
    <rPh sb="28" eb="30">
      <t>ヘイセイ</t>
    </rPh>
    <rPh sb="35" eb="36">
      <t>ネン</t>
    </rPh>
    <phoneticPr fontId="17"/>
  </si>
  <si>
    <t xml:space="preserve">　平成23年  </t>
    <rPh sb="1" eb="3">
      <t>ヘイセイ</t>
    </rPh>
    <rPh sb="5" eb="6">
      <t>ネン</t>
    </rPh>
    <phoneticPr fontId="17"/>
  </si>
  <si>
    <t>　24</t>
    <phoneticPr fontId="2"/>
  </si>
  <si>
    <t>158.　市 立 公 民 館 の 概 況 （平成27年）</t>
    <rPh sb="5" eb="6">
      <t>シ</t>
    </rPh>
    <rPh sb="7" eb="8">
      <t>リツ</t>
    </rPh>
    <rPh sb="9" eb="10">
      <t>コウ</t>
    </rPh>
    <rPh sb="11" eb="12">
      <t>ミン</t>
    </rPh>
    <rPh sb="13" eb="14">
      <t>カン</t>
    </rPh>
    <rPh sb="17" eb="18">
      <t>オオムネ</t>
    </rPh>
    <rPh sb="19" eb="20">
      <t>キョウ</t>
    </rPh>
    <rPh sb="22" eb="24">
      <t>ヘイセイ</t>
    </rPh>
    <rPh sb="26" eb="27">
      <t>ネン</t>
    </rPh>
    <phoneticPr fontId="17"/>
  </si>
  <si>
    <t>平成27年4月1日現在</t>
    <phoneticPr fontId="17"/>
  </si>
  <si>
    <t>開設年月日</t>
    <phoneticPr fontId="17"/>
  </si>
  <si>
    <t>延べ床面積
（㎡）</t>
    <phoneticPr fontId="17"/>
  </si>
  <si>
    <t>敷地面積
（㎡）</t>
    <phoneticPr fontId="17"/>
  </si>
  <si>
    <t>利用者総数
(延人員)</t>
    <phoneticPr fontId="17"/>
  </si>
  <si>
    <t>蔵書冊数
(冊)</t>
    <phoneticPr fontId="17"/>
  </si>
  <si>
    <t>開　　成</t>
    <phoneticPr fontId="17"/>
  </si>
  <si>
    <t>平成 5. 3.29</t>
    <phoneticPr fontId="17"/>
  </si>
  <si>
    <t>平成25. 4. 1</t>
    <phoneticPr fontId="17"/>
  </si>
  <si>
    <t>平成20. 7.19</t>
    <phoneticPr fontId="17"/>
  </si>
  <si>
    <t>注1）利用者総数及び年間利用者数は、平成26年4月1日～平成27年3月31日</t>
    <rPh sb="0" eb="1">
      <t>チュウ</t>
    </rPh>
    <rPh sb="3" eb="6">
      <t>リヨウシャ</t>
    </rPh>
    <rPh sb="6" eb="8">
      <t>ソウスウ</t>
    </rPh>
    <rPh sb="8" eb="9">
      <t>オヨ</t>
    </rPh>
    <rPh sb="10" eb="12">
      <t>ネンカン</t>
    </rPh>
    <rPh sb="12" eb="15">
      <t>リヨウシャ</t>
    </rPh>
    <rPh sb="15" eb="16">
      <t>スウ</t>
    </rPh>
    <rPh sb="18" eb="20">
      <t>ヘイセイ</t>
    </rPh>
    <rPh sb="22" eb="23">
      <t>ネン</t>
    </rPh>
    <rPh sb="24" eb="25">
      <t>ガツ</t>
    </rPh>
    <rPh sb="26" eb="27">
      <t>ニチ</t>
    </rPh>
    <rPh sb="28" eb="30">
      <t>ヘイセイ</t>
    </rPh>
    <rPh sb="32" eb="33">
      <t>ネン</t>
    </rPh>
    <rPh sb="34" eb="35">
      <t>ガツ</t>
    </rPh>
    <rPh sb="37" eb="38">
      <t>ニチ</t>
    </rPh>
    <phoneticPr fontId="17"/>
  </si>
  <si>
    <t>注2）蔵書冊数の(　)内は、市立図書館分館及び図書館分室の数値</t>
    <rPh sb="3" eb="5">
      <t>ゾウショ</t>
    </rPh>
    <rPh sb="5" eb="6">
      <t>サツ</t>
    </rPh>
    <rPh sb="6" eb="7">
      <t>スウ</t>
    </rPh>
    <rPh sb="11" eb="12">
      <t>ナイ</t>
    </rPh>
    <rPh sb="14" eb="16">
      <t>シリツ</t>
    </rPh>
    <rPh sb="16" eb="19">
      <t>トショカン</t>
    </rPh>
    <rPh sb="19" eb="21">
      <t>ブンカン</t>
    </rPh>
    <rPh sb="21" eb="22">
      <t>オヨ</t>
    </rPh>
    <rPh sb="23" eb="26">
      <t>トショカン</t>
    </rPh>
    <rPh sb="26" eb="28">
      <t>ブンシツ</t>
    </rPh>
    <rPh sb="29" eb="31">
      <t>スウチ</t>
    </rPh>
    <phoneticPr fontId="17"/>
  </si>
  <si>
    <t>平成14. 6.28</t>
    <phoneticPr fontId="17"/>
  </si>
  <si>
    <t>153. 【中学校・高等学校】 卒業後の状況 （平成23～27年）</t>
    <rPh sb="6" eb="7">
      <t>チュウ</t>
    </rPh>
    <rPh sb="24" eb="26">
      <t>ヘイセイ</t>
    </rPh>
    <rPh sb="31" eb="32">
      <t>ネン</t>
    </rPh>
    <phoneticPr fontId="17"/>
  </si>
  <si>
    <t>注4）幼保連携型認定こども園の教員数は教育・保育職員数</t>
    <rPh sb="3" eb="4">
      <t>ヨウ</t>
    </rPh>
    <rPh sb="4" eb="5">
      <t>ホ</t>
    </rPh>
    <rPh sb="5" eb="7">
      <t>レンケイ</t>
    </rPh>
    <rPh sb="7" eb="8">
      <t>ガタ</t>
    </rPh>
    <rPh sb="8" eb="10">
      <t>ニンテイ</t>
    </rPh>
    <rPh sb="13" eb="14">
      <t>エン</t>
    </rPh>
    <rPh sb="15" eb="17">
      <t>キョウイン</t>
    </rPh>
    <rPh sb="17" eb="18">
      <t>スウ</t>
    </rPh>
    <rPh sb="19" eb="21">
      <t>キョウイク</t>
    </rPh>
    <rPh sb="22" eb="24">
      <t>ホイク</t>
    </rPh>
    <rPh sb="24" eb="27">
      <t>ショクインスウ</t>
    </rPh>
    <phoneticPr fontId="17"/>
  </si>
  <si>
    <t>春日北コミュニティセンター</t>
    <rPh sb="0" eb="2">
      <t>カスガ</t>
    </rPh>
    <rPh sb="2" eb="3">
      <t>キタ</t>
    </rPh>
    <phoneticPr fontId="2"/>
  </si>
  <si>
    <t>平成26. 5.17</t>
    <rPh sb="0" eb="2">
      <t>ヘイセイ</t>
    </rPh>
    <phoneticPr fontId="2"/>
  </si>
  <si>
    <t>-</t>
    <phoneticPr fontId="2"/>
  </si>
  <si>
    <t>-</t>
    <phoneticPr fontId="2"/>
  </si>
  <si>
    <t>園児数及び教職員数 （平成27年）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</si>
</sst>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 #,##0_ ;_ * \-#,##0_ ;_ * &quot;-&quot;_ ;_ @_ "/>
    <numFmt numFmtId="43" formatCode="_ * #,##0.00_ ;_ * \-#,##0.00_ ;_ * &quot;-&quot;??_ ;_ @_ "/>
    <numFmt numFmtId="176" formatCode="#,##0;\-#,##0;&quot;-&quot;"/>
    <numFmt numFmtId="177" formatCode="#\ ##0\ ;\-#\ ##0\ ;\-\ "/>
    <numFmt numFmtId="178" formatCode="#\ ##0;&quot;△&quot;\-#,##0;\-"/>
    <numFmt numFmtId="179" formatCode="[$-411]g/&quot;標&quot;&quot;準&quot;"/>
    <numFmt numFmtId="180" formatCode="&quot;｣&quot;#,##0;[Red]\-&quot;｣&quot;#,##0"/>
    <numFmt numFmtId="181" formatCode="_ &quot;SFr.&quot;* #,##0.00_ ;_ &quot;SFr.&quot;* \-#,##0.00_ ;_ &quot;SFr.&quot;* &quot;-&quot;??_ ;_ @_ "/>
    <numFmt numFmtId="182" formatCode="_ * #\ ##0_ ;_ * \-#,##0_ ;_ * &quot;-&quot;_ ;_ @_ "/>
    <numFmt numFmtId="183" formatCode="#\ ###\ ##0\ ;\-#\ ###\ ##0\ ;\-\ "/>
    <numFmt numFmtId="184" formatCode="#,##0.0_ "/>
    <numFmt numFmtId="185" formatCode="_ * #\ ##0.0_ ;_ * \-#,##0_ ;_ * &quot;-&quot;_ ;_ @_ "/>
    <numFmt numFmtId="186" formatCode="0.0_ "/>
    <numFmt numFmtId="187" formatCode="_ * .\ ##_ ;_ * \-#,##0_ ;_ * &quot;-&quot;_ ;_ @_ⴆ"/>
    <numFmt numFmtId="188" formatCode="_ * #,##0.0_ ;_ * \-#,##0_ ;_ * &quot;-&quot;_ ;_ @_ "/>
    <numFmt numFmtId="189" formatCode="0.00_);[Red]\(0.00\)"/>
    <numFmt numFmtId="190" formatCode="0.0"/>
    <numFmt numFmtId="191" formatCode="###\ ##0"/>
    <numFmt numFmtId="192" formatCode="[$-411]gggee&quot;．&quot;m&quot;．&quot;d&quot;&quot;"/>
    <numFmt numFmtId="193" formatCode="0\ 000.00"/>
    <numFmt numFmtId="194" formatCode="#\ ##0"/>
    <numFmt numFmtId="195" formatCode="#\ ##0;&quot;△&quot;\-#\ ##0;\-"/>
    <numFmt numFmtId="196" formatCode="\(#\ ##0\)"/>
    <numFmt numFmtId="197" formatCode="\(#,##0\)"/>
    <numFmt numFmtId="198" formatCode="000.00"/>
    <numFmt numFmtId="199" formatCode="\ 0\ 000.00"/>
    <numFmt numFmtId="200" formatCode="#\ ##0\ ;&quot;△&quot;\-#,##0;\-\ "/>
    <numFmt numFmtId="201" formatCode="#\ ##0.0\ ;&quot;△&quot;\-#,##0;\-\ "/>
    <numFmt numFmtId="202" formatCode="###\ ##0\ ;&quot;△&quot;###\ ##0\ ;\-\ "/>
    <numFmt numFmtId="203" formatCode="_ * #\ ###\ ##0_ ;_ * \-#,##0_ ;_ * &quot;-&quot;_ ;_ @_ "/>
    <numFmt numFmtId="204" formatCode="#\ ##0&quot; &quot;;&quot;△&quot;\-#,##0;\-&quot; &quot;"/>
  </numFmts>
  <fonts count="4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4"/>
      <color rgb="FF00B050"/>
      <name val="ＭＳ Ｐゴシック"/>
      <family val="3"/>
      <charset val="128"/>
    </font>
    <font>
      <sz val="6"/>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8.25"/>
      <color indexed="12"/>
      <name val="明朝"/>
      <family val="1"/>
      <charset val="128"/>
    </font>
    <font>
      <sz val="10"/>
      <color indexed="8"/>
      <name val="Arial"/>
      <family val="2"/>
    </font>
    <font>
      <b/>
      <sz val="12"/>
      <name val="Arial"/>
      <family val="2"/>
    </font>
    <font>
      <sz val="10"/>
      <name val="Arial"/>
      <family val="2"/>
    </font>
    <font>
      <u/>
      <sz val="11"/>
      <color theme="10"/>
      <name val="ＭＳ Ｐゴシック"/>
      <family val="3"/>
      <charset val="128"/>
    </font>
    <font>
      <sz val="11"/>
      <name val="ＭＳ 明朝"/>
      <family val="1"/>
      <charset val="128"/>
    </font>
    <font>
      <sz val="11"/>
      <name val="明朝"/>
      <family val="1"/>
      <charset val="128"/>
    </font>
    <font>
      <sz val="10"/>
      <name val="ＭＳ ゴシック"/>
      <family val="3"/>
      <charset val="128"/>
    </font>
    <font>
      <b/>
      <sz val="20"/>
      <name val="ＭＳ 明朝"/>
      <family val="1"/>
      <charset val="128"/>
    </font>
    <font>
      <sz val="6"/>
      <name val="ＭＳ Ｐ明朝"/>
      <family val="1"/>
      <charset val="128"/>
    </font>
    <font>
      <sz val="10"/>
      <name val="ＭＳ 明朝"/>
      <family val="1"/>
      <charset val="128"/>
    </font>
    <font>
      <b/>
      <sz val="14"/>
      <name val="ＭＳ Ｐゴシック"/>
      <family val="3"/>
      <charset val="128"/>
    </font>
    <font>
      <sz val="14"/>
      <name val="ＭＳ Ｐゴシック"/>
      <family val="3"/>
      <charset val="128"/>
    </font>
    <font>
      <sz val="9"/>
      <name val="ＭＳ 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明朝"/>
      <family val="1"/>
      <charset val="128"/>
    </font>
    <font>
      <sz val="10"/>
      <name val="ＭＳ Ｐゴシック"/>
      <family val="3"/>
      <charset val="128"/>
    </font>
    <font>
      <sz val="9"/>
      <name val="ＭＳ 明朝"/>
      <family val="1"/>
      <charset val="128"/>
    </font>
    <font>
      <b/>
      <sz val="13"/>
      <name val="ＭＳ Ｐゴシック"/>
      <family val="3"/>
      <charset val="128"/>
    </font>
    <font>
      <sz val="10"/>
      <name val="ＭＳ Ｐ明朝"/>
      <family val="1"/>
      <charset val="128"/>
    </font>
    <font>
      <b/>
      <sz val="10"/>
      <name val="ＭＳ ゴシック"/>
      <family val="3"/>
      <charset val="128"/>
    </font>
    <font>
      <sz val="8.5"/>
      <name val="ＭＳ 明朝"/>
      <family val="1"/>
      <charset val="128"/>
    </font>
    <font>
      <sz val="10"/>
      <color indexed="8"/>
      <name val="ＭＳ 明朝"/>
      <family val="1"/>
      <charset val="128"/>
    </font>
    <font>
      <sz val="10"/>
      <color indexed="10"/>
      <name val="ＭＳ 明朝"/>
      <family val="1"/>
      <charset val="128"/>
    </font>
    <font>
      <b/>
      <sz val="14"/>
      <name val="ＭＳ Ｐゴシック"/>
      <family val="3"/>
      <charset val="128"/>
      <scheme val="minor"/>
    </font>
    <font>
      <b/>
      <sz val="12"/>
      <color indexed="12"/>
      <name val="ＭＳ Ｐゴシック"/>
      <family val="3"/>
      <charset val="128"/>
      <scheme val="minor"/>
    </font>
    <font>
      <sz val="12"/>
      <color indexed="12"/>
      <name val="ＭＳ Ｐゴシック"/>
      <family val="3"/>
      <charset val="128"/>
      <scheme val="minor"/>
    </font>
    <font>
      <b/>
      <sz val="10"/>
      <name val="ＭＳ 明朝"/>
      <family val="1"/>
      <charset val="128"/>
    </font>
  </fonts>
  <fills count="6">
    <fill>
      <patternFill patternType="none"/>
    </fill>
    <fill>
      <patternFill patternType="gray125"/>
    </fill>
    <fill>
      <patternFill patternType="solid">
        <fgColor rgb="FF003300"/>
        <bgColor indexed="64"/>
      </patternFill>
    </fill>
    <fill>
      <patternFill patternType="solid">
        <fgColor rgb="FFCCFF99"/>
        <bgColor indexed="64"/>
      </patternFill>
    </fill>
    <fill>
      <patternFill patternType="solid">
        <fgColor indexed="22"/>
        <bgColor indexed="64"/>
      </patternFill>
    </fill>
    <fill>
      <patternFill patternType="solid">
        <fgColor indexed="26"/>
        <bgColor indexed="64"/>
      </patternFill>
    </fill>
  </fills>
  <borders count="95">
    <border>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23"/>
      </bottom>
      <diagonal/>
    </border>
    <border>
      <left style="thin">
        <color indexed="64"/>
      </left>
      <right/>
      <top style="hair">
        <color indexed="64"/>
      </top>
      <bottom style="hair">
        <color indexed="23"/>
      </bottom>
      <diagonal/>
    </border>
    <border>
      <left style="thin">
        <color indexed="64"/>
      </left>
      <right style="thin">
        <color indexed="64"/>
      </right>
      <top style="medium">
        <color indexed="64"/>
      </top>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medium">
        <color indexed="64"/>
      </bottom>
      <diagonal/>
    </border>
  </borders>
  <cellStyleXfs count="33">
    <xf numFmtId="0" fontId="0" fillId="0" borderId="0">
      <alignment vertical="center"/>
    </xf>
    <xf numFmtId="0" fontId="1" fillId="0" borderId="0"/>
    <xf numFmtId="0" fontId="8" fillId="0" borderId="0" applyNumberFormat="0" applyFill="0" applyBorder="0" applyAlignment="0" applyProtection="0">
      <alignment vertical="top"/>
      <protection locked="0"/>
    </xf>
    <xf numFmtId="176" fontId="9" fillId="0" borderId="0" applyFill="0" applyBorder="0" applyAlignment="0"/>
    <xf numFmtId="0" fontId="10" fillId="0" borderId="14" applyNumberFormat="0" applyAlignment="0" applyProtection="0">
      <alignment horizontal="left" vertical="center"/>
    </xf>
    <xf numFmtId="0" fontId="10" fillId="0" borderId="15">
      <alignment horizontal="left" vertical="center"/>
    </xf>
    <xf numFmtId="0" fontId="11"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3" fillId="0" borderId="0"/>
    <xf numFmtId="0" fontId="14" fillId="0" borderId="0"/>
    <xf numFmtId="0" fontId="1" fillId="0" borderId="0">
      <alignment vertical="center"/>
    </xf>
    <xf numFmtId="41" fontId="11" fillId="0" borderId="0" applyFont="0" applyFill="0" applyBorder="0" applyAlignment="0" applyProtection="0"/>
    <xf numFmtId="43" fontId="1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22" fillId="0" borderId="0">
      <alignment horizontal="left"/>
    </xf>
    <xf numFmtId="38" fontId="23" fillId="4" borderId="0" applyNumberFormat="0" applyBorder="0" applyAlignment="0" applyProtection="0"/>
    <xf numFmtId="10" fontId="23" fillId="5" borderId="41" applyNumberFormat="0" applyBorder="0" applyAlignment="0" applyProtection="0"/>
    <xf numFmtId="181" fontId="18" fillId="0" borderId="0"/>
    <xf numFmtId="10" fontId="11" fillId="0" borderId="0" applyFont="0" applyFill="0" applyBorder="0" applyAlignment="0" applyProtection="0"/>
    <xf numFmtId="4" fontId="22" fillId="0" borderId="0">
      <alignment horizontal="right"/>
    </xf>
    <xf numFmtId="4" fontId="24" fillId="0" borderId="0">
      <alignment horizontal="right"/>
    </xf>
    <xf numFmtId="0" fontId="25" fillId="0" borderId="0">
      <alignment horizontal="left"/>
    </xf>
    <xf numFmtId="0" fontId="26" fillId="0" borderId="0"/>
    <xf numFmtId="0" fontId="27" fillId="0" borderId="0">
      <alignment horizontal="center"/>
    </xf>
    <xf numFmtId="0" fontId="28" fillId="0" borderId="0">
      <alignment vertical="center"/>
    </xf>
    <xf numFmtId="0" fontId="1" fillId="0" borderId="0">
      <alignment vertical="center"/>
    </xf>
    <xf numFmtId="0" fontId="1" fillId="0" borderId="0"/>
    <xf numFmtId="38" fontId="14" fillId="0" borderId="0" applyFont="0" applyFill="0" applyBorder="0" applyAlignment="0" applyProtection="0"/>
  </cellStyleXfs>
  <cellXfs count="800">
    <xf numFmtId="0" fontId="0" fillId="0" borderId="0" xfId="0">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1" fillId="0" borderId="0" xfId="1" applyFont="1" applyBorder="1" applyAlignment="1">
      <alignment vertical="center"/>
    </xf>
    <xf numFmtId="0" fontId="7" fillId="2" borderId="3"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13" xfId="1" applyFont="1" applyFill="1" applyBorder="1" applyAlignment="1">
      <alignment horizontal="center" vertical="center"/>
    </xf>
    <xf numFmtId="0" fontId="1" fillId="0" borderId="0" xfId="1" applyFont="1" applyAlignment="1">
      <alignment horizontal="center" vertical="center"/>
    </xf>
    <xf numFmtId="0" fontId="13" fillId="0" borderId="0" xfId="13" applyFont="1" applyBorder="1" applyAlignment="1">
      <alignment vertical="center"/>
    </xf>
    <xf numFmtId="0" fontId="13" fillId="0" borderId="0" xfId="13" applyFont="1" applyAlignment="1">
      <alignment vertical="center"/>
    </xf>
    <xf numFmtId="0" fontId="18" fillId="0" borderId="0" xfId="13" applyFont="1" applyAlignment="1">
      <alignment vertical="center"/>
    </xf>
    <xf numFmtId="0" fontId="18" fillId="0" borderId="0" xfId="13" applyFont="1" applyBorder="1" applyAlignment="1">
      <alignment vertical="center"/>
    </xf>
    <xf numFmtId="0" fontId="20" fillId="0" borderId="0" xfId="13" applyFont="1" applyBorder="1" applyAlignment="1">
      <alignment horizontal="center" vertical="center"/>
    </xf>
    <xf numFmtId="0" fontId="18" fillId="0" borderId="16" xfId="13" applyFont="1" applyBorder="1" applyAlignment="1">
      <alignment vertical="center"/>
    </xf>
    <xf numFmtId="0" fontId="18" fillId="0" borderId="16" xfId="13" applyFont="1" applyBorder="1" applyAlignment="1">
      <alignment horizontal="right" vertical="center"/>
    </xf>
    <xf numFmtId="0" fontId="18" fillId="0" borderId="17" xfId="13" applyFont="1" applyBorder="1" applyAlignment="1">
      <alignment vertical="center"/>
    </xf>
    <xf numFmtId="0" fontId="18" fillId="0" borderId="20" xfId="13" applyFont="1" applyBorder="1" applyAlignment="1">
      <alignment vertical="center"/>
    </xf>
    <xf numFmtId="0" fontId="18" fillId="0" borderId="22" xfId="13" applyFont="1" applyBorder="1" applyAlignment="1">
      <alignment horizontal="center" vertical="center"/>
    </xf>
    <xf numFmtId="0" fontId="18" fillId="0" borderId="23" xfId="13" applyFont="1" applyBorder="1" applyAlignment="1">
      <alignment horizontal="center" vertical="center"/>
    </xf>
    <xf numFmtId="0" fontId="18" fillId="0" borderId="24" xfId="13" applyFont="1" applyBorder="1" applyAlignment="1">
      <alignment horizontal="center" vertical="center"/>
    </xf>
    <xf numFmtId="0" fontId="18" fillId="0" borderId="25" xfId="13" applyFont="1" applyBorder="1" applyAlignment="1">
      <alignment vertical="center"/>
    </xf>
    <xf numFmtId="0" fontId="18" fillId="0" borderId="26" xfId="13" applyFont="1" applyBorder="1" applyAlignment="1">
      <alignment horizontal="center" vertical="center"/>
    </xf>
    <xf numFmtId="0" fontId="18" fillId="0" borderId="27" xfId="13" applyFont="1" applyBorder="1" applyAlignment="1">
      <alignment horizontal="center" vertical="center" shrinkToFit="1"/>
    </xf>
    <xf numFmtId="177" fontId="18" fillId="0" borderId="28" xfId="13" applyNumberFormat="1" applyFont="1" applyBorder="1" applyAlignment="1">
      <alignment vertical="center"/>
    </xf>
    <xf numFmtId="177" fontId="18" fillId="0" borderId="29" xfId="13" applyNumberFormat="1" applyFont="1" applyBorder="1" applyAlignment="1">
      <alignment vertical="center"/>
    </xf>
    <xf numFmtId="177" fontId="18" fillId="0" borderId="30" xfId="13" applyNumberFormat="1" applyFont="1" applyBorder="1" applyAlignment="1">
      <alignment vertical="center"/>
    </xf>
    <xf numFmtId="0" fontId="18" fillId="0" borderId="31" xfId="13" applyFont="1" applyBorder="1" applyAlignment="1">
      <alignment horizontal="center" vertical="center"/>
    </xf>
    <xf numFmtId="0" fontId="18" fillId="0" borderId="32" xfId="13" applyFont="1" applyBorder="1" applyAlignment="1">
      <alignment horizontal="center" vertical="center" shrinkToFit="1"/>
    </xf>
    <xf numFmtId="177" fontId="18" fillId="0" borderId="33" xfId="13" applyNumberFormat="1" applyFont="1" applyBorder="1" applyAlignment="1">
      <alignment vertical="center"/>
    </xf>
    <xf numFmtId="177" fontId="18" fillId="0" borderId="8" xfId="13" applyNumberFormat="1" applyFont="1" applyBorder="1" applyAlignment="1">
      <alignment vertical="center"/>
    </xf>
    <xf numFmtId="177" fontId="18" fillId="0" borderId="7" xfId="13" applyNumberFormat="1" applyFont="1" applyBorder="1" applyAlignment="1">
      <alignment vertical="center"/>
    </xf>
    <xf numFmtId="0" fontId="18" fillId="0" borderId="20" xfId="13" applyFont="1" applyFill="1" applyBorder="1" applyAlignment="1">
      <alignment vertical="center"/>
    </xf>
    <xf numFmtId="0" fontId="18" fillId="0" borderId="21" xfId="13" applyFont="1" applyBorder="1" applyAlignment="1">
      <alignment horizontal="center" vertical="center"/>
    </xf>
    <xf numFmtId="0" fontId="18" fillId="0" borderId="34" xfId="13" applyFont="1" applyFill="1" applyBorder="1" applyAlignment="1">
      <alignment horizontal="center" vertical="center" shrinkToFit="1"/>
    </xf>
    <xf numFmtId="177" fontId="18" fillId="0" borderId="22" xfId="13" applyNumberFormat="1" applyFont="1" applyFill="1" applyBorder="1" applyAlignment="1">
      <alignment vertical="center"/>
    </xf>
    <xf numFmtId="177" fontId="18" fillId="0" borderId="23" xfId="13" applyNumberFormat="1" applyFont="1" applyFill="1" applyBorder="1" applyAlignment="1">
      <alignment vertical="center"/>
    </xf>
    <xf numFmtId="177" fontId="18" fillId="0" borderId="24" xfId="13" applyNumberFormat="1" applyFont="1" applyFill="1" applyBorder="1" applyAlignment="1">
      <alignment vertical="center"/>
    </xf>
    <xf numFmtId="0" fontId="18" fillId="0" borderId="0" xfId="13" applyFont="1" applyFill="1" applyBorder="1" applyAlignment="1">
      <alignment vertical="center"/>
    </xf>
    <xf numFmtId="0" fontId="21" fillId="0" borderId="0" xfId="14" applyFont="1" applyAlignment="1">
      <alignment vertical="center" shrinkToFit="1"/>
    </xf>
    <xf numFmtId="0" fontId="18" fillId="0" borderId="0" xfId="13" applyFont="1" applyFill="1" applyAlignment="1">
      <alignment vertical="center"/>
    </xf>
    <xf numFmtId="0" fontId="18" fillId="0" borderId="34" xfId="13" applyFont="1" applyBorder="1" applyAlignment="1">
      <alignment horizontal="center" vertical="center" shrinkToFit="1"/>
    </xf>
    <xf numFmtId="177" fontId="18" fillId="0" borderId="35" xfId="13" applyNumberFormat="1" applyFont="1" applyBorder="1" applyAlignment="1">
      <alignment vertical="center"/>
    </xf>
    <xf numFmtId="177" fontId="18" fillId="0" borderId="9" xfId="13" applyNumberFormat="1" applyFont="1" applyBorder="1" applyAlignment="1">
      <alignment vertical="center"/>
    </xf>
    <xf numFmtId="177" fontId="18" fillId="0" borderId="10" xfId="13" applyNumberFormat="1" applyFont="1" applyBorder="1" applyAlignment="1">
      <alignment vertical="center"/>
    </xf>
    <xf numFmtId="177" fontId="18" fillId="0" borderId="28" xfId="13" applyNumberFormat="1" applyFont="1" applyFill="1" applyBorder="1" applyAlignment="1">
      <alignment vertical="center"/>
    </xf>
    <xf numFmtId="177" fontId="18" fillId="0" borderId="29" xfId="13" applyNumberFormat="1" applyFont="1" applyFill="1" applyBorder="1" applyAlignment="1">
      <alignment vertical="center"/>
    </xf>
    <xf numFmtId="177" fontId="18" fillId="0" borderId="30" xfId="13" applyNumberFormat="1" applyFont="1" applyFill="1" applyBorder="1" applyAlignment="1">
      <alignment vertical="center"/>
    </xf>
    <xf numFmtId="177" fontId="18" fillId="0" borderId="9" xfId="13" applyNumberFormat="1" applyFont="1" applyBorder="1" applyAlignment="1">
      <alignment horizontal="right" vertical="center"/>
    </xf>
    <xf numFmtId="0" fontId="18" fillId="0" borderId="15" xfId="13" applyFont="1" applyBorder="1" applyAlignment="1">
      <alignment vertical="center"/>
    </xf>
    <xf numFmtId="0" fontId="18" fillId="0" borderId="15" xfId="13" applyFont="1" applyBorder="1" applyAlignment="1">
      <alignment horizontal="distributed" vertical="center" shrinkToFit="1"/>
    </xf>
    <xf numFmtId="0" fontId="18" fillId="0" borderId="36" xfId="13" applyFont="1" applyBorder="1" applyAlignment="1">
      <alignment horizontal="center" vertical="center" wrapText="1" shrinkToFit="1"/>
    </xf>
    <xf numFmtId="0" fontId="18" fillId="0" borderId="37" xfId="13" applyFont="1" applyBorder="1" applyAlignment="1">
      <alignment horizontal="center" vertical="center" shrinkToFit="1"/>
    </xf>
    <xf numFmtId="177" fontId="18" fillId="0" borderId="38" xfId="13" applyNumberFormat="1" applyFont="1" applyFill="1" applyBorder="1" applyAlignment="1">
      <alignment vertical="center"/>
    </xf>
    <xf numFmtId="177" fontId="18" fillId="0" borderId="39" xfId="13" applyNumberFormat="1" applyFont="1" applyFill="1" applyBorder="1" applyAlignment="1">
      <alignment horizontal="right" vertical="center"/>
    </xf>
    <xf numFmtId="177" fontId="18" fillId="0" borderId="39" xfId="13" applyNumberFormat="1" applyFont="1" applyFill="1" applyBorder="1" applyAlignment="1">
      <alignment vertical="center"/>
    </xf>
    <xf numFmtId="177" fontId="18" fillId="0" borderId="40" xfId="13" applyNumberFormat="1" applyFont="1" applyFill="1" applyBorder="1" applyAlignment="1">
      <alignment vertical="center"/>
    </xf>
    <xf numFmtId="0" fontId="18" fillId="0" borderId="41" xfId="13" applyFont="1" applyBorder="1" applyAlignment="1">
      <alignment horizontal="center" vertical="center" shrinkToFit="1"/>
    </xf>
    <xf numFmtId="177" fontId="18" fillId="0" borderId="38" xfId="13" applyNumberFormat="1" applyFont="1" applyBorder="1" applyAlignment="1">
      <alignment vertical="center"/>
    </xf>
    <xf numFmtId="177" fontId="18" fillId="0" borderId="39" xfId="13" applyNumberFormat="1" applyFont="1" applyBorder="1" applyAlignment="1">
      <alignment horizontal="right" vertical="center"/>
    </xf>
    <xf numFmtId="177" fontId="18" fillId="0" borderId="39" xfId="13" applyNumberFormat="1" applyFont="1" applyBorder="1" applyAlignment="1">
      <alignment vertical="center"/>
    </xf>
    <xf numFmtId="177" fontId="18" fillId="0" borderId="40" xfId="13" applyNumberFormat="1" applyFont="1" applyBorder="1" applyAlignment="1">
      <alignment vertical="center"/>
    </xf>
    <xf numFmtId="0" fontId="18" fillId="0" borderId="26" xfId="13" applyFont="1" applyBorder="1" applyAlignment="1">
      <alignment horizontal="center" vertical="center" wrapText="1" shrinkToFit="1"/>
    </xf>
    <xf numFmtId="0" fontId="18" fillId="0" borderId="42" xfId="13" applyFont="1" applyBorder="1" applyAlignment="1">
      <alignment horizontal="center" vertical="center" shrinkToFit="1"/>
    </xf>
    <xf numFmtId="177" fontId="18" fillId="0" borderId="43" xfId="13" applyNumberFormat="1" applyFont="1" applyBorder="1" applyAlignment="1">
      <alignment vertical="center"/>
    </xf>
    <xf numFmtId="177" fontId="18" fillId="0" borderId="5" xfId="13" applyNumberFormat="1" applyFont="1" applyBorder="1" applyAlignment="1">
      <alignment vertical="center"/>
    </xf>
    <xf numFmtId="177" fontId="18" fillId="0" borderId="6" xfId="13" applyNumberFormat="1" applyFont="1" applyBorder="1" applyAlignment="1">
      <alignment vertical="center"/>
    </xf>
    <xf numFmtId="0" fontId="18" fillId="0" borderId="21" xfId="13" applyFont="1" applyBorder="1" applyAlignment="1">
      <alignment horizontal="center" vertical="center" wrapText="1" shrinkToFit="1"/>
    </xf>
    <xf numFmtId="0" fontId="18" fillId="0" borderId="36" xfId="13" applyFont="1" applyBorder="1" applyAlignment="1">
      <alignment horizontal="center" vertical="center" shrinkToFit="1"/>
    </xf>
    <xf numFmtId="0" fontId="18" fillId="0" borderId="44" xfId="13" applyFont="1" applyBorder="1" applyAlignment="1">
      <alignment horizontal="center" vertical="center" shrinkToFit="1"/>
    </xf>
    <xf numFmtId="0" fontId="18" fillId="0" borderId="45" xfId="13" applyFont="1" applyBorder="1" applyAlignment="1">
      <alignment horizontal="center" vertical="center"/>
    </xf>
    <xf numFmtId="0" fontId="18" fillId="0" borderId="46" xfId="13" applyFont="1" applyBorder="1" applyAlignment="1">
      <alignment horizontal="center" vertical="center" shrinkToFit="1"/>
    </xf>
    <xf numFmtId="177" fontId="18" fillId="0" borderId="47" xfId="13" applyNumberFormat="1" applyFont="1" applyFill="1" applyBorder="1" applyAlignment="1">
      <alignment vertical="center"/>
    </xf>
    <xf numFmtId="177" fontId="18" fillId="0" borderId="12" xfId="13" applyNumberFormat="1" applyFont="1" applyFill="1" applyBorder="1" applyAlignment="1">
      <alignment vertical="center"/>
    </xf>
    <xf numFmtId="177" fontId="18" fillId="0" borderId="13" xfId="13" applyNumberFormat="1" applyFont="1" applyFill="1" applyBorder="1" applyAlignment="1">
      <alignment vertical="center"/>
    </xf>
    <xf numFmtId="0" fontId="18" fillId="0" borderId="0" xfId="13" applyFont="1" applyBorder="1" applyAlignment="1">
      <alignment horizontal="left" vertical="center"/>
    </xf>
    <xf numFmtId="0" fontId="18" fillId="0" borderId="0" xfId="13" applyFont="1" applyBorder="1" applyAlignment="1">
      <alignment horizontal="center" vertical="center"/>
    </xf>
    <xf numFmtId="178" fontId="18" fillId="0" borderId="0" xfId="13" applyNumberFormat="1" applyFont="1" applyBorder="1" applyAlignment="1">
      <alignment vertical="center"/>
    </xf>
    <xf numFmtId="0" fontId="19" fillId="0" borderId="0" xfId="13" applyFont="1" applyAlignment="1">
      <alignment horizontal="center" vertical="center"/>
    </xf>
    <xf numFmtId="0" fontId="18" fillId="0" borderId="0" xfId="13" applyFont="1" applyBorder="1" applyAlignment="1">
      <alignment horizontal="centerContinuous" vertical="center"/>
    </xf>
    <xf numFmtId="177" fontId="18" fillId="0" borderId="0" xfId="13" applyNumberFormat="1" applyFont="1" applyFill="1" applyBorder="1" applyAlignment="1">
      <alignment vertical="center"/>
    </xf>
    <xf numFmtId="177" fontId="18" fillId="0" borderId="0" xfId="13" applyNumberFormat="1" applyFont="1" applyBorder="1" applyAlignment="1">
      <alignment vertical="center"/>
    </xf>
    <xf numFmtId="0" fontId="18" fillId="0" borderId="0" xfId="13" applyFont="1" applyBorder="1"/>
    <xf numFmtId="0" fontId="19" fillId="0" borderId="0" xfId="13" applyFont="1" applyBorder="1" applyAlignment="1">
      <alignment horizontal="center"/>
    </xf>
    <xf numFmtId="0" fontId="13" fillId="0" borderId="0" xfId="13" applyFont="1"/>
    <xf numFmtId="0" fontId="13" fillId="0" borderId="0" xfId="13" applyFont="1" applyBorder="1"/>
    <xf numFmtId="0" fontId="18" fillId="0" borderId="0" xfId="1" applyFont="1" applyAlignment="1">
      <alignment vertical="center"/>
    </xf>
    <xf numFmtId="0" fontId="1" fillId="0" borderId="0" xfId="1"/>
    <xf numFmtId="0" fontId="18" fillId="0" borderId="16" xfId="1" applyFont="1" applyBorder="1" applyAlignment="1">
      <alignment vertical="center"/>
    </xf>
    <xf numFmtId="0" fontId="18" fillId="0" borderId="16" xfId="1" applyFont="1" applyBorder="1" applyAlignment="1">
      <alignment horizontal="right" vertical="center"/>
    </xf>
    <xf numFmtId="0" fontId="18" fillId="0" borderId="52" xfId="1" applyFont="1" applyBorder="1" applyAlignment="1">
      <alignment horizontal="center" vertical="center"/>
    </xf>
    <xf numFmtId="0" fontId="18" fillId="0" borderId="41" xfId="1" applyFont="1" applyBorder="1" applyAlignment="1">
      <alignment horizontal="center" vertical="center"/>
    </xf>
    <xf numFmtId="49" fontId="18" fillId="0" borderId="53" xfId="1" applyNumberFormat="1" applyFont="1" applyFill="1" applyBorder="1" applyAlignment="1">
      <alignment horizontal="center" vertical="center"/>
    </xf>
    <xf numFmtId="177" fontId="18" fillId="0" borderId="54" xfId="1" applyNumberFormat="1" applyFont="1" applyFill="1" applyBorder="1" applyAlignment="1">
      <alignment vertical="center"/>
    </xf>
    <xf numFmtId="177" fontId="18" fillId="0" borderId="32" xfId="1" applyNumberFormat="1" applyFont="1" applyBorder="1" applyAlignment="1">
      <alignment vertical="center"/>
    </xf>
    <xf numFmtId="49" fontId="18" fillId="0" borderId="55" xfId="1" applyNumberFormat="1" applyFont="1" applyBorder="1" applyAlignment="1">
      <alignment horizontal="center" vertical="center"/>
    </xf>
    <xf numFmtId="49" fontId="18" fillId="0" borderId="56" xfId="1" applyNumberFormat="1" applyFont="1" applyBorder="1" applyAlignment="1">
      <alignment horizontal="center" vertical="center"/>
    </xf>
    <xf numFmtId="49" fontId="18" fillId="0" borderId="57" xfId="1" applyNumberFormat="1" applyFont="1" applyBorder="1" applyAlignment="1">
      <alignment horizontal="center" vertical="center"/>
    </xf>
    <xf numFmtId="49" fontId="18" fillId="0" borderId="16" xfId="1" applyNumberFormat="1" applyFont="1" applyBorder="1" applyAlignment="1">
      <alignment horizontal="center" vertical="center"/>
    </xf>
    <xf numFmtId="177" fontId="18" fillId="0" borderId="58" xfId="1" applyNumberFormat="1" applyFont="1" applyFill="1" applyBorder="1" applyAlignment="1">
      <alignment vertical="center"/>
    </xf>
    <xf numFmtId="177" fontId="18" fillId="0" borderId="59" xfId="1" applyNumberFormat="1" applyFont="1" applyBorder="1" applyAlignment="1">
      <alignment vertical="center"/>
    </xf>
    <xf numFmtId="49" fontId="18" fillId="0" borderId="0" xfId="1" applyNumberFormat="1" applyFont="1" applyBorder="1" applyAlignment="1">
      <alignment horizontal="left" vertical="center"/>
    </xf>
    <xf numFmtId="0" fontId="18" fillId="0" borderId="0" xfId="1" applyFont="1"/>
    <xf numFmtId="0" fontId="18" fillId="0" borderId="16" xfId="1" applyFont="1" applyBorder="1"/>
    <xf numFmtId="49" fontId="18" fillId="0" borderId="57" xfId="1" applyNumberFormat="1" applyFont="1" applyFill="1" applyBorder="1" applyAlignment="1">
      <alignment horizontal="center" vertical="center"/>
    </xf>
    <xf numFmtId="49" fontId="18" fillId="0" borderId="60" xfId="1" applyNumberFormat="1" applyFont="1" applyFill="1" applyBorder="1" applyAlignment="1">
      <alignment horizontal="center" vertical="center"/>
    </xf>
    <xf numFmtId="49" fontId="18" fillId="0" borderId="61" xfId="1" applyNumberFormat="1" applyFont="1" applyFill="1" applyBorder="1" applyAlignment="1">
      <alignment horizontal="center" vertical="center"/>
    </xf>
    <xf numFmtId="0" fontId="18" fillId="0" borderId="52" xfId="13" applyFont="1" applyBorder="1" applyAlignment="1">
      <alignment horizontal="center" vertical="center"/>
    </xf>
    <xf numFmtId="0" fontId="18" fillId="0" borderId="41" xfId="13" applyFont="1" applyBorder="1" applyAlignment="1">
      <alignment horizontal="center" vertical="center"/>
    </xf>
    <xf numFmtId="49" fontId="18" fillId="0" borderId="53" xfId="13" applyNumberFormat="1" applyFont="1" applyBorder="1" applyAlignment="1">
      <alignment horizontal="center" vertical="center"/>
    </xf>
    <xf numFmtId="177" fontId="18" fillId="0" borderId="37" xfId="13" applyNumberFormat="1" applyFont="1" applyBorder="1" applyAlignment="1">
      <alignment vertical="center"/>
    </xf>
    <xf numFmtId="177" fontId="18" fillId="0" borderId="62" xfId="13" applyNumberFormat="1" applyFont="1" applyBorder="1" applyAlignment="1">
      <alignment vertical="center"/>
    </xf>
    <xf numFmtId="49" fontId="18" fillId="0" borderId="56" xfId="13" applyNumberFormat="1" applyFont="1" applyBorder="1" applyAlignment="1">
      <alignment horizontal="center" vertical="center"/>
    </xf>
    <xf numFmtId="177" fontId="18" fillId="0" borderId="32" xfId="13" applyNumberFormat="1" applyFont="1" applyBorder="1" applyAlignment="1">
      <alignment vertical="center"/>
    </xf>
    <xf numFmtId="177" fontId="18" fillId="0" borderId="54" xfId="13" applyNumberFormat="1" applyFont="1" applyBorder="1" applyAlignment="1">
      <alignment vertical="center"/>
    </xf>
    <xf numFmtId="0" fontId="15" fillId="0" borderId="0" xfId="30" applyNumberFormat="1" applyFont="1" applyAlignment="1">
      <alignment vertical="center" shrinkToFit="1"/>
    </xf>
    <xf numFmtId="49" fontId="18" fillId="0" borderId="61" xfId="13" applyNumberFormat="1" applyFont="1" applyBorder="1" applyAlignment="1">
      <alignment horizontal="center" vertical="center"/>
    </xf>
    <xf numFmtId="177" fontId="18" fillId="0" borderId="59" xfId="13" applyNumberFormat="1" applyFont="1" applyBorder="1" applyAlignment="1">
      <alignment vertical="center"/>
    </xf>
    <xf numFmtId="177" fontId="18" fillId="0" borderId="58" xfId="13" applyNumberFormat="1" applyFont="1" applyBorder="1" applyAlignment="1">
      <alignment vertical="center"/>
    </xf>
    <xf numFmtId="0" fontId="18" fillId="0" borderId="0" xfId="1" applyFont="1" applyBorder="1"/>
    <xf numFmtId="0" fontId="18" fillId="0" borderId="0" xfId="1" applyFont="1" applyBorder="1" applyAlignment="1">
      <alignment horizontal="right" vertical="center"/>
    </xf>
    <xf numFmtId="0" fontId="30" fillId="0" borderId="0" xfId="1" applyFont="1"/>
    <xf numFmtId="49" fontId="18" fillId="0" borderId="53" xfId="1" applyNumberFormat="1" applyFont="1" applyBorder="1" applyAlignment="1">
      <alignment horizontal="center" vertical="center"/>
    </xf>
    <xf numFmtId="182" fontId="18" fillId="0" borderId="64" xfId="1" applyNumberFormat="1" applyFont="1" applyBorder="1" applyAlignment="1">
      <alignment vertical="center"/>
    </xf>
    <xf numFmtId="182" fontId="18" fillId="0" borderId="65" xfId="1" applyNumberFormat="1" applyFont="1" applyBorder="1" applyAlignment="1">
      <alignment vertical="center"/>
    </xf>
    <xf numFmtId="49" fontId="18" fillId="0" borderId="66" xfId="1" applyNumberFormat="1" applyFont="1" applyBorder="1" applyAlignment="1">
      <alignment horizontal="center" vertical="center"/>
    </xf>
    <xf numFmtId="182" fontId="18" fillId="0" borderId="46" xfId="1" applyNumberFormat="1" applyFont="1" applyBorder="1" applyAlignment="1">
      <alignment vertical="center"/>
    </xf>
    <xf numFmtId="182" fontId="18" fillId="0" borderId="67" xfId="1" applyNumberFormat="1" applyFont="1" applyBorder="1" applyAlignment="1">
      <alignment vertical="center"/>
    </xf>
    <xf numFmtId="0" fontId="13" fillId="0" borderId="0" xfId="1" applyFont="1" applyAlignment="1">
      <alignment vertical="center"/>
    </xf>
    <xf numFmtId="0" fontId="18" fillId="0" borderId="63" xfId="1" applyFont="1" applyBorder="1" applyAlignment="1">
      <alignment horizontal="center" vertical="center"/>
    </xf>
    <xf numFmtId="0" fontId="18" fillId="0" borderId="68" xfId="1" applyNumberFormat="1" applyFont="1" applyBorder="1" applyAlignment="1">
      <alignment horizontal="center" vertical="center"/>
    </xf>
    <xf numFmtId="182" fontId="18" fillId="0" borderId="54" xfId="1" applyNumberFormat="1" applyFont="1" applyBorder="1" applyAlignment="1">
      <alignment horizontal="right" vertical="center"/>
    </xf>
    <xf numFmtId="182" fontId="18" fillId="0" borderId="54" xfId="1" applyNumberFormat="1" applyFont="1" applyFill="1" applyBorder="1" applyAlignment="1">
      <alignment horizontal="right" vertical="center"/>
    </xf>
    <xf numFmtId="49" fontId="18" fillId="0" borderId="54" xfId="1" applyNumberFormat="1" applyFont="1" applyBorder="1" applyAlignment="1">
      <alignment horizontal="center" vertical="center"/>
    </xf>
    <xf numFmtId="182" fontId="18" fillId="0" borderId="63" xfId="1" applyNumberFormat="1" applyFont="1" applyBorder="1" applyAlignment="1">
      <alignment horizontal="right" vertical="center"/>
    </xf>
    <xf numFmtId="182" fontId="18" fillId="0" borderId="63" xfId="1" applyNumberFormat="1" applyFont="1" applyFill="1" applyBorder="1" applyAlignment="1">
      <alignment horizontal="right" vertical="center"/>
    </xf>
    <xf numFmtId="182" fontId="18" fillId="0" borderId="65" xfId="1" applyNumberFormat="1" applyFont="1" applyBorder="1" applyAlignment="1">
      <alignment horizontal="right" vertical="center"/>
    </xf>
    <xf numFmtId="182" fontId="18" fillId="0" borderId="65" xfId="1" applyNumberFormat="1" applyFont="1" applyFill="1" applyBorder="1" applyAlignment="1">
      <alignment horizontal="right" vertical="center"/>
    </xf>
    <xf numFmtId="49" fontId="18" fillId="0" borderId="46" xfId="1" applyNumberFormat="1" applyFont="1" applyBorder="1" applyAlignment="1">
      <alignment horizontal="center" vertical="center"/>
    </xf>
    <xf numFmtId="182" fontId="18" fillId="0" borderId="67" xfId="1" applyNumberFormat="1" applyFont="1" applyBorder="1" applyAlignment="1">
      <alignment horizontal="right" vertical="center"/>
    </xf>
    <xf numFmtId="182" fontId="18" fillId="0" borderId="67" xfId="1" applyNumberFormat="1" applyFont="1" applyFill="1" applyBorder="1" applyAlignment="1">
      <alignment horizontal="right" vertical="center"/>
    </xf>
    <xf numFmtId="0" fontId="18" fillId="0" borderId="0" xfId="1" applyFont="1" applyFill="1" applyBorder="1" applyAlignment="1">
      <alignment horizontal="center" vertical="center" wrapText="1"/>
    </xf>
    <xf numFmtId="182" fontId="18" fillId="0" borderId="0" xfId="1" applyNumberFormat="1" applyFont="1" applyFill="1" applyBorder="1" applyAlignment="1">
      <alignment vertical="center"/>
    </xf>
    <xf numFmtId="182" fontId="18" fillId="0" borderId="0" xfId="1" applyNumberFormat="1" applyFont="1" applyFill="1" applyBorder="1" applyAlignment="1">
      <alignment horizontal="right" vertical="center"/>
    </xf>
    <xf numFmtId="0" fontId="18" fillId="0" borderId="0" xfId="1" applyFont="1" applyFill="1" applyBorder="1" applyAlignment="1">
      <alignment vertical="center"/>
    </xf>
    <xf numFmtId="0" fontId="18" fillId="0" borderId="16" xfId="1" applyFont="1" applyFill="1" applyBorder="1" applyAlignment="1">
      <alignment horizontal="right" vertical="center"/>
    </xf>
    <xf numFmtId="0" fontId="18" fillId="0" borderId="41" xfId="1" applyFont="1" applyFill="1" applyBorder="1" applyAlignment="1">
      <alignment horizontal="centerContinuous" vertical="center"/>
    </xf>
    <xf numFmtId="0" fontId="18" fillId="0" borderId="41" xfId="1" applyFont="1" applyFill="1" applyBorder="1" applyAlignment="1">
      <alignment horizontal="center" vertical="center"/>
    </xf>
    <xf numFmtId="49" fontId="18" fillId="0" borderId="68" xfId="1" applyNumberFormat="1" applyFont="1" applyFill="1" applyBorder="1" applyAlignment="1">
      <alignment horizontal="center" vertical="center"/>
    </xf>
    <xf numFmtId="182" fontId="18" fillId="0" borderId="42" xfId="1" applyNumberFormat="1" applyFont="1" applyFill="1" applyBorder="1" applyAlignment="1">
      <alignment vertical="center"/>
    </xf>
    <xf numFmtId="182" fontId="18" fillId="0" borderId="42" xfId="1" applyNumberFormat="1" applyFont="1" applyFill="1" applyBorder="1" applyAlignment="1">
      <alignment horizontal="right" vertical="center"/>
    </xf>
    <xf numFmtId="182" fontId="18" fillId="0" borderId="70" xfId="1" applyNumberFormat="1" applyFont="1" applyFill="1" applyBorder="1" applyAlignment="1">
      <alignment vertical="center"/>
    </xf>
    <xf numFmtId="49" fontId="18" fillId="0" borderId="32" xfId="1" applyNumberFormat="1" applyFont="1" applyFill="1" applyBorder="1" applyAlignment="1">
      <alignment horizontal="center" vertical="center"/>
    </xf>
    <xf numFmtId="182" fontId="18" fillId="0" borderId="64" xfId="1" applyNumberFormat="1" applyFont="1" applyFill="1" applyBorder="1" applyAlignment="1">
      <alignment vertical="center"/>
    </xf>
    <xf numFmtId="182" fontId="18" fillId="0" borderId="64" xfId="1" applyNumberFormat="1" applyFont="1" applyFill="1" applyBorder="1" applyAlignment="1">
      <alignment horizontal="right" vertical="center"/>
    </xf>
    <xf numFmtId="182" fontId="18" fillId="0" borderId="65" xfId="1" applyNumberFormat="1" applyFont="1" applyFill="1" applyBorder="1" applyAlignment="1">
      <alignment vertical="center"/>
    </xf>
    <xf numFmtId="182" fontId="18" fillId="0" borderId="32" xfId="31" applyNumberFormat="1" applyFont="1" applyFill="1" applyBorder="1" applyAlignment="1">
      <alignment vertical="center"/>
    </xf>
    <xf numFmtId="182" fontId="18" fillId="0" borderId="32" xfId="31" applyNumberFormat="1" applyFont="1" applyFill="1" applyBorder="1" applyAlignment="1">
      <alignment horizontal="right" vertical="center"/>
    </xf>
    <xf numFmtId="182" fontId="18" fillId="0" borderId="54" xfId="31" applyNumberFormat="1" applyFont="1" applyFill="1" applyBorder="1" applyAlignment="1">
      <alignment vertical="center"/>
    </xf>
    <xf numFmtId="182" fontId="18" fillId="0" borderId="71" xfId="31" applyNumberFormat="1" applyFont="1" applyFill="1" applyBorder="1" applyAlignment="1">
      <alignment vertical="center"/>
    </xf>
    <xf numFmtId="182" fontId="18" fillId="0" borderId="71" xfId="31" applyNumberFormat="1" applyFont="1" applyFill="1" applyBorder="1" applyAlignment="1">
      <alignment horizontal="right" vertical="center"/>
    </xf>
    <xf numFmtId="182" fontId="18" fillId="0" borderId="72" xfId="31" applyNumberFormat="1" applyFont="1" applyFill="1" applyBorder="1" applyAlignment="1">
      <alignment vertical="center"/>
    </xf>
    <xf numFmtId="49" fontId="18" fillId="0" borderId="42" xfId="1" applyNumberFormat="1" applyFont="1" applyFill="1" applyBorder="1" applyAlignment="1">
      <alignment horizontal="center" vertical="center"/>
    </xf>
    <xf numFmtId="182" fontId="18" fillId="0" borderId="44" xfId="1" applyNumberFormat="1" applyFont="1" applyFill="1" applyBorder="1" applyAlignment="1">
      <alignment vertical="center"/>
    </xf>
    <xf numFmtId="182" fontId="18" fillId="0" borderId="44" xfId="1" applyNumberFormat="1" applyFont="1" applyFill="1" applyBorder="1" applyAlignment="1">
      <alignment horizontal="right" vertical="center"/>
    </xf>
    <xf numFmtId="182" fontId="18" fillId="0" borderId="63" xfId="1" applyNumberFormat="1" applyFont="1" applyFill="1" applyBorder="1" applyAlignment="1">
      <alignment vertical="center"/>
    </xf>
    <xf numFmtId="182" fontId="18" fillId="0" borderId="32" xfId="1" applyNumberFormat="1" applyFont="1" applyFill="1" applyBorder="1" applyAlignment="1">
      <alignment vertical="center"/>
    </xf>
    <xf numFmtId="182" fontId="18" fillId="0" borderId="32" xfId="1" applyNumberFormat="1" applyFont="1" applyFill="1" applyBorder="1" applyAlignment="1">
      <alignment horizontal="right" vertical="center"/>
    </xf>
    <xf numFmtId="182" fontId="18" fillId="0" borderId="54" xfId="1" applyNumberFormat="1" applyFont="1" applyFill="1" applyBorder="1" applyAlignment="1">
      <alignment vertical="center"/>
    </xf>
    <xf numFmtId="182" fontId="18" fillId="0" borderId="37" xfId="1" applyNumberFormat="1" applyFont="1" applyFill="1" applyBorder="1" applyAlignment="1">
      <alignment vertical="center"/>
    </xf>
    <xf numFmtId="182" fontId="18" fillId="0" borderId="37" xfId="1" applyNumberFormat="1" applyFont="1" applyFill="1" applyBorder="1" applyAlignment="1">
      <alignment horizontal="right" vertical="center"/>
    </xf>
    <xf numFmtId="182" fontId="18" fillId="0" borderId="62" xfId="1" applyNumberFormat="1" applyFont="1" applyFill="1" applyBorder="1" applyAlignment="1">
      <alignment vertical="center"/>
    </xf>
    <xf numFmtId="49" fontId="18" fillId="0" borderId="46" xfId="1" applyNumberFormat="1" applyFont="1" applyFill="1" applyBorder="1" applyAlignment="1">
      <alignment horizontal="center" vertical="center"/>
    </xf>
    <xf numFmtId="182" fontId="18" fillId="0" borderId="59" xfId="1" applyNumberFormat="1" applyFont="1" applyFill="1" applyBorder="1" applyAlignment="1">
      <alignment vertical="center"/>
    </xf>
    <xf numFmtId="182" fontId="18" fillId="0" borderId="59" xfId="1" applyNumberFormat="1" applyFont="1" applyFill="1" applyBorder="1" applyAlignment="1">
      <alignment horizontal="right" vertical="center"/>
    </xf>
    <xf numFmtId="182" fontId="18" fillId="0" borderId="58" xfId="1" applyNumberFormat="1" applyFont="1" applyFill="1" applyBorder="1" applyAlignment="1">
      <alignment vertical="center"/>
    </xf>
    <xf numFmtId="0" fontId="18" fillId="0" borderId="0" xfId="1" applyFont="1" applyFill="1" applyAlignment="1">
      <alignment vertical="center"/>
    </xf>
    <xf numFmtId="0" fontId="13" fillId="0" borderId="0" xfId="1" applyFont="1" applyFill="1" applyAlignment="1">
      <alignment vertical="center"/>
    </xf>
    <xf numFmtId="0" fontId="19" fillId="0" borderId="0" xfId="1" applyFont="1" applyAlignment="1">
      <alignment horizontal="center" vertical="center"/>
    </xf>
    <xf numFmtId="0" fontId="1" fillId="0" borderId="0" xfId="1" applyAlignment="1">
      <alignment horizontal="center" vertical="center"/>
    </xf>
    <xf numFmtId="0" fontId="18" fillId="0" borderId="63" xfId="1" applyFont="1" applyBorder="1" applyAlignment="1">
      <alignment horizontal="right" vertical="center"/>
    </xf>
    <xf numFmtId="0" fontId="18" fillId="0" borderId="52" xfId="1" applyFont="1" applyBorder="1" applyAlignment="1">
      <alignment horizontal="center" vertical="center" wrapText="1"/>
    </xf>
    <xf numFmtId="0" fontId="1" fillId="0" borderId="20" xfId="1" applyBorder="1" applyAlignment="1">
      <alignment vertical="center" wrapText="1"/>
    </xf>
    <xf numFmtId="0" fontId="18" fillId="0" borderId="68" xfId="1" applyNumberFormat="1" applyFont="1" applyFill="1" applyBorder="1" applyAlignment="1">
      <alignment horizontal="center" vertical="center"/>
    </xf>
    <xf numFmtId="183" fontId="18" fillId="0" borderId="65" xfId="1" applyNumberFormat="1" applyFont="1" applyBorder="1" applyAlignment="1">
      <alignment vertical="center"/>
    </xf>
    <xf numFmtId="184" fontId="18" fillId="0" borderId="62" xfId="1" applyNumberFormat="1" applyFont="1" applyBorder="1" applyAlignment="1">
      <alignment vertical="center"/>
    </xf>
    <xf numFmtId="183" fontId="18" fillId="0" borderId="62" xfId="1" applyNumberFormat="1" applyFont="1" applyBorder="1" applyAlignment="1">
      <alignment vertical="center"/>
    </xf>
    <xf numFmtId="184" fontId="18" fillId="0" borderId="37" xfId="1" applyNumberFormat="1" applyFont="1" applyBorder="1" applyAlignment="1">
      <alignment vertical="center"/>
    </xf>
    <xf numFmtId="183" fontId="18" fillId="0" borderId="56" xfId="1" applyNumberFormat="1" applyFont="1" applyBorder="1" applyAlignment="1">
      <alignment vertical="center"/>
    </xf>
    <xf numFmtId="49" fontId="18" fillId="0" borderId="54" xfId="1" applyNumberFormat="1" applyFont="1" applyFill="1" applyBorder="1" applyAlignment="1">
      <alignment horizontal="center" vertical="center"/>
    </xf>
    <xf numFmtId="184" fontId="18" fillId="0" borderId="65" xfId="1" applyNumberFormat="1" applyFont="1" applyBorder="1" applyAlignment="1">
      <alignment vertical="center"/>
    </xf>
    <xf numFmtId="184" fontId="18" fillId="0" borderId="64" xfId="1" applyNumberFormat="1" applyFont="1" applyBorder="1" applyAlignment="1">
      <alignment vertical="center"/>
    </xf>
    <xf numFmtId="49" fontId="18" fillId="0" borderId="65" xfId="1" applyNumberFormat="1" applyFont="1" applyFill="1" applyBorder="1" applyAlignment="1">
      <alignment horizontal="center" vertical="center"/>
    </xf>
    <xf numFmtId="183" fontId="18" fillId="0" borderId="54" xfId="1" applyNumberFormat="1" applyFont="1" applyBorder="1" applyAlignment="1">
      <alignment vertical="center"/>
    </xf>
    <xf numFmtId="184" fontId="18" fillId="0" borderId="54" xfId="1" applyNumberFormat="1" applyFont="1" applyBorder="1" applyAlignment="1">
      <alignment vertical="center"/>
    </xf>
    <xf numFmtId="184" fontId="18" fillId="0" borderId="32" xfId="1" applyNumberFormat="1" applyFont="1" applyBorder="1" applyAlignment="1">
      <alignment vertical="center"/>
    </xf>
    <xf numFmtId="183" fontId="18" fillId="0" borderId="55" xfId="1" applyNumberFormat="1" applyFont="1" applyBorder="1" applyAlignment="1">
      <alignment vertical="center"/>
    </xf>
    <xf numFmtId="49" fontId="18" fillId="0" borderId="63" xfId="1" applyNumberFormat="1" applyFont="1" applyFill="1" applyBorder="1" applyAlignment="1">
      <alignment horizontal="center" vertical="center"/>
    </xf>
    <xf numFmtId="183" fontId="18" fillId="0" borderId="63" xfId="1" applyNumberFormat="1" applyFont="1" applyBorder="1" applyAlignment="1">
      <alignment vertical="center"/>
    </xf>
    <xf numFmtId="184" fontId="18" fillId="0" borderId="63" xfId="1" applyNumberFormat="1" applyFont="1" applyBorder="1" applyAlignment="1">
      <alignment vertical="center"/>
    </xf>
    <xf numFmtId="184" fontId="18" fillId="0" borderId="44" xfId="1" applyNumberFormat="1" applyFont="1" applyBorder="1" applyAlignment="1">
      <alignment vertical="center"/>
    </xf>
    <xf numFmtId="183" fontId="18" fillId="0" borderId="20" xfId="1" applyNumberFormat="1" applyFont="1" applyBorder="1" applyAlignment="1">
      <alignment vertical="center"/>
    </xf>
    <xf numFmtId="183" fontId="18" fillId="0" borderId="32" xfId="1" applyNumberFormat="1" applyFont="1" applyBorder="1" applyAlignment="1">
      <alignment vertical="center"/>
    </xf>
    <xf numFmtId="183" fontId="18" fillId="0" borderId="57" xfId="1" applyNumberFormat="1" applyFont="1" applyBorder="1" applyAlignment="1">
      <alignment vertical="center"/>
    </xf>
    <xf numFmtId="183" fontId="18" fillId="0" borderId="58" xfId="1" applyNumberFormat="1" applyFont="1" applyBorder="1" applyAlignment="1">
      <alignment vertical="center"/>
    </xf>
    <xf numFmtId="184" fontId="18" fillId="0" borderId="58" xfId="1" applyNumberFormat="1" applyFont="1" applyBorder="1" applyAlignment="1">
      <alignment vertical="center"/>
    </xf>
    <xf numFmtId="184" fontId="18" fillId="0" borderId="59" xfId="1" applyNumberFormat="1" applyFont="1" applyBorder="1" applyAlignment="1">
      <alignment vertical="center"/>
    </xf>
    <xf numFmtId="183" fontId="18" fillId="0" borderId="16" xfId="1" applyNumberFormat="1" applyFont="1" applyBorder="1" applyAlignment="1">
      <alignment vertical="center"/>
    </xf>
    <xf numFmtId="182" fontId="34" fillId="0" borderId="27" xfId="32" applyNumberFormat="1" applyFont="1" applyFill="1" applyBorder="1" applyAlignment="1">
      <alignment vertical="center"/>
    </xf>
    <xf numFmtId="182" fontId="34" fillId="0" borderId="68" xfId="32" applyNumberFormat="1" applyFont="1" applyFill="1" applyBorder="1" applyAlignment="1">
      <alignment vertical="center"/>
    </xf>
    <xf numFmtId="182" fontId="34" fillId="0" borderId="79" xfId="32" applyNumberFormat="1" applyFont="1" applyFill="1" applyBorder="1" applyAlignment="1">
      <alignment vertical="center"/>
    </xf>
    <xf numFmtId="186" fontId="34" fillId="0" borderId="27" xfId="32" applyNumberFormat="1" applyFont="1" applyFill="1" applyBorder="1" applyAlignment="1">
      <alignment vertical="center"/>
    </xf>
    <xf numFmtId="182" fontId="18" fillId="0" borderId="32" xfId="32" applyNumberFormat="1" applyFont="1" applyFill="1" applyBorder="1" applyAlignment="1">
      <alignment vertical="center"/>
    </xf>
    <xf numFmtId="182" fontId="18" fillId="0" borderId="54" xfId="32" applyNumberFormat="1" applyFont="1" applyFill="1" applyBorder="1" applyAlignment="1">
      <alignment vertical="center"/>
    </xf>
    <xf numFmtId="182" fontId="18" fillId="0" borderId="57" xfId="32" applyNumberFormat="1" applyFont="1" applyFill="1" applyBorder="1" applyAlignment="1">
      <alignment vertical="center"/>
    </xf>
    <xf numFmtId="186" fontId="18" fillId="0" borderId="32" xfId="32" applyNumberFormat="1" applyFont="1" applyFill="1" applyBorder="1" applyAlignment="1">
      <alignment vertical="center"/>
    </xf>
    <xf numFmtId="182" fontId="18" fillId="0" borderId="54" xfId="32" applyNumberFormat="1" applyFont="1" applyFill="1" applyBorder="1" applyAlignment="1">
      <alignment horizontal="right" vertical="center"/>
    </xf>
    <xf numFmtId="182" fontId="18" fillId="0" borderId="32" xfId="32" applyNumberFormat="1" applyFont="1" applyFill="1" applyBorder="1" applyAlignment="1">
      <alignment horizontal="right" vertical="center"/>
    </xf>
    <xf numFmtId="187" fontId="18" fillId="0" borderId="54" xfId="32" applyNumberFormat="1" applyFont="1" applyFill="1" applyBorder="1" applyAlignment="1">
      <alignment vertical="center"/>
    </xf>
    <xf numFmtId="182" fontId="18" fillId="0" borderId="46" xfId="32" applyNumberFormat="1" applyFont="1" applyFill="1" applyBorder="1" applyAlignment="1">
      <alignment vertical="center"/>
    </xf>
    <xf numFmtId="182" fontId="18" fillId="0" borderId="67" xfId="32" applyNumberFormat="1" applyFont="1" applyFill="1" applyBorder="1" applyAlignment="1">
      <alignment vertical="center"/>
    </xf>
    <xf numFmtId="182" fontId="18" fillId="0" borderId="61" xfId="32" applyNumberFormat="1" applyFont="1" applyFill="1" applyBorder="1" applyAlignment="1">
      <alignment vertical="center"/>
    </xf>
    <xf numFmtId="186" fontId="18" fillId="0" borderId="46" xfId="32" applyNumberFormat="1" applyFont="1" applyFill="1" applyBorder="1" applyAlignment="1">
      <alignment vertical="center"/>
    </xf>
    <xf numFmtId="182" fontId="18" fillId="0" borderId="46" xfId="32" applyNumberFormat="1" applyFont="1" applyFill="1" applyBorder="1" applyAlignment="1">
      <alignment horizontal="right" vertical="center"/>
    </xf>
    <xf numFmtId="182" fontId="18" fillId="0" borderId="0" xfId="32" applyNumberFormat="1" applyFont="1" applyFill="1" applyBorder="1" applyAlignment="1">
      <alignment vertical="center"/>
    </xf>
    <xf numFmtId="182" fontId="18" fillId="0" borderId="0" xfId="32" applyNumberFormat="1" applyFont="1" applyFill="1" applyBorder="1" applyAlignment="1">
      <alignment horizontal="right" vertical="center"/>
    </xf>
    <xf numFmtId="188" fontId="18" fillId="0" borderId="0" xfId="32" applyNumberFormat="1" applyFont="1" applyFill="1" applyBorder="1" applyAlignment="1">
      <alignment horizontal="right" vertical="center"/>
    </xf>
    <xf numFmtId="38" fontId="18" fillId="0" borderId="0" xfId="32" applyFont="1" applyFill="1" applyBorder="1" applyAlignment="1">
      <alignment horizontal="right" vertical="center"/>
    </xf>
    <xf numFmtId="38" fontId="18" fillId="0" borderId="0" xfId="32" applyFont="1" applyFill="1" applyBorder="1" applyAlignment="1">
      <alignment vertical="center"/>
    </xf>
    <xf numFmtId="185" fontId="18" fillId="0" borderId="0" xfId="32" applyNumberFormat="1" applyFont="1" applyFill="1" applyBorder="1" applyAlignment="1">
      <alignment vertical="center"/>
    </xf>
    <xf numFmtId="182" fontId="34" fillId="0" borderId="27" xfId="32" applyNumberFormat="1" applyFont="1" applyFill="1" applyBorder="1" applyAlignment="1">
      <alignment horizontal="right" vertical="center"/>
    </xf>
    <xf numFmtId="0" fontId="18" fillId="0" borderId="0" xfId="13" applyFont="1"/>
    <xf numFmtId="0" fontId="18" fillId="0" borderId="0" xfId="13" applyFont="1" applyAlignment="1">
      <alignment horizontal="right"/>
    </xf>
    <xf numFmtId="0" fontId="18" fillId="0" borderId="0" xfId="13" applyFont="1" applyAlignment="1">
      <alignment horizontal="center" vertical="center"/>
    </xf>
    <xf numFmtId="0" fontId="18" fillId="0" borderId="16" xfId="13" applyFont="1" applyBorder="1"/>
    <xf numFmtId="0" fontId="18" fillId="0" borderId="0" xfId="13" applyFont="1" applyBorder="1" applyAlignment="1">
      <alignment horizontal="right"/>
    </xf>
    <xf numFmtId="0" fontId="18" fillId="0" borderId="57" xfId="13" applyFont="1" applyBorder="1" applyAlignment="1">
      <alignment horizontal="center" vertical="center"/>
    </xf>
    <xf numFmtId="2" fontId="18" fillId="0" borderId="60" xfId="13" applyNumberFormat="1" applyFont="1" applyFill="1" applyBorder="1" applyAlignment="1" applyProtection="1">
      <alignment horizontal="right" vertical="center"/>
      <protection locked="0"/>
    </xf>
    <xf numFmtId="193" fontId="18" fillId="0" borderId="60" xfId="13" applyNumberFormat="1" applyFont="1" applyFill="1" applyBorder="1" applyAlignment="1" applyProtection="1">
      <alignment horizontal="right" vertical="center"/>
      <protection locked="0"/>
    </xf>
    <xf numFmtId="197" fontId="18" fillId="0" borderId="56" xfId="32" applyNumberFormat="1" applyFont="1" applyFill="1" applyBorder="1" applyAlignment="1" applyProtection="1">
      <alignment horizontal="right" vertical="center"/>
      <protection locked="0"/>
    </xf>
    <xf numFmtId="2" fontId="18" fillId="0" borderId="76" xfId="13" applyNumberFormat="1" applyFont="1" applyFill="1" applyBorder="1" applyAlignment="1" applyProtection="1">
      <alignment horizontal="right" vertical="center"/>
      <protection locked="0"/>
    </xf>
    <xf numFmtId="193" fontId="18" fillId="0" borderId="76" xfId="13" applyNumberFormat="1" applyFont="1" applyFill="1" applyBorder="1" applyAlignment="1" applyProtection="1">
      <alignment horizontal="right" vertical="center"/>
      <protection locked="0"/>
    </xf>
    <xf numFmtId="2" fontId="18" fillId="0" borderId="54" xfId="13" applyNumberFormat="1" applyFont="1" applyFill="1" applyBorder="1" applyAlignment="1" applyProtection="1">
      <alignment horizontal="right" vertical="center"/>
      <protection locked="0"/>
    </xf>
    <xf numFmtId="2" fontId="18" fillId="0" borderId="57" xfId="13" applyNumberFormat="1" applyFont="1" applyFill="1" applyBorder="1" applyAlignment="1" applyProtection="1">
      <alignment horizontal="right" vertical="center"/>
      <protection locked="0"/>
    </xf>
    <xf numFmtId="198" fontId="18" fillId="0" borderId="54" xfId="13" applyNumberFormat="1" applyFont="1" applyFill="1" applyBorder="1" applyAlignment="1" applyProtection="1">
      <alignment horizontal="right" vertical="center"/>
      <protection locked="0"/>
    </xf>
    <xf numFmtId="198" fontId="18" fillId="0" borderId="57" xfId="13" applyNumberFormat="1" applyFont="1" applyFill="1" applyBorder="1" applyAlignment="1" applyProtection="1">
      <alignment horizontal="right" vertical="center"/>
      <protection locked="0"/>
    </xf>
    <xf numFmtId="193" fontId="18" fillId="0" borderId="54" xfId="13" applyNumberFormat="1" applyFont="1" applyFill="1" applyBorder="1" applyAlignment="1" applyProtection="1">
      <alignment horizontal="right" vertical="center"/>
      <protection locked="0"/>
    </xf>
    <xf numFmtId="193" fontId="18" fillId="0" borderId="57" xfId="13" applyNumberFormat="1" applyFont="1" applyFill="1" applyBorder="1" applyAlignment="1" applyProtection="1">
      <alignment horizontal="right" vertical="center"/>
      <protection locked="0"/>
    </xf>
    <xf numFmtId="193" fontId="18" fillId="0" borderId="60" xfId="13" applyNumberFormat="1" applyFont="1" applyFill="1" applyBorder="1" applyAlignment="1" applyProtection="1">
      <alignment vertical="center"/>
      <protection locked="0"/>
    </xf>
    <xf numFmtId="193" fontId="18" fillId="0" borderId="31" xfId="13" applyNumberFormat="1" applyFont="1" applyFill="1" applyBorder="1" applyAlignment="1" applyProtection="1">
      <alignment vertical="center"/>
      <protection locked="0"/>
    </xf>
    <xf numFmtId="192" fontId="18" fillId="0" borderId="60" xfId="13" applyNumberFormat="1" applyFont="1" applyFill="1" applyBorder="1" applyAlignment="1" applyProtection="1">
      <alignment horizontal="right" vertical="center" shrinkToFit="1"/>
      <protection locked="0"/>
    </xf>
    <xf numFmtId="38" fontId="18" fillId="0" borderId="55" xfId="32" applyFont="1" applyFill="1" applyBorder="1" applyAlignment="1">
      <alignment vertical="center"/>
    </xf>
    <xf numFmtId="192" fontId="18" fillId="0" borderId="76" xfId="13" applyNumberFormat="1" applyFont="1" applyFill="1" applyBorder="1" applyAlignment="1" applyProtection="1">
      <alignment horizontal="right" vertical="center" shrinkToFit="1"/>
      <protection locked="0"/>
    </xf>
    <xf numFmtId="0" fontId="18" fillId="0" borderId="69" xfId="13" applyFont="1" applyBorder="1" applyAlignment="1">
      <alignment horizontal="distributed" vertical="center" justifyLastLine="1"/>
    </xf>
    <xf numFmtId="0" fontId="18" fillId="0" borderId="0" xfId="13" applyFont="1" applyFill="1"/>
    <xf numFmtId="0" fontId="18" fillId="0" borderId="0" xfId="13" applyFont="1" applyFill="1" applyAlignment="1">
      <alignment horizontal="right"/>
    </xf>
    <xf numFmtId="0" fontId="1" fillId="0" borderId="0" xfId="0" applyFont="1" applyFill="1" applyAlignment="1">
      <alignment vertical="center"/>
    </xf>
    <xf numFmtId="0" fontId="18" fillId="0" borderId="0" xfId="0" applyFont="1" applyFill="1" applyAlignment="1">
      <alignment vertical="center"/>
    </xf>
    <xf numFmtId="0" fontId="1" fillId="0" borderId="0" xfId="0" applyFont="1" applyFill="1" applyAlignment="1"/>
    <xf numFmtId="0" fontId="18" fillId="0" borderId="0" xfId="0" applyFont="1" applyFill="1" applyAlignment="1">
      <alignment horizontal="center" vertical="center"/>
    </xf>
    <xf numFmtId="0" fontId="18" fillId="0" borderId="0" xfId="0" applyFont="1" applyFill="1" applyAlignment="1"/>
    <xf numFmtId="0" fontId="18" fillId="0" borderId="16" xfId="0" applyFont="1" applyFill="1" applyBorder="1" applyAlignment="1">
      <alignment vertical="center"/>
    </xf>
    <xf numFmtId="0" fontId="18" fillId="0" borderId="16" xfId="0" applyFont="1" applyFill="1" applyBorder="1" applyAlignment="1">
      <alignment horizontal="right" vertical="center"/>
    </xf>
    <xf numFmtId="0" fontId="18" fillId="0" borderId="75" xfId="0" applyFont="1" applyFill="1" applyBorder="1" applyAlignment="1">
      <alignment horizontal="center" vertical="center"/>
    </xf>
    <xf numFmtId="49" fontId="18" fillId="0" borderId="70" xfId="0" applyNumberFormat="1" applyFont="1" applyFill="1" applyBorder="1" applyAlignment="1">
      <alignment horizontal="center" vertical="center"/>
    </xf>
    <xf numFmtId="182" fontId="18" fillId="0" borderId="77" xfId="0" applyNumberFormat="1" applyFont="1" applyFill="1" applyBorder="1" applyAlignment="1">
      <alignment vertical="center"/>
    </xf>
    <xf numFmtId="185" fontId="18" fillId="0" borderId="78" xfId="0" applyNumberFormat="1" applyFont="1" applyFill="1" applyBorder="1" applyAlignment="1">
      <alignment vertical="center"/>
    </xf>
    <xf numFmtId="182" fontId="18" fillId="0" borderId="78" xfId="0" applyNumberFormat="1" applyFont="1" applyFill="1" applyBorder="1" applyAlignment="1">
      <alignment vertical="center"/>
    </xf>
    <xf numFmtId="49" fontId="18" fillId="0" borderId="32" xfId="0" applyNumberFormat="1" applyFont="1" applyFill="1" applyBorder="1" applyAlignment="1">
      <alignment horizontal="center" vertical="center"/>
    </xf>
    <xf numFmtId="182" fontId="18" fillId="0" borderId="54" xfId="0" applyNumberFormat="1" applyFont="1" applyFill="1" applyBorder="1" applyAlignment="1">
      <alignment vertical="center"/>
    </xf>
    <xf numFmtId="185" fontId="18" fillId="0" borderId="32" xfId="0" applyNumberFormat="1" applyFont="1" applyFill="1" applyBorder="1" applyAlignment="1">
      <alignment vertical="center"/>
    </xf>
    <xf numFmtId="182" fontId="18" fillId="0" borderId="32" xfId="0" applyNumberFormat="1" applyFont="1" applyFill="1" applyBorder="1" applyAlignment="1">
      <alignment vertical="center"/>
    </xf>
    <xf numFmtId="182" fontId="18" fillId="0" borderId="70" xfId="0" applyNumberFormat="1" applyFont="1" applyFill="1" applyBorder="1" applyAlignment="1">
      <alignment vertical="center"/>
    </xf>
    <xf numFmtId="185" fontId="18" fillId="0" borderId="42" xfId="0" applyNumberFormat="1" applyFont="1" applyFill="1" applyBorder="1" applyAlignment="1">
      <alignment vertical="center"/>
    </xf>
    <xf numFmtId="182" fontId="18" fillId="0" borderId="42" xfId="0" applyNumberFormat="1" applyFont="1" applyFill="1" applyBorder="1" applyAlignment="1">
      <alignment vertical="center"/>
    </xf>
    <xf numFmtId="49" fontId="18" fillId="0" borderId="34" xfId="0" applyNumberFormat="1" applyFont="1" applyFill="1" applyBorder="1" applyAlignment="1">
      <alignment horizontal="center" vertical="center"/>
    </xf>
    <xf numFmtId="182" fontId="18" fillId="0" borderId="63" xfId="0" applyNumberFormat="1" applyFont="1" applyFill="1" applyBorder="1" applyAlignment="1">
      <alignment vertical="center"/>
    </xf>
    <xf numFmtId="185" fontId="18" fillId="0" borderId="44" xfId="0" applyNumberFormat="1" applyFont="1" applyFill="1" applyBorder="1" applyAlignment="1">
      <alignment vertical="center"/>
    </xf>
    <xf numFmtId="182" fontId="18" fillId="0" borderId="44" xfId="0" applyNumberFormat="1" applyFont="1" applyFill="1" applyBorder="1" applyAlignment="1">
      <alignment vertical="center"/>
    </xf>
    <xf numFmtId="49" fontId="18" fillId="0" borderId="27" xfId="0" applyNumberFormat="1" applyFont="1" applyFill="1" applyBorder="1" applyAlignment="1">
      <alignment horizontal="center" vertical="center"/>
    </xf>
    <xf numFmtId="182" fontId="18" fillId="0" borderId="80" xfId="0" applyNumberFormat="1" applyFont="1" applyFill="1" applyBorder="1" applyAlignment="1">
      <alignment vertical="center"/>
    </xf>
    <xf numFmtId="185" fontId="18" fillId="0" borderId="81" xfId="0" applyNumberFormat="1" applyFont="1" applyFill="1" applyBorder="1" applyAlignment="1">
      <alignment vertical="center"/>
    </xf>
    <xf numFmtId="182" fontId="18" fillId="0" borderId="81" xfId="0" applyNumberFormat="1" applyFont="1" applyFill="1" applyBorder="1" applyAlignment="1">
      <alignment vertical="center"/>
    </xf>
    <xf numFmtId="182" fontId="18" fillId="0" borderId="62" xfId="0" applyNumberFormat="1" applyFont="1" applyFill="1" applyBorder="1" applyAlignment="1">
      <alignment vertical="center"/>
    </xf>
    <xf numFmtId="185" fontId="18" fillId="0" borderId="37" xfId="0" applyNumberFormat="1" applyFont="1" applyFill="1" applyBorder="1" applyAlignment="1">
      <alignment vertical="center"/>
    </xf>
    <xf numFmtId="182" fontId="18" fillId="0" borderId="37" xfId="0" applyNumberFormat="1" applyFont="1" applyFill="1" applyBorder="1" applyAlignment="1">
      <alignment vertical="center"/>
    </xf>
    <xf numFmtId="49" fontId="18" fillId="0" borderId="46" xfId="0" applyNumberFormat="1" applyFont="1" applyFill="1" applyBorder="1" applyAlignment="1">
      <alignment horizontal="center" vertical="center"/>
    </xf>
    <xf numFmtId="182" fontId="18" fillId="0" borderId="58" xfId="0" applyNumberFormat="1" applyFont="1" applyFill="1" applyBorder="1" applyAlignment="1">
      <alignment vertical="center"/>
    </xf>
    <xf numFmtId="185" fontId="18" fillId="0" borderId="59" xfId="0" applyNumberFormat="1" applyFont="1" applyFill="1" applyBorder="1" applyAlignment="1">
      <alignment vertical="center"/>
    </xf>
    <xf numFmtId="182" fontId="18" fillId="0" borderId="59" xfId="0" applyNumberFormat="1" applyFont="1" applyFill="1" applyBorder="1" applyAlignment="1">
      <alignment vertical="center"/>
    </xf>
    <xf numFmtId="0" fontId="18" fillId="0" borderId="0" xfId="0" applyFont="1" applyFill="1" applyBorder="1" applyAlignment="1">
      <alignment vertical="center"/>
    </xf>
    <xf numFmtId="0" fontId="13" fillId="0" borderId="0" xfId="0" applyNumberFormat="1" applyFont="1" applyFill="1" applyAlignment="1">
      <alignment vertical="center"/>
    </xf>
    <xf numFmtId="0" fontId="13" fillId="0" borderId="0" xfId="0" applyNumberFormat="1" applyFont="1" applyFill="1" applyAlignment="1">
      <alignment horizontal="right" vertical="center"/>
    </xf>
    <xf numFmtId="0" fontId="18" fillId="0" borderId="0" xfId="0" applyNumberFormat="1" applyFont="1" applyFill="1" applyBorder="1" applyAlignment="1">
      <alignment vertical="center"/>
    </xf>
    <xf numFmtId="0" fontId="18" fillId="0" borderId="0" xfId="0" applyNumberFormat="1" applyFont="1" applyFill="1" applyAlignment="1">
      <alignment vertical="center"/>
    </xf>
    <xf numFmtId="0" fontId="18" fillId="0" borderId="0" xfId="0" applyNumberFormat="1" applyFont="1" applyFill="1" applyBorder="1" applyAlignment="1">
      <alignment horizontal="right" vertical="center"/>
    </xf>
    <xf numFmtId="0" fontId="18" fillId="0" borderId="18" xfId="0" applyNumberFormat="1" applyFont="1" applyFill="1" applyBorder="1" applyAlignment="1">
      <alignment horizontal="center" vertical="center"/>
    </xf>
    <xf numFmtId="0" fontId="18" fillId="0" borderId="50" xfId="0" applyNumberFormat="1" applyFont="1" applyFill="1" applyBorder="1" applyAlignment="1">
      <alignment horizontal="center" vertical="center"/>
    </xf>
    <xf numFmtId="0" fontId="33" fillId="0" borderId="0" xfId="0" applyNumberFormat="1" applyFont="1" applyFill="1" applyAlignment="1">
      <alignment vertical="center"/>
    </xf>
    <xf numFmtId="0" fontId="18" fillId="0" borderId="21" xfId="0" applyNumberFormat="1" applyFont="1" applyFill="1" applyBorder="1" applyAlignment="1">
      <alignment horizontal="center" vertical="center"/>
    </xf>
    <xf numFmtId="0" fontId="18" fillId="0" borderId="41" xfId="0" applyNumberFormat="1" applyFont="1" applyFill="1" applyBorder="1" applyAlignment="1">
      <alignment horizontal="center" vertical="center"/>
    </xf>
    <xf numFmtId="0" fontId="18" fillId="0" borderId="36" xfId="0" applyNumberFormat="1" applyFont="1" applyFill="1" applyBorder="1" applyAlignment="1">
      <alignment horizontal="center" vertical="center"/>
    </xf>
    <xf numFmtId="0" fontId="18" fillId="0" borderId="41" xfId="0" applyNumberFormat="1"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34" fillId="0" borderId="53" xfId="0" applyNumberFormat="1" applyFont="1" applyFill="1" applyBorder="1" applyAlignment="1">
      <alignment horizontal="distributed" vertical="center"/>
    </xf>
    <xf numFmtId="0" fontId="34" fillId="0" borderId="79" xfId="0" applyNumberFormat="1" applyFont="1" applyFill="1" applyBorder="1" applyAlignment="1">
      <alignment horizontal="distributed" vertical="center"/>
    </xf>
    <xf numFmtId="0" fontId="18" fillId="0" borderId="55" xfId="0" applyNumberFormat="1" applyFont="1" applyFill="1" applyBorder="1" applyAlignment="1">
      <alignment horizontal="distributed" vertical="center"/>
    </xf>
    <xf numFmtId="0" fontId="18" fillId="0" borderId="57" xfId="0" applyNumberFormat="1" applyFont="1" applyFill="1" applyBorder="1" applyAlignment="1">
      <alignment horizontal="distributed" vertical="center"/>
    </xf>
    <xf numFmtId="0" fontId="18" fillId="0" borderId="55" xfId="0" applyNumberFormat="1" applyFont="1" applyFill="1" applyBorder="1" applyAlignment="1">
      <alignment horizontal="center" vertical="center"/>
    </xf>
    <xf numFmtId="0" fontId="18" fillId="0" borderId="66" xfId="0" applyNumberFormat="1" applyFont="1" applyFill="1" applyBorder="1" applyAlignment="1">
      <alignment horizontal="distributed" vertical="center"/>
    </xf>
    <xf numFmtId="0" fontId="18" fillId="0" borderId="61" xfId="0" applyNumberFormat="1" applyFont="1" applyFill="1" applyBorder="1" applyAlignment="1">
      <alignment horizontal="distributed" vertical="center"/>
    </xf>
    <xf numFmtId="0" fontId="18" fillId="0" borderId="0" xfId="0" applyNumberFormat="1" applyFont="1" applyFill="1" applyBorder="1" applyAlignment="1">
      <alignment horizontal="distributed" vertical="center"/>
    </xf>
    <xf numFmtId="182" fontId="18" fillId="0" borderId="0" xfId="0" applyNumberFormat="1" applyFont="1" applyFill="1" applyBorder="1" applyAlignment="1">
      <alignment vertical="center"/>
    </xf>
    <xf numFmtId="0" fontId="31" fillId="0" borderId="0" xfId="0" applyNumberFormat="1" applyFont="1" applyFill="1" applyAlignment="1">
      <alignment vertical="center"/>
    </xf>
    <xf numFmtId="0" fontId="35" fillId="0" borderId="41" xfId="0" applyNumberFormat="1" applyFont="1" applyFill="1" applyBorder="1" applyAlignment="1">
      <alignment horizontal="center" vertical="center" wrapText="1"/>
    </xf>
    <xf numFmtId="0" fontId="34" fillId="0" borderId="82" xfId="0" applyNumberFormat="1" applyFont="1" applyFill="1" applyBorder="1" applyAlignment="1">
      <alignment horizontal="distributed" vertical="center"/>
    </xf>
    <xf numFmtId="0" fontId="34" fillId="0" borderId="76" xfId="0" applyNumberFormat="1" applyFont="1" applyFill="1" applyBorder="1" applyAlignment="1">
      <alignment horizontal="distributed" vertical="center"/>
    </xf>
    <xf numFmtId="0" fontId="18" fillId="0" borderId="83" xfId="0" applyNumberFormat="1" applyFont="1" applyFill="1" applyBorder="1" applyAlignment="1">
      <alignment horizontal="distributed" vertical="center"/>
    </xf>
    <xf numFmtId="0" fontId="18" fillId="0" borderId="74" xfId="0" applyNumberFormat="1" applyFont="1" applyFill="1" applyBorder="1" applyAlignment="1">
      <alignment horizontal="distributed" vertical="center"/>
    </xf>
    <xf numFmtId="0" fontId="33" fillId="0" borderId="0" xfId="0" applyNumberFormat="1" applyFont="1" applyFill="1" applyBorder="1" applyAlignment="1">
      <alignment vertical="center"/>
    </xf>
    <xf numFmtId="0" fontId="18" fillId="0" borderId="0" xfId="0" applyFont="1" applyFill="1" applyBorder="1" applyAlignment="1">
      <alignment horizontal="right" vertical="center"/>
    </xf>
    <xf numFmtId="0" fontId="18" fillId="0" borderId="50" xfId="0" applyFont="1" applyFill="1" applyBorder="1" applyAlignment="1">
      <alignment horizontal="centerContinuous" vertical="center"/>
    </xf>
    <xf numFmtId="0" fontId="18" fillId="0" borderId="52" xfId="0" applyFont="1" applyFill="1" applyBorder="1" applyAlignment="1">
      <alignment horizontal="center" vertical="center"/>
    </xf>
    <xf numFmtId="0" fontId="18" fillId="0" borderId="52" xfId="0" applyFont="1" applyFill="1" applyBorder="1" applyAlignment="1">
      <alignment horizontal="center" vertical="center" wrapText="1"/>
    </xf>
    <xf numFmtId="0" fontId="18" fillId="0" borderId="15" xfId="0" applyFont="1" applyFill="1" applyBorder="1" applyAlignment="1">
      <alignment horizontal="center" vertical="center"/>
    </xf>
    <xf numFmtId="185" fontId="18" fillId="0" borderId="80" xfId="0" applyNumberFormat="1" applyFont="1" applyFill="1" applyBorder="1" applyAlignment="1">
      <alignment vertical="center"/>
    </xf>
    <xf numFmtId="182" fontId="18" fillId="0" borderId="25" xfId="0" applyNumberFormat="1" applyFont="1" applyFill="1" applyBorder="1" applyAlignment="1">
      <alignment vertical="center"/>
    </xf>
    <xf numFmtId="189" fontId="18" fillId="0" borderId="80" xfId="0" applyNumberFormat="1" applyFont="1" applyFill="1" applyBorder="1" applyAlignment="1">
      <alignment vertical="center"/>
    </xf>
    <xf numFmtId="49" fontId="18" fillId="0" borderId="54" xfId="0" applyNumberFormat="1" applyFont="1" applyFill="1" applyBorder="1" applyAlignment="1">
      <alignment horizontal="center" vertical="center"/>
    </xf>
    <xf numFmtId="182" fontId="18" fillId="0" borderId="65" xfId="0" applyNumberFormat="1" applyFont="1" applyFill="1" applyBorder="1" applyAlignment="1">
      <alignment vertical="center"/>
    </xf>
    <xf numFmtId="185" fontId="18" fillId="0" borderId="65" xfId="0" applyNumberFormat="1" applyFont="1" applyFill="1" applyBorder="1" applyAlignment="1">
      <alignment vertical="center"/>
    </xf>
    <xf numFmtId="182" fontId="18" fillId="0" borderId="56" xfId="0" applyNumberFormat="1" applyFont="1" applyFill="1" applyBorder="1" applyAlignment="1">
      <alignment vertical="center"/>
    </xf>
    <xf numFmtId="189" fontId="18" fillId="0" borderId="65" xfId="0" applyNumberFormat="1" applyFont="1" applyFill="1" applyBorder="1" applyAlignment="1">
      <alignment vertical="center"/>
    </xf>
    <xf numFmtId="49" fontId="18" fillId="0" borderId="65" xfId="0" applyNumberFormat="1" applyFont="1" applyFill="1" applyBorder="1" applyAlignment="1">
      <alignment horizontal="center" vertical="center"/>
    </xf>
    <xf numFmtId="185" fontId="18" fillId="0" borderId="54" xfId="0" applyNumberFormat="1" applyFont="1" applyFill="1" applyBorder="1" applyAlignment="1">
      <alignment vertical="center"/>
    </xf>
    <xf numFmtId="182" fontId="18" fillId="0" borderId="55" xfId="0" applyNumberFormat="1" applyFont="1" applyFill="1" applyBorder="1" applyAlignment="1">
      <alignment vertical="center"/>
    </xf>
    <xf numFmtId="189" fontId="18" fillId="0" borderId="54" xfId="0" applyNumberFormat="1" applyFont="1" applyFill="1" applyBorder="1" applyAlignment="1">
      <alignment vertical="center"/>
    </xf>
    <xf numFmtId="185" fontId="18" fillId="0" borderId="63" xfId="0" applyNumberFormat="1" applyFont="1" applyFill="1" applyBorder="1" applyAlignment="1">
      <alignment vertical="center"/>
    </xf>
    <xf numFmtId="182" fontId="18" fillId="0" borderId="20" xfId="0" applyNumberFormat="1" applyFont="1" applyFill="1" applyBorder="1" applyAlignment="1">
      <alignment vertical="center"/>
    </xf>
    <xf numFmtId="189" fontId="18" fillId="0" borderId="63" xfId="0" applyNumberFormat="1" applyFont="1" applyFill="1" applyBorder="1" applyAlignment="1">
      <alignment vertical="center"/>
    </xf>
    <xf numFmtId="49" fontId="18" fillId="0" borderId="64" xfId="0" applyNumberFormat="1" applyFont="1" applyFill="1" applyBorder="1" applyAlignment="1">
      <alignment horizontal="center" vertical="center"/>
    </xf>
    <xf numFmtId="185" fontId="18" fillId="0" borderId="70" xfId="0" applyNumberFormat="1" applyFont="1" applyFill="1" applyBorder="1" applyAlignment="1">
      <alignment vertical="center"/>
    </xf>
    <xf numFmtId="182" fontId="18" fillId="0" borderId="82" xfId="0" applyNumberFormat="1" applyFont="1" applyFill="1" applyBorder="1" applyAlignment="1">
      <alignment vertical="center"/>
    </xf>
    <xf numFmtId="189" fontId="18" fillId="0" borderId="70" xfId="0" applyNumberFormat="1" applyFont="1" applyFill="1" applyBorder="1" applyAlignment="1">
      <alignment vertical="center"/>
    </xf>
    <xf numFmtId="185" fontId="18" fillId="0" borderId="58" xfId="0" applyNumberFormat="1" applyFont="1" applyFill="1" applyBorder="1" applyAlignment="1">
      <alignment vertical="center"/>
    </xf>
    <xf numFmtId="182" fontId="18" fillId="0" borderId="16" xfId="0" applyNumberFormat="1" applyFont="1" applyFill="1" applyBorder="1" applyAlignment="1">
      <alignment vertical="center"/>
    </xf>
    <xf numFmtId="189" fontId="18" fillId="0" borderId="58" xfId="0" applyNumberFormat="1" applyFont="1" applyFill="1" applyBorder="1" applyAlignment="1">
      <alignment vertical="center"/>
    </xf>
    <xf numFmtId="0" fontId="18" fillId="0" borderId="31" xfId="0" applyFont="1" applyFill="1" applyBorder="1" applyAlignment="1">
      <alignment vertical="center"/>
    </xf>
    <xf numFmtId="49" fontId="18" fillId="0" borderId="0" xfId="0" applyNumberFormat="1" applyFont="1" applyFill="1" applyBorder="1" applyAlignment="1">
      <alignment horizontal="center" vertical="center"/>
    </xf>
    <xf numFmtId="178" fontId="18" fillId="0" borderId="0" xfId="0" applyNumberFormat="1" applyFont="1" applyFill="1" applyBorder="1" applyAlignment="1">
      <alignment vertical="center"/>
    </xf>
    <xf numFmtId="190" fontId="18" fillId="0" borderId="0" xfId="0" applyNumberFormat="1" applyFont="1" applyFill="1" applyBorder="1" applyAlignment="1">
      <alignment vertical="center"/>
    </xf>
    <xf numFmtId="191" fontId="18" fillId="0" borderId="0" xfId="0" applyNumberFormat="1" applyFont="1" applyFill="1" applyBorder="1" applyAlignment="1">
      <alignment vertical="center"/>
    </xf>
    <xf numFmtId="178" fontId="18" fillId="0" borderId="0" xfId="0" applyNumberFormat="1" applyFont="1" applyFill="1" applyAlignment="1">
      <alignment vertical="center"/>
    </xf>
    <xf numFmtId="0" fontId="19" fillId="0" borderId="0" xfId="0" applyFont="1" applyFill="1" applyAlignment="1">
      <alignment horizontal="center" vertical="center"/>
    </xf>
    <xf numFmtId="49" fontId="18" fillId="0" borderId="52"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9" fontId="18" fillId="0" borderId="36"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185" fontId="18" fillId="0" borderId="68" xfId="0" applyNumberFormat="1" applyFont="1" applyFill="1" applyBorder="1" applyAlignment="1">
      <alignment vertical="center"/>
    </xf>
    <xf numFmtId="185" fontId="18" fillId="0" borderId="29" xfId="0" applyNumberFormat="1" applyFont="1" applyFill="1" applyBorder="1" applyAlignment="1">
      <alignment vertical="center"/>
    </xf>
    <xf numFmtId="185" fontId="18" fillId="0" borderId="79" xfId="0" applyNumberFormat="1" applyFont="1" applyFill="1" applyBorder="1" applyAlignment="1">
      <alignment vertical="center"/>
    </xf>
    <xf numFmtId="185" fontId="18" fillId="0" borderId="84" xfId="0" applyNumberFormat="1" applyFont="1" applyFill="1" applyBorder="1" applyAlignment="1">
      <alignment vertical="center"/>
    </xf>
    <xf numFmtId="185" fontId="18" fillId="0" borderId="85" xfId="0" applyNumberFormat="1" applyFont="1" applyFill="1" applyBorder="1" applyAlignment="1">
      <alignment vertical="center"/>
    </xf>
    <xf numFmtId="185" fontId="18" fillId="0" borderId="30" xfId="0" applyNumberFormat="1" applyFont="1" applyFill="1" applyBorder="1" applyAlignment="1">
      <alignment vertical="center"/>
    </xf>
    <xf numFmtId="0" fontId="18" fillId="0" borderId="34" xfId="0" applyFont="1" applyFill="1" applyBorder="1" applyAlignment="1">
      <alignment horizontal="center" vertical="center"/>
    </xf>
    <xf numFmtId="185" fontId="18" fillId="0" borderId="86" xfId="0" applyNumberFormat="1" applyFont="1" applyFill="1" applyBorder="1" applyAlignment="1">
      <alignment vertical="center"/>
    </xf>
    <xf numFmtId="185" fontId="18" fillId="0" borderId="23" xfId="0" applyNumberFormat="1" applyFont="1" applyFill="1" applyBorder="1" applyAlignment="1">
      <alignment vertical="center"/>
    </xf>
    <xf numFmtId="185" fontId="18" fillId="0" borderId="74" xfId="0" applyNumberFormat="1" applyFont="1" applyFill="1" applyBorder="1" applyAlignment="1">
      <alignment vertical="center"/>
    </xf>
    <xf numFmtId="185" fontId="18" fillId="0" borderId="87" xfId="0" applyNumberFormat="1" applyFont="1" applyFill="1" applyBorder="1" applyAlignment="1">
      <alignment vertical="center"/>
    </xf>
    <xf numFmtId="185" fontId="18" fillId="0" borderId="88" xfId="0" applyNumberFormat="1" applyFont="1" applyFill="1" applyBorder="1" applyAlignment="1">
      <alignment vertical="center"/>
    </xf>
    <xf numFmtId="185" fontId="18" fillId="0" borderId="24" xfId="0" applyNumberFormat="1" applyFont="1" applyFill="1" applyBorder="1" applyAlignment="1">
      <alignment vertical="center"/>
    </xf>
    <xf numFmtId="0" fontId="18" fillId="0" borderId="46" xfId="0" applyFont="1" applyFill="1" applyBorder="1" applyAlignment="1">
      <alignment horizontal="center" vertical="center"/>
    </xf>
    <xf numFmtId="185" fontId="18" fillId="0" borderId="67" xfId="0" applyNumberFormat="1" applyFont="1" applyFill="1" applyBorder="1" applyAlignment="1">
      <alignment vertical="center"/>
    </xf>
    <xf numFmtId="185" fontId="18" fillId="0" borderId="12" xfId="0" applyNumberFormat="1" applyFont="1" applyFill="1" applyBorder="1" applyAlignment="1">
      <alignment vertical="center"/>
    </xf>
    <xf numFmtId="185" fontId="18" fillId="0" borderId="61" xfId="0" applyNumberFormat="1" applyFont="1" applyFill="1" applyBorder="1" applyAlignment="1">
      <alignment vertical="center"/>
    </xf>
    <xf numFmtId="185" fontId="18" fillId="0" borderId="11" xfId="0" applyNumberFormat="1" applyFont="1" applyFill="1" applyBorder="1" applyAlignment="1">
      <alignment vertical="center"/>
    </xf>
    <xf numFmtId="185" fontId="18" fillId="0" borderId="89" xfId="0" applyNumberFormat="1" applyFont="1" applyFill="1" applyBorder="1" applyAlignment="1">
      <alignment vertical="center"/>
    </xf>
    <xf numFmtId="185" fontId="18" fillId="0" borderId="13" xfId="0" applyNumberFormat="1" applyFont="1" applyFill="1" applyBorder="1" applyAlignment="1">
      <alignment vertical="center"/>
    </xf>
    <xf numFmtId="0" fontId="13"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vertical="center"/>
    </xf>
    <xf numFmtId="0" fontId="18" fillId="0" borderId="16" xfId="0" applyFont="1" applyBorder="1" applyAlignment="1">
      <alignment horizontal="center" vertical="center"/>
    </xf>
    <xf numFmtId="0" fontId="18" fillId="0" borderId="17" xfId="0" applyFont="1" applyBorder="1" applyAlignment="1">
      <alignment vertical="center"/>
    </xf>
    <xf numFmtId="0" fontId="13" fillId="0" borderId="17" xfId="0" applyFont="1" applyBorder="1" applyAlignment="1">
      <alignment horizontal="distributed" vertical="center"/>
    </xf>
    <xf numFmtId="0" fontId="13" fillId="0" borderId="18" xfId="0" applyFont="1" applyBorder="1" applyAlignment="1">
      <alignment horizontal="distributed" vertical="center"/>
    </xf>
    <xf numFmtId="0" fontId="18" fillId="0" borderId="19" xfId="0" applyFont="1" applyBorder="1" applyAlignment="1">
      <alignment horizontal="center" vertical="center"/>
    </xf>
    <xf numFmtId="0" fontId="18" fillId="0" borderId="0" xfId="0" applyFont="1" applyAlignment="1">
      <alignment vertical="center"/>
    </xf>
    <xf numFmtId="0" fontId="18" fillId="0" borderId="25" xfId="0" applyFont="1" applyBorder="1" applyAlignment="1">
      <alignment vertical="center"/>
    </xf>
    <xf numFmtId="0" fontId="18" fillId="0" borderId="26" xfId="0" applyFont="1" applyBorder="1" applyAlignment="1">
      <alignment horizontal="distributed" vertical="center"/>
    </xf>
    <xf numFmtId="200" fontId="18" fillId="0" borderId="68" xfId="0" applyNumberFormat="1" applyFont="1" applyBorder="1" applyAlignment="1">
      <alignment vertical="center"/>
    </xf>
    <xf numFmtId="200" fontId="18" fillId="0" borderId="68" xfId="0" applyNumberFormat="1" applyFont="1" applyFill="1" applyBorder="1" applyAlignment="1">
      <alignment vertical="center"/>
    </xf>
    <xf numFmtId="0" fontId="18" fillId="0" borderId="31" xfId="0" applyFont="1" applyBorder="1" applyAlignment="1">
      <alignment horizontal="distributed" vertical="center"/>
    </xf>
    <xf numFmtId="200" fontId="18" fillId="0" borderId="54" xfId="0" applyNumberFormat="1" applyFont="1" applyBorder="1" applyAlignment="1">
      <alignment vertical="center"/>
    </xf>
    <xf numFmtId="200" fontId="18" fillId="0" borderId="54" xfId="0" applyNumberFormat="1" applyFont="1" applyFill="1" applyBorder="1" applyAlignment="1">
      <alignment vertical="center"/>
    </xf>
    <xf numFmtId="0" fontId="18" fillId="0" borderId="20" xfId="0" applyFont="1" applyBorder="1" applyAlignment="1">
      <alignment vertical="center"/>
    </xf>
    <xf numFmtId="0" fontId="18" fillId="0" borderId="21" xfId="0" applyFont="1" applyBorder="1" applyAlignment="1">
      <alignment horizontal="distributed" vertical="center"/>
    </xf>
    <xf numFmtId="201" fontId="18" fillId="0" borderId="86" xfId="0" applyNumberFormat="1" applyFont="1" applyBorder="1" applyAlignment="1">
      <alignment vertical="center"/>
    </xf>
    <xf numFmtId="201" fontId="18" fillId="0" borderId="86" xfId="0" applyNumberFormat="1" applyFont="1" applyFill="1" applyBorder="1" applyAlignment="1">
      <alignment vertical="center"/>
    </xf>
    <xf numFmtId="200" fontId="18" fillId="0" borderId="80" xfId="0" applyNumberFormat="1" applyFont="1" applyBorder="1" applyAlignment="1">
      <alignment vertical="center"/>
    </xf>
    <xf numFmtId="200" fontId="18" fillId="0" borderId="80" xfId="0" applyNumberFormat="1" applyFont="1" applyFill="1" applyBorder="1" applyAlignment="1">
      <alignment vertical="center"/>
    </xf>
    <xf numFmtId="0" fontId="18" fillId="0" borderId="25" xfId="0" applyFont="1" applyBorder="1" applyAlignment="1">
      <alignment horizontal="distributed" vertical="center"/>
    </xf>
    <xf numFmtId="200" fontId="18" fillId="0" borderId="58" xfId="0" applyNumberFormat="1" applyFont="1" applyBorder="1" applyAlignment="1">
      <alignment vertical="center"/>
    </xf>
    <xf numFmtId="200" fontId="18" fillId="0" borderId="58" xfId="0" applyNumberFormat="1" applyFont="1" applyFill="1" applyBorder="1" applyAlignment="1">
      <alignment vertical="center"/>
    </xf>
    <xf numFmtId="0" fontId="18" fillId="0" borderId="51" xfId="0" applyFont="1" applyBorder="1" applyAlignment="1">
      <alignment vertical="center"/>
    </xf>
    <xf numFmtId="0" fontId="13" fillId="0" borderId="51" xfId="0" applyFont="1" applyBorder="1" applyAlignment="1">
      <alignment horizontal="distributed" vertical="center"/>
    </xf>
    <xf numFmtId="0" fontId="13" fillId="0" borderId="49" xfId="0" applyFont="1" applyBorder="1" applyAlignment="1">
      <alignment horizontal="distributed" vertical="center"/>
    </xf>
    <xf numFmtId="200" fontId="18" fillId="0" borderId="70" xfId="0" applyNumberFormat="1" applyFont="1" applyBorder="1" applyAlignment="1">
      <alignment vertical="center"/>
    </xf>
    <xf numFmtId="200" fontId="18" fillId="0" borderId="70" xfId="0" applyNumberFormat="1" applyFont="1" applyFill="1" applyBorder="1" applyAlignment="1">
      <alignment vertical="center"/>
    </xf>
    <xf numFmtId="0" fontId="18" fillId="0" borderId="90" xfId="0" applyFont="1" applyBorder="1" applyAlignment="1">
      <alignment vertical="center"/>
    </xf>
    <xf numFmtId="0" fontId="18" fillId="0" borderId="90" xfId="0" applyFont="1" applyBorder="1" applyAlignment="1">
      <alignment horizontal="distributed" vertical="center"/>
    </xf>
    <xf numFmtId="0" fontId="18" fillId="0" borderId="45" xfId="0" applyFont="1" applyBorder="1" applyAlignment="1">
      <alignment horizontal="distributed" vertical="center"/>
    </xf>
    <xf numFmtId="0" fontId="13" fillId="0" borderId="0" xfId="0" applyFont="1" applyAlignment="1">
      <alignment vertical="center"/>
    </xf>
    <xf numFmtId="0" fontId="13" fillId="0" borderId="0" xfId="0" applyFont="1" applyBorder="1" applyAlignment="1">
      <alignment vertical="center"/>
    </xf>
    <xf numFmtId="0" fontId="18" fillId="0" borderId="16" xfId="0" applyFont="1" applyBorder="1" applyAlignment="1">
      <alignment vertical="center"/>
    </xf>
    <xf numFmtId="0" fontId="18" fillId="0" borderId="51" xfId="0" applyFont="1" applyBorder="1" applyAlignment="1">
      <alignment horizontal="center" vertical="center"/>
    </xf>
    <xf numFmtId="0" fontId="18" fillId="0" borderId="48" xfId="0" applyFont="1" applyBorder="1" applyAlignment="1">
      <alignment horizontal="center" vertical="center"/>
    </xf>
    <xf numFmtId="0" fontId="18" fillId="0" borderId="51" xfId="0" applyFont="1" applyBorder="1" applyAlignment="1">
      <alignment horizontal="centerContinuous" vertical="center"/>
    </xf>
    <xf numFmtId="0" fontId="18" fillId="0" borderId="49" xfId="0" applyFont="1" applyBorder="1" applyAlignment="1">
      <alignment horizontal="centerContinuous" vertical="center"/>
    </xf>
    <xf numFmtId="0" fontId="18" fillId="0" borderId="53" xfId="0" applyFont="1" applyBorder="1" applyAlignment="1">
      <alignment horizontal="center" vertical="center" wrapText="1"/>
    </xf>
    <xf numFmtId="0" fontId="18" fillId="0" borderId="53" xfId="0" applyFont="1" applyBorder="1" applyAlignment="1">
      <alignment horizontal="distributed" vertical="center"/>
    </xf>
    <xf numFmtId="0" fontId="18" fillId="0" borderId="79" xfId="0" applyFont="1" applyBorder="1" applyAlignment="1">
      <alignment horizontal="distributed" vertical="center"/>
    </xf>
    <xf numFmtId="0" fontId="18" fillId="0" borderId="55" xfId="0" applyFont="1" applyBorder="1" applyAlignment="1">
      <alignment horizontal="center" vertical="center" wrapText="1"/>
    </xf>
    <xf numFmtId="0" fontId="18" fillId="0" borderId="55" xfId="0" applyFont="1" applyBorder="1" applyAlignment="1">
      <alignment horizontal="distributed" vertical="center"/>
    </xf>
    <xf numFmtId="0" fontId="18" fillId="0" borderId="57" xfId="0" applyFont="1" applyBorder="1" applyAlignment="1">
      <alignment horizontal="distributed" vertical="center"/>
    </xf>
    <xf numFmtId="0" fontId="18" fillId="0" borderId="83" xfId="0" applyFont="1" applyBorder="1" applyAlignment="1">
      <alignment horizontal="center" vertical="center" wrapText="1"/>
    </xf>
    <xf numFmtId="0" fontId="18" fillId="0" borderId="83" xfId="0" applyFont="1" applyBorder="1" applyAlignment="1">
      <alignment horizontal="centerContinuous" vertical="center"/>
    </xf>
    <xf numFmtId="0" fontId="18" fillId="0" borderId="74" xfId="0" applyFont="1" applyBorder="1" applyAlignment="1">
      <alignment horizontal="centerContinuous" vertical="center"/>
    </xf>
    <xf numFmtId="200" fontId="18" fillId="0" borderId="86" xfId="0" applyNumberFormat="1" applyFont="1" applyBorder="1" applyAlignment="1">
      <alignment vertical="center"/>
    </xf>
    <xf numFmtId="0" fontId="18" fillId="0" borderId="83" xfId="0" applyFont="1" applyBorder="1" applyAlignment="1">
      <alignment horizontal="distributed" vertical="center"/>
    </xf>
    <xf numFmtId="0" fontId="18" fillId="0" borderId="74" xfId="0" applyFont="1" applyBorder="1" applyAlignment="1">
      <alignment horizontal="distributed" vertical="center"/>
    </xf>
    <xf numFmtId="0" fontId="18" fillId="0" borderId="66" xfId="0" applyFont="1" applyBorder="1" applyAlignment="1">
      <alignment horizontal="center" vertical="center" wrapText="1"/>
    </xf>
    <xf numFmtId="0" fontId="18" fillId="0" borderId="66" xfId="0" applyFont="1" applyBorder="1" applyAlignment="1">
      <alignment horizontal="distributed" vertical="center"/>
    </xf>
    <xf numFmtId="0" fontId="18" fillId="0" borderId="61" xfId="0" applyFont="1" applyBorder="1" applyAlignment="1">
      <alignment horizontal="distributed" vertical="center"/>
    </xf>
    <xf numFmtId="200" fontId="18" fillId="0" borderId="67" xfId="0" applyNumberFormat="1" applyFont="1" applyBorder="1" applyAlignment="1">
      <alignmen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16" xfId="0" applyFont="1" applyFill="1" applyBorder="1" applyAlignment="1">
      <alignment vertical="center"/>
    </xf>
    <xf numFmtId="0" fontId="18" fillId="0" borderId="19" xfId="0" applyFont="1" applyFill="1" applyBorder="1" applyAlignment="1">
      <alignment horizontal="right" vertical="center" wrapText="1"/>
    </xf>
    <xf numFmtId="0" fontId="18" fillId="0" borderId="18" xfId="0" applyFont="1" applyFill="1" applyBorder="1" applyAlignment="1">
      <alignment vertical="center" wrapText="1"/>
    </xf>
    <xf numFmtId="0" fontId="18" fillId="0" borderId="63" xfId="0" applyFont="1" applyFill="1" applyBorder="1" applyAlignment="1">
      <alignment horizontal="right" vertical="center" wrapText="1"/>
    </xf>
    <xf numFmtId="0" fontId="18" fillId="0" borderId="21" xfId="0" applyFont="1" applyFill="1" applyBorder="1" applyAlignment="1">
      <alignment horizontal="right" vertical="center" wrapText="1"/>
    </xf>
    <xf numFmtId="0" fontId="18" fillId="0" borderId="63" xfId="0" applyFont="1" applyFill="1" applyBorder="1" applyAlignment="1">
      <alignment horizontal="right" vertical="center"/>
    </xf>
    <xf numFmtId="0" fontId="18" fillId="0" borderId="44" xfId="0" applyFont="1" applyFill="1" applyBorder="1" applyAlignment="1">
      <alignment horizontal="right"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182" fontId="18" fillId="0" borderId="57" xfId="0" applyNumberFormat="1" applyFont="1" applyFill="1" applyBorder="1" applyAlignment="1">
      <alignment vertical="center"/>
    </xf>
    <xf numFmtId="0" fontId="18" fillId="0" borderId="57" xfId="0" applyFont="1" applyFill="1" applyBorder="1" applyAlignment="1">
      <alignment horizontal="center" vertical="center"/>
    </xf>
    <xf numFmtId="0" fontId="18" fillId="0" borderId="74" xfId="0" applyFont="1" applyFill="1" applyBorder="1" applyAlignment="1">
      <alignment horizontal="center" vertical="center"/>
    </xf>
    <xf numFmtId="182" fontId="18" fillId="0" borderId="34" xfId="0" applyNumberFormat="1" applyFont="1" applyFill="1" applyBorder="1" applyAlignment="1">
      <alignment vertical="center"/>
    </xf>
    <xf numFmtId="182" fontId="18" fillId="0" borderId="86" xfId="0" applyNumberFormat="1" applyFont="1" applyFill="1" applyBorder="1" applyAlignment="1">
      <alignment vertical="center"/>
    </xf>
    <xf numFmtId="182" fontId="18" fillId="0" borderId="74" xfId="0" applyNumberFormat="1" applyFont="1" applyFill="1" applyBorder="1" applyAlignment="1">
      <alignment vertical="center"/>
    </xf>
    <xf numFmtId="0" fontId="18" fillId="0" borderId="76" xfId="0" applyFont="1" applyFill="1" applyBorder="1" applyAlignment="1">
      <alignment horizontal="center" vertical="center"/>
    </xf>
    <xf numFmtId="182" fontId="18" fillId="0" borderId="42" xfId="0" applyNumberFormat="1" applyFont="1" applyFill="1" applyBorder="1" applyAlignment="1">
      <alignment horizontal="right" vertical="center"/>
    </xf>
    <xf numFmtId="182" fontId="18" fillId="0" borderId="76" xfId="0" applyNumberFormat="1" applyFont="1" applyFill="1" applyBorder="1" applyAlignment="1">
      <alignment vertical="center"/>
    </xf>
    <xf numFmtId="49" fontId="18" fillId="0" borderId="57" xfId="0" applyNumberFormat="1" applyFont="1" applyFill="1" applyBorder="1" applyAlignment="1">
      <alignment horizontal="center" vertical="center"/>
    </xf>
    <xf numFmtId="0" fontId="18" fillId="0" borderId="57" xfId="0" applyNumberFormat="1" applyFont="1" applyFill="1" applyBorder="1" applyAlignment="1">
      <alignment horizontal="center" vertical="center"/>
    </xf>
    <xf numFmtId="49" fontId="18" fillId="0" borderId="45" xfId="0" applyNumberFormat="1" applyFont="1" applyFill="1" applyBorder="1" applyAlignment="1">
      <alignment horizontal="center" vertical="center"/>
    </xf>
    <xf numFmtId="182" fontId="18" fillId="0" borderId="46" xfId="0" applyNumberFormat="1" applyFont="1" applyFill="1" applyBorder="1" applyAlignment="1">
      <alignment vertical="center"/>
    </xf>
    <xf numFmtId="182" fontId="18" fillId="0" borderId="67" xfId="0" applyNumberFormat="1" applyFont="1" applyFill="1" applyBorder="1" applyAlignment="1">
      <alignment vertical="center"/>
    </xf>
    <xf numFmtId="182" fontId="18" fillId="0" borderId="61" xfId="0" applyNumberFormat="1" applyFont="1" applyFill="1" applyBorder="1" applyAlignment="1">
      <alignment vertical="center"/>
    </xf>
    <xf numFmtId="49" fontId="18" fillId="0" borderId="0" xfId="0" applyNumberFormat="1" applyFont="1" applyFill="1" applyBorder="1" applyAlignment="1">
      <alignment horizontal="left" vertical="center"/>
    </xf>
    <xf numFmtId="182" fontId="18" fillId="0" borderId="0" xfId="0" applyNumberFormat="1" applyFont="1" applyFill="1" applyBorder="1" applyAlignment="1">
      <alignment horizontal="right" vertical="center"/>
    </xf>
    <xf numFmtId="0" fontId="18" fillId="0" borderId="41" xfId="0" applyFont="1" applyFill="1" applyBorder="1" applyAlignment="1">
      <alignment horizontal="center" vertical="center" shrinkToFit="1"/>
    </xf>
    <xf numFmtId="0" fontId="18" fillId="0" borderId="41" xfId="0" applyFont="1" applyFill="1" applyBorder="1" applyAlignment="1">
      <alignment horizontal="center" vertical="center" wrapText="1" shrinkToFit="1"/>
    </xf>
    <xf numFmtId="0" fontId="18" fillId="0" borderId="52" xfId="0" applyFont="1" applyFill="1" applyBorder="1" applyAlignment="1">
      <alignment horizontal="center" vertical="center" wrapText="1" shrinkToFit="1"/>
    </xf>
    <xf numFmtId="0" fontId="18" fillId="0" borderId="36" xfId="0" applyFont="1" applyFill="1" applyBorder="1" applyAlignment="1">
      <alignment horizontal="center" vertical="center" wrapText="1" shrinkToFit="1"/>
    </xf>
    <xf numFmtId="203" fontId="18" fillId="0" borderId="32" xfId="0" applyNumberFormat="1" applyFont="1" applyFill="1" applyBorder="1" applyAlignment="1">
      <alignment vertical="center"/>
    </xf>
    <xf numFmtId="203" fontId="18" fillId="0" borderId="32" xfId="0" applyNumberFormat="1" applyFont="1" applyFill="1" applyBorder="1" applyAlignment="1">
      <alignment horizontal="right" vertical="center"/>
    </xf>
    <xf numFmtId="203" fontId="18" fillId="0" borderId="54" xfId="0" applyNumberFormat="1" applyFont="1" applyFill="1" applyBorder="1" applyAlignment="1">
      <alignment horizontal="right" vertical="center"/>
    </xf>
    <xf numFmtId="203" fontId="18" fillId="0" borderId="54" xfId="0" applyNumberFormat="1" applyFont="1" applyFill="1" applyBorder="1" applyAlignment="1">
      <alignment vertical="center"/>
    </xf>
    <xf numFmtId="203" fontId="18" fillId="0" borderId="34" xfId="0" applyNumberFormat="1" applyFont="1" applyFill="1" applyBorder="1" applyAlignment="1">
      <alignment vertical="center"/>
    </xf>
    <xf numFmtId="203" fontId="18" fillId="0" borderId="86" xfId="0" applyNumberFormat="1" applyFont="1" applyFill="1" applyBorder="1" applyAlignment="1">
      <alignment vertical="center"/>
    </xf>
    <xf numFmtId="203" fontId="18" fillId="0" borderId="70" xfId="0" applyNumberFormat="1" applyFont="1" applyFill="1" applyBorder="1" applyAlignment="1">
      <alignment vertical="center"/>
    </xf>
    <xf numFmtId="203" fontId="18" fillId="0" borderId="67" xfId="0" applyNumberFormat="1" applyFont="1" applyFill="1" applyBorder="1" applyAlignment="1">
      <alignment vertical="center"/>
    </xf>
    <xf numFmtId="0" fontId="18" fillId="0" borderId="0" xfId="0" applyFont="1" applyFill="1" applyAlignment="1">
      <alignment horizontal="left" vertical="center" wrapText="1"/>
    </xf>
    <xf numFmtId="0" fontId="18" fillId="0" borderId="16" xfId="0" applyFont="1" applyBorder="1" applyAlignment="1">
      <alignment horizontal="left" vertical="center"/>
    </xf>
    <xf numFmtId="0" fontId="18" fillId="0" borderId="41" xfId="0" applyFont="1" applyBorder="1" applyAlignment="1">
      <alignment horizontal="center" vertical="center"/>
    </xf>
    <xf numFmtId="0" fontId="18" fillId="0" borderId="52" xfId="0" applyFont="1" applyBorder="1" applyAlignment="1">
      <alignment horizontal="center" vertical="center"/>
    </xf>
    <xf numFmtId="49" fontId="18" fillId="0" borderId="57" xfId="0" applyNumberFormat="1" applyFont="1" applyBorder="1" applyAlignment="1">
      <alignment horizontal="center" vertical="center"/>
    </xf>
    <xf numFmtId="204" fontId="18" fillId="0" borderId="64" xfId="0" applyNumberFormat="1" applyFont="1" applyBorder="1" applyAlignment="1">
      <alignment horizontal="right" vertical="center"/>
    </xf>
    <xf numFmtId="204" fontId="18" fillId="0" borderId="65" xfId="0" applyNumberFormat="1" applyFont="1" applyBorder="1" applyAlignment="1">
      <alignment horizontal="right" vertical="center"/>
    </xf>
    <xf numFmtId="204" fontId="18" fillId="0" borderId="62" xfId="0" applyNumberFormat="1" applyFont="1" applyBorder="1" applyAlignment="1">
      <alignment horizontal="right" vertical="center"/>
    </xf>
    <xf numFmtId="204" fontId="18" fillId="0" borderId="37" xfId="0" applyNumberFormat="1" applyFont="1" applyBorder="1" applyAlignment="1">
      <alignment horizontal="right" vertical="center"/>
    </xf>
    <xf numFmtId="204" fontId="18" fillId="0" borderId="68" xfId="0" applyNumberFormat="1" applyFont="1" applyBorder="1" applyAlignment="1">
      <alignment horizontal="right" vertical="center"/>
    </xf>
    <xf numFmtId="204" fontId="18" fillId="0" borderId="32" xfId="0" applyNumberFormat="1" applyFont="1" applyBorder="1" applyAlignment="1">
      <alignment horizontal="right" vertical="center"/>
    </xf>
    <xf numFmtId="204" fontId="18" fillId="0" borderId="54" xfId="0" applyNumberFormat="1" applyFont="1" applyBorder="1" applyAlignment="1">
      <alignment horizontal="right" vertical="center"/>
    </xf>
    <xf numFmtId="49" fontId="18" fillId="0" borderId="60" xfId="0" applyNumberFormat="1" applyFont="1" applyBorder="1" applyAlignment="1">
      <alignment horizontal="center" vertical="center"/>
    </xf>
    <xf numFmtId="49" fontId="18" fillId="0" borderId="61" xfId="0" applyNumberFormat="1" applyFont="1" applyBorder="1" applyAlignment="1">
      <alignment horizontal="center" vertical="center"/>
    </xf>
    <xf numFmtId="204" fontId="18" fillId="0" borderId="59" xfId="0" applyNumberFormat="1" applyFont="1" applyBorder="1" applyAlignment="1">
      <alignment horizontal="right" vertical="center"/>
    </xf>
    <xf numFmtId="204" fontId="18" fillId="0" borderId="58" xfId="0" applyNumberFormat="1" applyFont="1" applyBorder="1" applyAlignment="1">
      <alignment horizontal="right" vertical="center"/>
    </xf>
    <xf numFmtId="204" fontId="18" fillId="0" borderId="67" xfId="0" applyNumberFormat="1" applyFont="1" applyBorder="1" applyAlignment="1">
      <alignment horizontal="right" vertical="center"/>
    </xf>
    <xf numFmtId="0" fontId="13" fillId="0" borderId="17" xfId="0" applyFont="1" applyBorder="1" applyAlignment="1">
      <alignment vertical="center"/>
    </xf>
    <xf numFmtId="0" fontId="0" fillId="0" borderId="0" xfId="0" applyAlignment="1"/>
    <xf numFmtId="0" fontId="19" fillId="0" borderId="0" xfId="0" applyFont="1" applyBorder="1" applyAlignment="1">
      <alignment horizontal="center" vertical="center"/>
    </xf>
    <xf numFmtId="0" fontId="18" fillId="0" borderId="0" xfId="0" applyFont="1" applyBorder="1" applyAlignment="1">
      <alignment horizontal="left" vertical="center"/>
    </xf>
    <xf numFmtId="0" fontId="37" fillId="0" borderId="0" xfId="0" applyFont="1" applyBorder="1" applyAlignment="1">
      <alignment horizontal="left" vertical="center"/>
    </xf>
    <xf numFmtId="0" fontId="18" fillId="0" borderId="41" xfId="0" applyFont="1" applyBorder="1" applyAlignment="1">
      <alignment horizontal="center" vertical="center" wrapText="1"/>
    </xf>
    <xf numFmtId="0" fontId="18" fillId="0" borderId="52" xfId="0" applyFont="1" applyBorder="1" applyAlignment="1">
      <alignment horizontal="center" vertical="center" wrapText="1"/>
    </xf>
    <xf numFmtId="177" fontId="18" fillId="0" borderId="64" xfId="0" applyNumberFormat="1" applyFont="1" applyBorder="1" applyAlignment="1">
      <alignment vertical="center"/>
    </xf>
    <xf numFmtId="177" fontId="18" fillId="0" borderId="65" xfId="0" applyNumberFormat="1" applyFont="1" applyBorder="1" applyAlignment="1">
      <alignment vertical="center"/>
    </xf>
    <xf numFmtId="177" fontId="18" fillId="0" borderId="32" xfId="0" applyNumberFormat="1" applyFont="1" applyBorder="1" applyAlignment="1">
      <alignment vertical="center"/>
    </xf>
    <xf numFmtId="177" fontId="18" fillId="0" borderId="54" xfId="0" applyNumberFormat="1" applyFont="1" applyBorder="1" applyAlignment="1">
      <alignment vertical="center"/>
    </xf>
    <xf numFmtId="177" fontId="18" fillId="0" borderId="59" xfId="0" applyNumberFormat="1" applyFont="1" applyBorder="1" applyAlignment="1">
      <alignment horizontal="right" vertical="center"/>
    </xf>
    <xf numFmtId="177" fontId="18" fillId="0" borderId="59" xfId="0" applyNumberFormat="1" applyFont="1" applyBorder="1" applyAlignment="1">
      <alignment vertical="center"/>
    </xf>
    <xf numFmtId="177" fontId="18" fillId="0" borderId="58" xfId="0" applyNumberFormat="1" applyFont="1" applyBorder="1" applyAlignment="1">
      <alignment horizontal="right" vertical="center"/>
    </xf>
    <xf numFmtId="0" fontId="18" fillId="0" borderId="0" xfId="0" applyFont="1" applyAlignment="1">
      <alignment horizontal="left" vertical="center"/>
    </xf>
    <xf numFmtId="0" fontId="18" fillId="0" borderId="49" xfId="0" applyFont="1" applyBorder="1" applyAlignment="1">
      <alignment horizontal="center" vertical="center"/>
    </xf>
    <xf numFmtId="0" fontId="18" fillId="0" borderId="48" xfId="0" applyFont="1" applyBorder="1" applyAlignment="1">
      <alignment horizontal="center" vertical="center"/>
    </xf>
    <xf numFmtId="0" fontId="39" fillId="3" borderId="4" xfId="2" applyFont="1" applyFill="1" applyBorder="1" applyAlignment="1" applyProtection="1">
      <alignment horizontal="center" vertical="center"/>
    </xf>
    <xf numFmtId="0" fontId="40" fillId="3" borderId="5" xfId="2" applyFont="1" applyFill="1" applyBorder="1" applyAlignment="1" applyProtection="1">
      <alignment vertical="center"/>
    </xf>
    <xf numFmtId="0" fontId="18" fillId="0" borderId="0" xfId="13" applyFont="1" applyBorder="1" applyAlignment="1">
      <alignment horizontal="distributed" vertical="center"/>
    </xf>
    <xf numFmtId="196" fontId="18" fillId="0" borderId="65" xfId="32" applyNumberFormat="1" applyFont="1" applyFill="1" applyBorder="1" applyAlignment="1" applyProtection="1">
      <alignment horizontal="right" vertical="center"/>
      <protection locked="0"/>
    </xf>
    <xf numFmtId="0" fontId="18" fillId="0" borderId="60" xfId="13" applyFont="1" applyBorder="1" applyAlignment="1">
      <alignment horizontal="center" vertical="center"/>
    </xf>
    <xf numFmtId="0" fontId="18" fillId="0" borderId="76" xfId="13" applyFont="1" applyBorder="1" applyAlignment="1">
      <alignment horizontal="center" vertical="center"/>
    </xf>
    <xf numFmtId="2" fontId="18" fillId="0" borderId="65" xfId="13" applyNumberFormat="1" applyFont="1" applyFill="1" applyBorder="1" applyAlignment="1" applyProtection="1">
      <alignment horizontal="right" vertical="center"/>
      <protection locked="0"/>
    </xf>
    <xf numFmtId="2" fontId="18" fillId="0" borderId="70" xfId="13" applyNumberFormat="1" applyFont="1" applyFill="1" applyBorder="1" applyAlignment="1" applyProtection="1">
      <alignment horizontal="right" vertical="center"/>
      <protection locked="0"/>
    </xf>
    <xf numFmtId="193" fontId="18" fillId="0" borderId="65" xfId="13" applyNumberFormat="1" applyFont="1" applyFill="1" applyBorder="1" applyAlignment="1" applyProtection="1">
      <alignment horizontal="right" vertical="center"/>
      <protection locked="0"/>
    </xf>
    <xf numFmtId="193" fontId="18" fillId="0" borderId="70" xfId="13" applyNumberFormat="1" applyFont="1" applyFill="1" applyBorder="1" applyAlignment="1" applyProtection="1">
      <alignment horizontal="right" vertical="center"/>
      <protection locked="0"/>
    </xf>
    <xf numFmtId="192" fontId="18" fillId="0" borderId="65" xfId="13" applyNumberFormat="1" applyFont="1" applyFill="1" applyBorder="1" applyAlignment="1" applyProtection="1">
      <alignment horizontal="right" vertical="center" shrinkToFit="1"/>
      <protection locked="0"/>
    </xf>
    <xf numFmtId="192" fontId="18" fillId="0" borderId="70" xfId="13" applyNumberFormat="1" applyFont="1" applyFill="1" applyBorder="1" applyAlignment="1" applyProtection="1">
      <alignment horizontal="right" vertical="center" shrinkToFit="1"/>
      <protection locked="0"/>
    </xf>
    <xf numFmtId="0" fontId="18" fillId="0" borderId="60" xfId="13" applyFont="1" applyBorder="1" applyAlignment="1">
      <alignment horizontal="center" vertical="center" wrapText="1"/>
    </xf>
    <xf numFmtId="0" fontId="40" fillId="3" borderId="8" xfId="2" applyFont="1" applyFill="1" applyBorder="1" applyAlignment="1" applyProtection="1">
      <alignment vertical="center"/>
    </xf>
    <xf numFmtId="0" fontId="18" fillId="0" borderId="50" xfId="0" applyFont="1" applyBorder="1" applyAlignment="1">
      <alignment horizontal="center" vertical="center"/>
    </xf>
    <xf numFmtId="0" fontId="18" fillId="0" borderId="41" xfId="0" quotePrefix="1" applyFont="1" applyBorder="1" applyAlignment="1">
      <alignment horizontal="center" vertical="center"/>
    </xf>
    <xf numFmtId="202" fontId="18" fillId="0" borderId="27" xfId="0" applyNumberFormat="1" applyFont="1" applyFill="1" applyBorder="1" applyAlignment="1">
      <alignment vertical="center"/>
    </xf>
    <xf numFmtId="202" fontId="18" fillId="0" borderId="68" xfId="0" applyNumberFormat="1" applyFont="1" applyFill="1" applyBorder="1" applyAlignment="1">
      <alignment vertical="center"/>
    </xf>
    <xf numFmtId="202" fontId="18" fillId="0" borderId="32" xfId="0" applyNumberFormat="1" applyFont="1" applyFill="1" applyBorder="1" applyAlignment="1">
      <alignment vertical="center"/>
    </xf>
    <xf numFmtId="202" fontId="18" fillId="0" borderId="54" xfId="0" applyNumberFormat="1" applyFont="1" applyFill="1" applyBorder="1" applyAlignment="1">
      <alignment vertical="center"/>
    </xf>
    <xf numFmtId="202" fontId="18" fillId="0" borderId="37" xfId="0" applyNumberFormat="1" applyFont="1" applyFill="1" applyBorder="1" applyAlignment="1">
      <alignment vertical="center"/>
    </xf>
    <xf numFmtId="202" fontId="18" fillId="0" borderId="62" xfId="0" applyNumberFormat="1" applyFont="1" applyFill="1" applyBorder="1" applyAlignment="1">
      <alignment vertical="center"/>
    </xf>
    <xf numFmtId="202" fontId="36" fillId="0" borderId="59" xfId="0" applyNumberFormat="1" applyFont="1" applyFill="1" applyBorder="1" applyAlignment="1">
      <alignment vertical="center"/>
    </xf>
    <xf numFmtId="202" fontId="36" fillId="0" borderId="58" xfId="0" applyNumberFormat="1" applyFont="1" applyFill="1" applyBorder="1" applyAlignment="1">
      <alignment vertical="center"/>
    </xf>
    <xf numFmtId="0" fontId="40" fillId="3" borderId="12" xfId="2" applyFont="1" applyFill="1" applyBorder="1" applyAlignment="1" applyProtection="1">
      <alignment vertical="center"/>
    </xf>
    <xf numFmtId="0" fontId="18" fillId="0" borderId="37" xfId="13" applyFont="1" applyFill="1" applyBorder="1" applyAlignment="1">
      <alignment horizontal="center" vertical="center" shrinkToFit="1"/>
    </xf>
    <xf numFmtId="177" fontId="18" fillId="0" borderId="91" xfId="13" applyNumberFormat="1" applyFont="1" applyFill="1" applyBorder="1" applyAlignment="1">
      <alignment vertical="center"/>
    </xf>
    <xf numFmtId="177" fontId="18" fillId="0" borderId="92" xfId="13" applyNumberFormat="1" applyFont="1" applyFill="1" applyBorder="1" applyAlignment="1">
      <alignment vertical="center"/>
    </xf>
    <xf numFmtId="177" fontId="18" fillId="0" borderId="93" xfId="13" applyNumberFormat="1" applyFont="1" applyFill="1" applyBorder="1" applyAlignment="1">
      <alignment vertical="center"/>
    </xf>
    <xf numFmtId="49" fontId="18" fillId="0" borderId="90" xfId="1" applyNumberFormat="1" applyFont="1" applyFill="1" applyBorder="1" applyAlignment="1">
      <alignment horizontal="center" vertical="center"/>
    </xf>
    <xf numFmtId="177" fontId="18" fillId="0" borderId="75" xfId="1" applyNumberFormat="1" applyFont="1" applyFill="1" applyBorder="1" applyAlignment="1">
      <alignment vertical="center"/>
    </xf>
    <xf numFmtId="177" fontId="18" fillId="0" borderId="94" xfId="1" applyNumberFormat="1" applyFont="1" applyBorder="1" applyAlignment="1">
      <alignment vertical="center"/>
    </xf>
    <xf numFmtId="0" fontId="18" fillId="0" borderId="48" xfId="1" applyFont="1" applyBorder="1" applyAlignment="1">
      <alignment vertical="center"/>
    </xf>
    <xf numFmtId="0" fontId="18" fillId="0" borderId="51" xfId="1" applyFont="1" applyBorder="1" applyAlignment="1">
      <alignment vertical="center"/>
    </xf>
    <xf numFmtId="0" fontId="19" fillId="0" borderId="0" xfId="1" applyFont="1" applyAlignment="1">
      <alignment vertical="center"/>
    </xf>
    <xf numFmtId="0" fontId="41" fillId="0" borderId="0" xfId="13" applyFont="1" applyFill="1" applyAlignment="1">
      <alignment vertical="center"/>
    </xf>
    <xf numFmtId="192" fontId="18" fillId="0" borderId="54" xfId="13" applyNumberFormat="1" applyFont="1" applyFill="1" applyBorder="1" applyAlignment="1" applyProtection="1">
      <alignment horizontal="right" vertical="center" shrinkToFit="1"/>
      <protection locked="0"/>
    </xf>
    <xf numFmtId="192" fontId="18" fillId="0" borderId="57" xfId="13" applyNumberFormat="1" applyFont="1" applyFill="1" applyBorder="1" applyAlignment="1" applyProtection="1">
      <alignment horizontal="right" vertical="center" shrinkToFit="1"/>
      <protection locked="0"/>
    </xf>
    <xf numFmtId="192" fontId="18" fillId="0" borderId="65" xfId="13" applyNumberFormat="1" applyFont="1" applyFill="1" applyBorder="1" applyAlignment="1" applyProtection="1">
      <alignment horizontal="right" vertical="center"/>
      <protection locked="0"/>
    </xf>
    <xf numFmtId="192" fontId="18" fillId="0" borderId="54" xfId="13" applyNumberFormat="1" applyFont="1" applyFill="1" applyBorder="1" applyAlignment="1" applyProtection="1">
      <alignment horizontal="center" vertical="center" shrinkToFit="1"/>
      <protection locked="0"/>
    </xf>
    <xf numFmtId="192" fontId="18" fillId="0" borderId="57" xfId="13" applyNumberFormat="1" applyFont="1" applyFill="1" applyBorder="1" applyAlignment="1" applyProtection="1">
      <alignment horizontal="center" vertical="center" shrinkToFit="1"/>
      <protection locked="0"/>
    </xf>
    <xf numFmtId="192" fontId="18" fillId="0" borderId="75" xfId="13" applyNumberFormat="1" applyFont="1" applyFill="1" applyBorder="1" applyAlignment="1" applyProtection="1">
      <alignment vertical="center"/>
      <protection locked="0"/>
    </xf>
    <xf numFmtId="192" fontId="18" fillId="0" borderId="69" xfId="13" applyNumberFormat="1" applyFont="1" applyFill="1" applyBorder="1" applyAlignment="1" applyProtection="1">
      <alignment vertical="center"/>
      <protection locked="0"/>
    </xf>
    <xf numFmtId="199" fontId="18" fillId="0" borderId="75" xfId="13" applyNumberFormat="1" applyFont="1" applyFill="1" applyBorder="1" applyAlignment="1" applyProtection="1">
      <alignment horizontal="right" vertical="center"/>
      <protection locked="0"/>
    </xf>
    <xf numFmtId="199" fontId="18" fillId="0" borderId="69" xfId="13" applyNumberFormat="1" applyFont="1" applyFill="1" applyBorder="1" applyAlignment="1" applyProtection="1">
      <alignment horizontal="right" vertical="center"/>
      <protection locked="0"/>
    </xf>
    <xf numFmtId="0" fontId="18" fillId="0" borderId="41" xfId="1" applyFont="1" applyBorder="1" applyAlignment="1">
      <alignment horizontal="center" vertical="center"/>
    </xf>
    <xf numFmtId="0" fontId="18" fillId="0" borderId="52" xfId="1" applyFont="1" applyBorder="1" applyAlignment="1">
      <alignment horizontal="center" vertical="center"/>
    </xf>
    <xf numFmtId="0" fontId="18" fillId="0" borderId="36" xfId="1" applyFont="1" applyBorder="1" applyAlignment="1">
      <alignment horizontal="center" vertical="center"/>
    </xf>
    <xf numFmtId="0" fontId="18" fillId="0" borderId="75" xfId="1" applyFont="1" applyBorder="1" applyAlignment="1">
      <alignment vertical="center"/>
    </xf>
    <xf numFmtId="0" fontId="18" fillId="0" borderId="94" xfId="1" applyFont="1" applyBorder="1" applyAlignment="1">
      <alignment vertical="center"/>
    </xf>
    <xf numFmtId="0" fontId="18" fillId="0" borderId="59" xfId="1" applyFont="1" applyBorder="1" applyAlignment="1">
      <alignment vertical="center"/>
    </xf>
    <xf numFmtId="0" fontId="18" fillId="0" borderId="45" xfId="1" applyFont="1" applyBorder="1" applyAlignment="1">
      <alignment vertical="center"/>
    </xf>
    <xf numFmtId="0" fontId="18" fillId="0" borderId="69" xfId="1" applyFont="1" applyBorder="1" applyAlignment="1">
      <alignment vertical="center"/>
    </xf>
    <xf numFmtId="0" fontId="18" fillId="0" borderId="51" xfId="1" applyFont="1" applyBorder="1" applyAlignment="1"/>
    <xf numFmtId="0" fontId="39" fillId="3" borderId="11" xfId="2" applyFont="1" applyFill="1" applyBorder="1" applyAlignment="1" applyProtection="1">
      <alignment horizontal="center" vertical="center"/>
    </xf>
    <xf numFmtId="182" fontId="18" fillId="0" borderId="46" xfId="0" applyNumberFormat="1" applyFont="1" applyFill="1" applyBorder="1" applyAlignment="1">
      <alignment horizontal="right" vertical="center"/>
    </xf>
    <xf numFmtId="193" fontId="18" fillId="0" borderId="54" xfId="13" applyNumberFormat="1" applyFont="1" applyFill="1" applyBorder="1" applyAlignment="1" applyProtection="1">
      <alignment vertical="center"/>
      <protection locked="0"/>
    </xf>
    <xf numFmtId="193" fontId="18" fillId="0" borderId="57" xfId="13" applyNumberFormat="1" applyFont="1" applyFill="1" applyBorder="1" applyAlignment="1" applyProtection="1">
      <alignment vertical="center"/>
      <protection locked="0"/>
    </xf>
    <xf numFmtId="0" fontId="31" fillId="0" borderId="60" xfId="13" applyFont="1" applyBorder="1" applyAlignment="1">
      <alignment horizontal="center" vertical="center" wrapText="1"/>
    </xf>
    <xf numFmtId="194" fontId="18" fillId="0" borderId="70" xfId="32" applyNumberFormat="1" applyFont="1" applyFill="1" applyBorder="1" applyAlignment="1" applyProtection="1">
      <alignment horizontal="right" vertical="center"/>
      <protection locked="0"/>
    </xf>
    <xf numFmtId="194" fontId="18" fillId="0" borderId="76" xfId="32" applyNumberFormat="1" applyFont="1" applyFill="1" applyBorder="1" applyAlignment="1" applyProtection="1">
      <alignment horizontal="right" vertical="center"/>
      <protection locked="0"/>
    </xf>
    <xf numFmtId="194" fontId="18" fillId="0" borderId="70" xfId="32" applyNumberFormat="1" applyFont="1" applyFill="1" applyBorder="1" applyAlignment="1">
      <alignment horizontal="right" vertical="center"/>
    </xf>
    <xf numFmtId="195" fontId="18" fillId="0" borderId="65" xfId="32" applyNumberFormat="1" applyFont="1" applyFill="1" applyBorder="1" applyAlignment="1" applyProtection="1">
      <alignment horizontal="right" vertical="center"/>
      <protection locked="0"/>
    </xf>
    <xf numFmtId="38" fontId="30" fillId="0" borderId="53" xfId="32" applyFont="1" applyFill="1" applyBorder="1" applyAlignment="1">
      <alignment horizontal="right" vertical="center"/>
    </xf>
    <xf numFmtId="194" fontId="18" fillId="0" borderId="62" xfId="32" applyNumberFormat="1" applyFont="1" applyFill="1" applyBorder="1" applyAlignment="1" applyProtection="1">
      <alignment horizontal="right" vertical="center"/>
      <protection locked="0"/>
    </xf>
    <xf numFmtId="194" fontId="18" fillId="0" borderId="57" xfId="32" applyNumberFormat="1" applyFont="1" applyFill="1" applyBorder="1" applyAlignment="1" applyProtection="1">
      <alignment horizontal="right" vertical="center"/>
      <protection locked="0"/>
    </xf>
    <xf numFmtId="194" fontId="18" fillId="0" borderId="54" xfId="32" applyNumberFormat="1" applyFont="1" applyFill="1" applyBorder="1" applyAlignment="1">
      <alignment horizontal="right" vertical="center"/>
    </xf>
    <xf numFmtId="38" fontId="18" fillId="0" borderId="82" xfId="32" applyFont="1" applyFill="1" applyBorder="1" applyAlignment="1">
      <alignment horizontal="right" vertical="center"/>
    </xf>
    <xf numFmtId="194" fontId="18" fillId="0" borderId="65" xfId="32" applyNumberFormat="1" applyFont="1" applyFill="1" applyBorder="1" applyAlignment="1" applyProtection="1">
      <alignment horizontal="right" vertical="center"/>
      <protection locked="0"/>
    </xf>
    <xf numFmtId="38" fontId="18" fillId="0" borderId="55" xfId="32" applyFont="1" applyFill="1" applyBorder="1" applyAlignment="1">
      <alignment horizontal="right" vertical="center"/>
    </xf>
    <xf numFmtId="194" fontId="18" fillId="0" borderId="60" xfId="32" applyNumberFormat="1" applyFont="1" applyFill="1" applyBorder="1" applyAlignment="1" applyProtection="1">
      <alignment horizontal="center" vertical="center"/>
      <protection locked="0"/>
    </xf>
    <xf numFmtId="194" fontId="18" fillId="0" borderId="65" xfId="32" applyNumberFormat="1" applyFont="1" applyFill="1" applyBorder="1" applyAlignment="1">
      <alignment horizontal="right" vertical="center"/>
    </xf>
    <xf numFmtId="38" fontId="18" fillId="0" borderId="60" xfId="32" applyFont="1" applyFill="1" applyBorder="1" applyAlignment="1" applyProtection="1">
      <alignment horizontal="right" vertical="center"/>
      <protection locked="0"/>
    </xf>
    <xf numFmtId="38" fontId="18" fillId="0" borderId="57" xfId="32" applyFont="1" applyFill="1" applyBorder="1" applyAlignment="1" applyProtection="1">
      <alignment horizontal="right" vertical="center"/>
      <protection locked="0"/>
    </xf>
    <xf numFmtId="194" fontId="18" fillId="0" borderId="54" xfId="32" applyNumberFormat="1" applyFont="1" applyFill="1" applyBorder="1" applyAlignment="1" applyProtection="1">
      <alignment horizontal="right" vertical="center"/>
      <protection locked="0"/>
    </xf>
    <xf numFmtId="38" fontId="18" fillId="0" borderId="60" xfId="32" applyFont="1" applyFill="1" applyBorder="1" applyAlignment="1" applyProtection="1">
      <alignment horizontal="center" vertical="center"/>
      <protection locked="0"/>
    </xf>
    <xf numFmtId="194" fontId="18" fillId="0" borderId="65" xfId="32" applyNumberFormat="1" applyFont="1" applyFill="1" applyBorder="1" applyAlignment="1" applyProtection="1">
      <alignment vertical="center"/>
      <protection locked="0"/>
    </xf>
    <xf numFmtId="195" fontId="18" fillId="0" borderId="57" xfId="32" applyNumberFormat="1" applyFont="1" applyFill="1" applyBorder="1" applyAlignment="1" applyProtection="1">
      <alignment horizontal="right" vertical="center"/>
      <protection locked="0"/>
    </xf>
    <xf numFmtId="195" fontId="18" fillId="0" borderId="54" xfId="32" applyNumberFormat="1" applyFont="1" applyFill="1" applyBorder="1" applyAlignment="1" applyProtection="1">
      <alignment horizontal="right" vertical="center"/>
      <protection locked="0"/>
    </xf>
    <xf numFmtId="38" fontId="18" fillId="0" borderId="57" xfId="32" applyFont="1" applyFill="1" applyBorder="1" applyAlignment="1">
      <alignment horizontal="right" vertical="center"/>
    </xf>
    <xf numFmtId="195" fontId="18" fillId="0" borderId="60" xfId="32" applyNumberFormat="1" applyFont="1" applyFill="1" applyBorder="1" applyAlignment="1" applyProtection="1">
      <alignment horizontal="right" vertical="center"/>
      <protection locked="0"/>
    </xf>
    <xf numFmtId="38" fontId="18" fillId="0" borderId="60" xfId="32" applyFont="1" applyFill="1" applyBorder="1" applyAlignment="1">
      <alignment horizontal="right" vertical="center"/>
    </xf>
    <xf numFmtId="38" fontId="18" fillId="0" borderId="56" xfId="32" applyFont="1" applyFill="1" applyBorder="1" applyAlignment="1" applyProtection="1">
      <alignment horizontal="right" vertical="center"/>
      <protection locked="0"/>
    </xf>
    <xf numFmtId="38" fontId="18" fillId="0" borderId="60" xfId="32" applyFont="1" applyFill="1" applyBorder="1" applyAlignment="1">
      <alignment horizontal="center" vertical="center"/>
    </xf>
    <xf numFmtId="194" fontId="18" fillId="0" borderId="65" xfId="32" applyNumberFormat="1" applyFont="1" applyFill="1" applyBorder="1" applyAlignment="1">
      <alignment vertical="center"/>
    </xf>
    <xf numFmtId="194" fontId="18" fillId="0" borderId="60" xfId="32" applyNumberFormat="1" applyFont="1" applyFill="1" applyBorder="1" applyAlignment="1" applyProtection="1">
      <alignment horizontal="right" vertical="center"/>
      <protection locked="0"/>
    </xf>
    <xf numFmtId="194" fontId="18" fillId="0" borderId="86" xfId="32" applyNumberFormat="1" applyFont="1" applyFill="1" applyBorder="1" applyAlignment="1" applyProtection="1">
      <alignment horizontal="right" vertical="center"/>
      <protection locked="0"/>
    </xf>
    <xf numFmtId="38" fontId="18" fillId="0" borderId="56" xfId="32" applyFont="1" applyFill="1" applyBorder="1" applyAlignment="1">
      <alignment vertical="center"/>
    </xf>
    <xf numFmtId="194" fontId="18" fillId="0" borderId="58" xfId="32" applyNumberFormat="1" applyFont="1" applyFill="1" applyBorder="1" applyAlignment="1" applyProtection="1">
      <alignment horizontal="right" vertical="center"/>
      <protection locked="0"/>
    </xf>
    <xf numFmtId="194" fontId="18" fillId="0" borderId="69" xfId="32" applyNumberFormat="1" applyFont="1" applyFill="1" applyBorder="1" applyAlignment="1" applyProtection="1">
      <alignment horizontal="right" vertical="center"/>
      <protection locked="0"/>
    </xf>
    <xf numFmtId="194" fontId="18" fillId="0" borderId="75" xfId="32" applyNumberFormat="1" applyFont="1" applyFill="1" applyBorder="1" applyAlignment="1" applyProtection="1">
      <alignment horizontal="right" vertical="center"/>
      <protection locked="0"/>
    </xf>
    <xf numFmtId="194" fontId="18" fillId="0" borderId="90" xfId="13" applyNumberFormat="1" applyFont="1" applyFill="1" applyBorder="1" applyAlignment="1">
      <alignment vertical="center"/>
    </xf>
    <xf numFmtId="0" fontId="3" fillId="0" borderId="0" xfId="1" applyFont="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38" fillId="3" borderId="53" xfId="2" applyFont="1" applyFill="1" applyBorder="1" applyAlignment="1" applyProtection="1">
      <alignment vertical="center"/>
    </xf>
    <xf numFmtId="0" fontId="18" fillId="0" borderId="25" xfId="13" applyFont="1" applyBorder="1" applyAlignment="1">
      <alignment horizontal="distributed" vertical="center"/>
    </xf>
    <xf numFmtId="0" fontId="18" fillId="0" borderId="20" xfId="13" applyFont="1" applyBorder="1" applyAlignment="1">
      <alignment horizontal="distributed" vertical="center"/>
    </xf>
    <xf numFmtId="0" fontId="18" fillId="0" borderId="0" xfId="13" applyFont="1" applyBorder="1" applyAlignment="1">
      <alignment horizontal="distributed" vertical="center"/>
    </xf>
    <xf numFmtId="0" fontId="18" fillId="0" borderId="25" xfId="13" applyFont="1" applyBorder="1" applyAlignment="1">
      <alignment horizontal="distributed" vertical="center" shrinkToFit="1"/>
    </xf>
    <xf numFmtId="0" fontId="18" fillId="0" borderId="20" xfId="13" applyFont="1" applyBorder="1" applyAlignment="1">
      <alignment horizontal="distributed" vertical="center" shrinkToFit="1"/>
    </xf>
    <xf numFmtId="0" fontId="18" fillId="0" borderId="16" xfId="13" applyFont="1" applyBorder="1" applyAlignment="1">
      <alignment horizontal="distributed" vertical="center"/>
    </xf>
    <xf numFmtId="0" fontId="16" fillId="0" borderId="0" xfId="13" applyFont="1" applyAlignment="1">
      <alignment horizontal="center" vertical="center"/>
    </xf>
    <xf numFmtId="0" fontId="14" fillId="0" borderId="0" xfId="13" applyAlignment="1">
      <alignment horizontal="center" vertical="center"/>
    </xf>
    <xf numFmtId="0" fontId="19" fillId="0" borderId="0" xfId="13" applyFont="1" applyAlignment="1">
      <alignment horizontal="center" vertical="center"/>
    </xf>
    <xf numFmtId="0" fontId="18" fillId="0" borderId="17" xfId="13" applyFont="1" applyBorder="1" applyAlignment="1">
      <alignment horizontal="center" vertical="center"/>
    </xf>
    <xf numFmtId="0" fontId="18" fillId="0" borderId="18" xfId="13" applyFont="1" applyBorder="1" applyAlignment="1">
      <alignment horizontal="center" vertical="center"/>
    </xf>
    <xf numFmtId="0" fontId="14" fillId="0" borderId="20" xfId="13" applyBorder="1" applyAlignment="1">
      <alignment horizontal="center" vertical="center"/>
    </xf>
    <xf numFmtId="0" fontId="14" fillId="0" borderId="21" xfId="13" applyBorder="1" applyAlignment="1">
      <alignment horizontal="center" vertical="center"/>
    </xf>
    <xf numFmtId="0" fontId="18" fillId="0" borderId="19" xfId="13" applyFont="1" applyBorder="1" applyAlignment="1">
      <alignment horizontal="center" vertical="center"/>
    </xf>
    <xf numFmtId="0" fontId="14" fillId="0" borderId="17" xfId="13" applyBorder="1" applyAlignment="1">
      <alignment horizontal="center" vertical="center"/>
    </xf>
    <xf numFmtId="0" fontId="19" fillId="0" borderId="0" xfId="1" applyFont="1" applyAlignment="1">
      <alignment horizontal="center" vertical="center"/>
    </xf>
    <xf numFmtId="0" fontId="18" fillId="0" borderId="18" xfId="1" applyFont="1" applyBorder="1" applyAlignment="1">
      <alignment horizontal="distributed" vertical="center" justifyLastLine="1"/>
    </xf>
    <xf numFmtId="0" fontId="1" fillId="0" borderId="21" xfId="1" applyBorder="1" applyAlignment="1">
      <alignment horizontal="distributed" vertical="center" justifyLastLine="1"/>
    </xf>
    <xf numFmtId="0" fontId="18" fillId="0" borderId="48" xfId="1" applyFont="1" applyBorder="1" applyAlignment="1">
      <alignment horizontal="center" vertical="center"/>
    </xf>
    <xf numFmtId="0" fontId="18" fillId="0" borderId="49" xfId="1" applyFont="1" applyBorder="1" applyAlignment="1">
      <alignment horizontal="center" vertical="center"/>
    </xf>
    <xf numFmtId="0" fontId="18" fillId="0" borderId="50" xfId="1" applyFont="1" applyBorder="1" applyAlignment="1">
      <alignment horizontal="center" vertical="center"/>
    </xf>
    <xf numFmtId="0" fontId="18" fillId="0" borderId="41" xfId="1" applyFont="1" applyBorder="1" applyAlignment="1">
      <alignment horizontal="center" vertical="center"/>
    </xf>
    <xf numFmtId="0" fontId="18" fillId="0" borderId="51" xfId="1" applyFont="1" applyBorder="1" applyAlignment="1">
      <alignment horizontal="center" vertical="center"/>
    </xf>
    <xf numFmtId="0" fontId="18" fillId="0" borderId="52" xfId="1" applyFont="1" applyBorder="1" applyAlignment="1">
      <alignment horizontal="center" vertical="center"/>
    </xf>
    <xf numFmtId="0" fontId="19" fillId="0" borderId="0" xfId="1" applyFont="1" applyAlignment="1">
      <alignment vertical="center"/>
    </xf>
    <xf numFmtId="0" fontId="18" fillId="0" borderId="19"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63" xfId="1" applyFont="1" applyBorder="1" applyAlignment="1">
      <alignment horizontal="center" vertical="center"/>
    </xf>
    <xf numFmtId="0" fontId="18" fillId="0" borderId="20" xfId="1" applyFont="1" applyBorder="1" applyAlignment="1">
      <alignment horizontal="center" vertical="center"/>
    </xf>
    <xf numFmtId="0" fontId="18" fillId="0" borderId="21" xfId="1" applyFont="1" applyBorder="1" applyAlignment="1">
      <alignment horizontal="center" vertical="center"/>
    </xf>
    <xf numFmtId="0" fontId="18" fillId="0" borderId="19" xfId="1" applyFont="1" applyBorder="1" applyAlignment="1">
      <alignment horizontal="center" vertical="center" wrapText="1"/>
    </xf>
    <xf numFmtId="0" fontId="18" fillId="0" borderId="62" xfId="1" applyFont="1" applyBorder="1" applyAlignment="1">
      <alignment horizontal="center" vertical="center" wrapText="1"/>
    </xf>
    <xf numFmtId="0" fontId="18" fillId="0" borderId="63" xfId="1" applyFont="1" applyBorder="1" applyAlignment="1">
      <alignment horizontal="center" vertical="center" wrapText="1"/>
    </xf>
    <xf numFmtId="0" fontId="18" fillId="0" borderId="15" xfId="1" applyFont="1" applyBorder="1" applyAlignment="1">
      <alignment horizontal="center" vertical="center"/>
    </xf>
    <xf numFmtId="0" fontId="18" fillId="0" borderId="36" xfId="1" applyFont="1" applyBorder="1" applyAlignment="1">
      <alignment horizontal="center" vertical="center"/>
    </xf>
    <xf numFmtId="0" fontId="18" fillId="0" borderId="51" xfId="1" applyFont="1" applyBorder="1" applyAlignment="1">
      <alignment horizontal="center"/>
    </xf>
    <xf numFmtId="0" fontId="18" fillId="0" borderId="31" xfId="1" applyFont="1" applyBorder="1" applyAlignment="1">
      <alignment horizontal="distributed" vertical="center" justifyLastLine="1"/>
    </xf>
    <xf numFmtId="0" fontId="18" fillId="0" borderId="21" xfId="1" applyFont="1" applyBorder="1" applyAlignment="1">
      <alignment horizontal="distributed" vertical="center" justifyLastLine="1"/>
    </xf>
    <xf numFmtId="0" fontId="18" fillId="0" borderId="73" xfId="1" applyFont="1" applyBorder="1" applyAlignment="1">
      <alignment horizontal="center" vertical="center"/>
    </xf>
    <xf numFmtId="0" fontId="18" fillId="0" borderId="37" xfId="1" applyFont="1" applyBorder="1" applyAlignment="1">
      <alignment horizontal="center" vertical="center"/>
    </xf>
    <xf numFmtId="0" fontId="18" fillId="0" borderId="44" xfId="1" applyFont="1" applyBorder="1" applyAlignment="1">
      <alignment horizontal="center" vertical="center"/>
    </xf>
    <xf numFmtId="0" fontId="18" fillId="0" borderId="80" xfId="1" applyFont="1" applyBorder="1" applyAlignment="1">
      <alignment horizontal="center" vertical="center"/>
    </xf>
    <xf numFmtId="0" fontId="18" fillId="0" borderId="25" xfId="1" applyFont="1" applyBorder="1" applyAlignment="1">
      <alignment horizontal="center" vertical="center"/>
    </xf>
    <xf numFmtId="0" fontId="1" fillId="0" borderId="51" xfId="1" applyBorder="1" applyAlignment="1">
      <alignment horizontal="center" vertical="center"/>
    </xf>
    <xf numFmtId="0" fontId="1" fillId="0" borderId="49" xfId="1" applyBorder="1" applyAlignment="1">
      <alignment horizontal="center" vertical="center"/>
    </xf>
    <xf numFmtId="0" fontId="14" fillId="0" borderId="0" xfId="13" applyAlignment="1">
      <alignment vertical="center"/>
    </xf>
    <xf numFmtId="0" fontId="18" fillId="0" borderId="18" xfId="13" applyFont="1" applyBorder="1" applyAlignment="1">
      <alignment horizontal="distributed" vertical="center" justifyLastLine="1"/>
    </xf>
    <xf numFmtId="0" fontId="18" fillId="0" borderId="21" xfId="13" applyFont="1" applyBorder="1" applyAlignment="1">
      <alignment horizontal="distributed" vertical="center" justifyLastLine="1"/>
    </xf>
    <xf numFmtId="0" fontId="18" fillId="0" borderId="48" xfId="13" applyFont="1" applyBorder="1" applyAlignment="1">
      <alignment horizontal="center" vertical="center"/>
    </xf>
    <xf numFmtId="0" fontId="18" fillId="0" borderId="49" xfId="13" applyFont="1" applyBorder="1" applyAlignment="1">
      <alignment horizontal="center" vertical="center"/>
    </xf>
    <xf numFmtId="0" fontId="18" fillId="0" borderId="50" xfId="13" applyFont="1" applyBorder="1" applyAlignment="1">
      <alignment horizontal="center" vertical="center"/>
    </xf>
    <xf numFmtId="0" fontId="18" fillId="0" borderId="41" xfId="13" applyFont="1" applyBorder="1" applyAlignment="1">
      <alignment horizontal="center" vertical="center"/>
    </xf>
    <xf numFmtId="0" fontId="29" fillId="0" borderId="51" xfId="13" applyFont="1" applyBorder="1" applyAlignment="1">
      <alignment horizontal="center" vertical="center"/>
    </xf>
    <xf numFmtId="0" fontId="29" fillId="0" borderId="49" xfId="13" applyFont="1" applyBorder="1" applyAlignment="1">
      <alignment horizontal="center" vertical="center"/>
    </xf>
    <xf numFmtId="0" fontId="18" fillId="0" borderId="52" xfId="13" applyFont="1" applyBorder="1" applyAlignment="1">
      <alignment horizontal="center" vertical="center"/>
    </xf>
    <xf numFmtId="0" fontId="1" fillId="0" borderId="0" xfId="1" applyAlignment="1">
      <alignment vertical="center"/>
    </xf>
    <xf numFmtId="0" fontId="30" fillId="0" borderId="51" xfId="1" applyFont="1" applyBorder="1" applyAlignment="1">
      <alignment horizontal="center" vertical="center"/>
    </xf>
    <xf numFmtId="0" fontId="30" fillId="0" borderId="49" xfId="1" applyFont="1" applyBorder="1" applyAlignment="1">
      <alignment horizontal="center" vertical="center"/>
    </xf>
    <xf numFmtId="0" fontId="18" fillId="0" borderId="36" xfId="1" applyFont="1" applyBorder="1" applyAlignment="1">
      <alignment horizontal="center" vertical="center" textRotation="255" shrinkToFit="1"/>
    </xf>
    <xf numFmtId="0" fontId="18" fillId="0" borderId="26" xfId="1" applyFont="1" applyBorder="1" applyAlignment="1">
      <alignment horizontal="center" vertical="center" textRotation="255" shrinkToFit="1"/>
    </xf>
    <xf numFmtId="0" fontId="18" fillId="0" borderId="69" xfId="1" applyFont="1" applyBorder="1" applyAlignment="1">
      <alignment horizontal="center" vertical="center" textRotation="255" shrinkToFit="1"/>
    </xf>
    <xf numFmtId="0" fontId="18" fillId="0" borderId="26" xfId="1" applyFont="1" applyBorder="1" applyAlignment="1">
      <alignment horizontal="center" vertical="center"/>
    </xf>
    <xf numFmtId="0" fontId="30" fillId="0" borderId="51" xfId="1" applyFont="1" applyBorder="1" applyAlignment="1">
      <alignment vertical="center"/>
    </xf>
    <xf numFmtId="0" fontId="18" fillId="0" borderId="26" xfId="1" applyFont="1" applyFill="1" applyBorder="1" applyAlignment="1">
      <alignment horizontal="center" vertical="center" textRotation="255" wrapText="1"/>
    </xf>
    <xf numFmtId="0" fontId="18" fillId="0" borderId="31" xfId="1" applyFont="1" applyFill="1" applyBorder="1" applyAlignment="1">
      <alignment horizontal="center" vertical="center" textRotation="255" wrapText="1"/>
    </xf>
    <xf numFmtId="0" fontId="18" fillId="0" borderId="21" xfId="1" applyFont="1" applyFill="1" applyBorder="1" applyAlignment="1">
      <alignment horizontal="center" vertical="center" textRotation="255" wrapText="1"/>
    </xf>
    <xf numFmtId="0" fontId="18" fillId="0" borderId="45" xfId="1" applyFont="1" applyFill="1" applyBorder="1" applyAlignment="1">
      <alignment horizontal="center" vertical="center" textRotation="255" wrapText="1"/>
    </xf>
    <xf numFmtId="0" fontId="19" fillId="0" borderId="0" xfId="1" applyFont="1" applyFill="1" applyBorder="1" applyAlignment="1">
      <alignment horizontal="center" vertical="center" wrapText="1"/>
    </xf>
    <xf numFmtId="0" fontId="18" fillId="0" borderId="17" xfId="1" applyFont="1" applyFill="1" applyBorder="1" applyAlignment="1">
      <alignment horizontal="distributed" vertical="center" justifyLastLine="1"/>
    </xf>
    <xf numFmtId="0" fontId="18" fillId="0" borderId="18" xfId="1" applyFont="1" applyFill="1" applyBorder="1" applyAlignment="1">
      <alignment horizontal="distributed" vertical="center" justifyLastLine="1"/>
    </xf>
    <xf numFmtId="0" fontId="18" fillId="0" borderId="0" xfId="1" applyFont="1" applyFill="1" applyBorder="1" applyAlignment="1">
      <alignment horizontal="distributed" vertical="center" justifyLastLine="1"/>
    </xf>
    <xf numFmtId="0" fontId="18" fillId="0" borderId="31" xfId="1" applyFont="1" applyFill="1" applyBorder="1" applyAlignment="1">
      <alignment horizontal="distributed" vertical="center" justifyLastLine="1"/>
    </xf>
    <xf numFmtId="0" fontId="18" fillId="0" borderId="20" xfId="1" applyFont="1" applyFill="1" applyBorder="1" applyAlignment="1">
      <alignment horizontal="distributed" vertical="center" justifyLastLine="1"/>
    </xf>
    <xf numFmtId="0" fontId="18" fillId="0" borderId="21" xfId="1" applyFont="1" applyFill="1" applyBorder="1" applyAlignment="1">
      <alignment horizontal="distributed" vertical="center" justifyLastLine="1"/>
    </xf>
    <xf numFmtId="0" fontId="18" fillId="0" borderId="48" xfId="1" applyFont="1" applyFill="1" applyBorder="1" applyAlignment="1">
      <alignment horizontal="distributed" vertical="center" indent="3"/>
    </xf>
    <xf numFmtId="0" fontId="18" fillId="0" borderId="51" xfId="1" applyFont="1" applyFill="1" applyBorder="1" applyAlignment="1">
      <alignment horizontal="distributed" vertical="center" indent="3"/>
    </xf>
    <xf numFmtId="0" fontId="18" fillId="0" borderId="49" xfId="1" applyFont="1" applyFill="1" applyBorder="1" applyAlignment="1">
      <alignment horizontal="distributed" vertical="center" indent="3"/>
    </xf>
    <xf numFmtId="0" fontId="18" fillId="0" borderId="50" xfId="1" applyFont="1" applyFill="1" applyBorder="1" applyAlignment="1">
      <alignment horizontal="center" vertical="center" wrapText="1" shrinkToFit="1"/>
    </xf>
    <xf numFmtId="0" fontId="18" fillId="0" borderId="41" xfId="1" applyFont="1" applyFill="1" applyBorder="1" applyAlignment="1">
      <alignment horizontal="center" vertical="center" shrinkToFit="1"/>
    </xf>
    <xf numFmtId="0" fontId="18" fillId="0" borderId="48" xfId="1" applyFont="1" applyFill="1" applyBorder="1" applyAlignment="1">
      <alignment horizontal="center" vertical="center" wrapText="1" shrinkToFit="1"/>
    </xf>
    <xf numFmtId="0" fontId="18" fillId="0" borderId="52" xfId="1" applyFont="1" applyFill="1" applyBorder="1" applyAlignment="1">
      <alignment horizontal="center" vertical="center" shrinkToFit="1"/>
    </xf>
    <xf numFmtId="0" fontId="18" fillId="0" borderId="52" xfId="1" applyFont="1" applyFill="1" applyBorder="1" applyAlignment="1">
      <alignment horizontal="distributed" vertical="center" justifyLastLine="1"/>
    </xf>
    <xf numFmtId="0" fontId="18" fillId="0" borderId="15" xfId="1" applyFont="1" applyFill="1" applyBorder="1" applyAlignment="1">
      <alignment horizontal="distributed" vertical="center" justifyLastLine="1"/>
    </xf>
    <xf numFmtId="0" fontId="18" fillId="0" borderId="36" xfId="1" applyFont="1" applyFill="1" applyBorder="1" applyAlignment="1">
      <alignment horizontal="distributed" vertical="center" justifyLastLine="1"/>
    </xf>
    <xf numFmtId="0" fontId="18" fillId="0" borderId="57" xfId="1" applyFont="1" applyFill="1" applyBorder="1" applyAlignment="1">
      <alignment horizontal="center" vertical="center" textRotation="255"/>
    </xf>
    <xf numFmtId="0" fontId="18" fillId="0" borderId="60" xfId="1" applyFont="1" applyFill="1" applyBorder="1" applyAlignment="1">
      <alignment horizontal="center" vertical="center" textRotation="255"/>
    </xf>
    <xf numFmtId="0" fontId="18" fillId="0" borderId="74" xfId="1" applyFont="1" applyFill="1" applyBorder="1" applyAlignment="1">
      <alignment horizontal="center" vertical="center" textRotation="255"/>
    </xf>
    <xf numFmtId="0" fontId="18" fillId="0" borderId="61" xfId="1" applyFont="1" applyFill="1" applyBorder="1" applyAlignment="1">
      <alignment horizontal="center" vertical="center" textRotation="255"/>
    </xf>
    <xf numFmtId="0" fontId="1" fillId="0" borderId="0" xfId="1" applyAlignment="1">
      <alignment horizontal="center" vertical="center"/>
    </xf>
    <xf numFmtId="0" fontId="18" fillId="0" borderId="0" xfId="1" applyFont="1" applyBorder="1" applyAlignment="1">
      <alignment horizontal="center" vertical="center"/>
    </xf>
    <xf numFmtId="0" fontId="18" fillId="0" borderId="62" xfId="1" applyFont="1" applyBorder="1" applyAlignment="1">
      <alignment horizontal="center" vertical="center"/>
    </xf>
    <xf numFmtId="0" fontId="29" fillId="0" borderId="18" xfId="1" applyFont="1" applyBorder="1" applyAlignment="1">
      <alignment horizontal="center" vertical="center"/>
    </xf>
    <xf numFmtId="0" fontId="1" fillId="0" borderId="62" xfId="1" applyBorder="1" applyAlignment="1">
      <alignment horizontal="center" vertical="center"/>
    </xf>
    <xf numFmtId="0" fontId="1" fillId="0" borderId="31" xfId="1" applyBorder="1" applyAlignment="1">
      <alignment horizontal="center" vertical="center"/>
    </xf>
    <xf numFmtId="0" fontId="31" fillId="0" borderId="19" xfId="1" applyFont="1" applyBorder="1" applyAlignment="1">
      <alignment horizontal="center" vertical="center" wrapText="1"/>
    </xf>
    <xf numFmtId="0" fontId="1" fillId="0" borderId="18" xfId="1" applyBorder="1" applyAlignment="1">
      <alignment horizontal="center" vertical="center" wrapText="1"/>
    </xf>
    <xf numFmtId="0" fontId="1" fillId="0" borderId="62" xfId="1" applyBorder="1" applyAlignment="1">
      <alignment horizontal="center" vertical="center" wrapText="1"/>
    </xf>
    <xf numFmtId="0" fontId="1" fillId="0" borderId="31" xfId="1" applyBorder="1" applyAlignment="1">
      <alignment horizontal="center" vertical="center" wrapText="1"/>
    </xf>
    <xf numFmtId="0" fontId="18" fillId="0" borderId="73" xfId="1" applyFont="1" applyBorder="1" applyAlignment="1">
      <alignment horizontal="center" vertical="center" wrapText="1"/>
    </xf>
    <xf numFmtId="0" fontId="18" fillId="0" borderId="37" xfId="1" applyFont="1" applyBorder="1" applyAlignment="1">
      <alignment horizontal="center" vertical="center" wrapText="1"/>
    </xf>
    <xf numFmtId="0" fontId="18" fillId="0" borderId="44" xfId="1" applyFont="1" applyBorder="1" applyAlignment="1">
      <alignment horizontal="center" vertical="center" wrapText="1"/>
    </xf>
    <xf numFmtId="0" fontId="18" fillId="0" borderId="18" xfId="0" applyFont="1" applyFill="1" applyBorder="1" applyAlignment="1">
      <alignment horizontal="center" vertical="center" textRotation="255"/>
    </xf>
    <xf numFmtId="0" fontId="18" fillId="0" borderId="31" xfId="0" applyFont="1" applyFill="1" applyBorder="1" applyAlignment="1">
      <alignment horizontal="center" vertical="center" textRotation="255"/>
    </xf>
    <xf numFmtId="0" fontId="18" fillId="0" borderId="21" xfId="0" applyFont="1" applyFill="1" applyBorder="1" applyAlignment="1">
      <alignment horizontal="center" vertical="center" textRotation="255"/>
    </xf>
    <xf numFmtId="0" fontId="18" fillId="0" borderId="26" xfId="0" applyFont="1" applyFill="1" applyBorder="1" applyAlignment="1">
      <alignment horizontal="center" vertical="center" textRotation="255"/>
    </xf>
    <xf numFmtId="0" fontId="18" fillId="0" borderId="45" xfId="0" applyFont="1" applyFill="1" applyBorder="1" applyAlignment="1">
      <alignment horizontal="center" vertical="center" textRotation="255"/>
    </xf>
    <xf numFmtId="0" fontId="32" fillId="0" borderId="0" xfId="0" applyFont="1" applyFill="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73"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58" xfId="0" applyFont="1" applyFill="1" applyBorder="1" applyAlignment="1">
      <alignment horizontal="center" vertical="center"/>
    </xf>
    <xf numFmtId="0" fontId="19" fillId="0" borderId="0" xfId="0" applyNumberFormat="1" applyFont="1" applyFill="1" applyAlignment="1">
      <alignment horizontal="right" vertical="center"/>
    </xf>
    <xf numFmtId="0" fontId="19" fillId="0" borderId="0" xfId="0" applyNumberFormat="1" applyFont="1" applyFill="1" applyAlignment="1">
      <alignment vertical="center"/>
    </xf>
    <xf numFmtId="0" fontId="18" fillId="0" borderId="17" xfId="0" applyNumberFormat="1" applyFont="1" applyFill="1" applyBorder="1" applyAlignment="1">
      <alignment horizontal="center" vertical="center"/>
    </xf>
    <xf numFmtId="0" fontId="18" fillId="0" borderId="20"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18" fillId="0" borderId="51" xfId="0" applyNumberFormat="1" applyFont="1" applyFill="1" applyBorder="1" applyAlignment="1">
      <alignment horizontal="center" vertical="center"/>
    </xf>
    <xf numFmtId="0" fontId="18" fillId="0" borderId="49"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wrapText="1"/>
    </xf>
    <xf numFmtId="0" fontId="18" fillId="0" borderId="63" xfId="0" applyNumberFormat="1" applyFont="1" applyFill="1" applyBorder="1" applyAlignment="1">
      <alignment horizontal="center" vertical="center" wrapText="1"/>
    </xf>
    <xf numFmtId="0" fontId="18" fillId="0" borderId="73" xfId="0" applyNumberFormat="1" applyFont="1" applyFill="1" applyBorder="1" applyAlignment="1">
      <alignment horizontal="center" vertical="center" wrapText="1"/>
    </xf>
    <xf numFmtId="0" fontId="18" fillId="0" borderId="44" xfId="0" applyNumberFormat="1" applyFont="1" applyFill="1" applyBorder="1" applyAlignment="1">
      <alignment horizontal="center" vertical="center" wrapText="1"/>
    </xf>
    <xf numFmtId="0" fontId="19" fillId="0" borderId="0" xfId="0" applyFont="1" applyFill="1" applyAlignment="1">
      <alignment horizontal="right" vertical="center"/>
    </xf>
    <xf numFmtId="0" fontId="19" fillId="0" borderId="0" xfId="0" applyFont="1" applyFill="1" applyAlignment="1">
      <alignment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81"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81" xfId="0" applyFont="1" applyFill="1" applyBorder="1" applyAlignment="1">
      <alignment horizontal="center" vertical="center" textRotation="255" wrapText="1"/>
    </xf>
    <xf numFmtId="0" fontId="18" fillId="0" borderId="44" xfId="0" applyFont="1" applyFill="1" applyBorder="1" applyAlignment="1">
      <alignment horizontal="center" vertical="center" textRotation="255" wrapText="1"/>
    </xf>
    <xf numFmtId="0" fontId="19" fillId="0" borderId="0" xfId="0" applyFont="1" applyFill="1" applyAlignment="1">
      <alignment horizontal="center"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49" fontId="18" fillId="0" borderId="48" xfId="0" applyNumberFormat="1" applyFont="1" applyFill="1" applyBorder="1" applyAlignment="1">
      <alignment horizontal="center" vertical="center"/>
    </xf>
    <xf numFmtId="49" fontId="18" fillId="0" borderId="51" xfId="0" applyNumberFormat="1" applyFont="1" applyFill="1" applyBorder="1" applyAlignment="1">
      <alignment horizontal="center" vertical="center"/>
    </xf>
    <xf numFmtId="49" fontId="18" fillId="0" borderId="49" xfId="0" applyNumberFormat="1" applyFont="1" applyFill="1" applyBorder="1" applyAlignment="1">
      <alignment horizontal="center" vertical="center"/>
    </xf>
    <xf numFmtId="193" fontId="18" fillId="0" borderId="65" xfId="13" applyNumberFormat="1" applyFont="1" applyFill="1" applyBorder="1" applyAlignment="1" applyProtection="1">
      <alignment vertical="center"/>
      <protection locked="0"/>
    </xf>
    <xf numFmtId="193" fontId="18" fillId="0" borderId="62" xfId="13" applyNumberFormat="1" applyFont="1" applyFill="1" applyBorder="1" applyAlignment="1" applyProtection="1">
      <alignment vertical="center"/>
      <protection locked="0"/>
    </xf>
    <xf numFmtId="0" fontId="18" fillId="0" borderId="21" xfId="13" applyFont="1" applyBorder="1" applyAlignment="1">
      <alignment horizontal="center" vertical="center"/>
    </xf>
    <xf numFmtId="0" fontId="14" fillId="0" borderId="18" xfId="13" applyFont="1" applyBorder="1" applyAlignment="1">
      <alignment horizontal="center" vertical="center"/>
    </xf>
    <xf numFmtId="0" fontId="18" fillId="0" borderId="63" xfId="13" applyFont="1" applyBorder="1" applyAlignment="1">
      <alignment horizontal="center" vertical="center"/>
    </xf>
    <xf numFmtId="0" fontId="14" fillId="0" borderId="21" xfId="13" applyFont="1" applyBorder="1" applyAlignment="1">
      <alignment horizontal="center" vertical="center"/>
    </xf>
    <xf numFmtId="0" fontId="18" fillId="0" borderId="19" xfId="13" applyFont="1" applyBorder="1" applyAlignment="1">
      <alignment horizontal="center" vertical="center" wrapText="1"/>
    </xf>
    <xf numFmtId="0" fontId="18" fillId="0" borderId="18" xfId="13" applyFont="1" applyBorder="1" applyAlignment="1">
      <alignment horizontal="center" vertical="center" wrapText="1"/>
    </xf>
    <xf numFmtId="0" fontId="18" fillId="0" borderId="63" xfId="13" applyFont="1" applyBorder="1" applyAlignment="1">
      <alignment horizontal="center" vertical="center" wrapText="1"/>
    </xf>
    <xf numFmtId="0" fontId="18" fillId="0" borderId="21" xfId="13" applyFont="1" applyBorder="1" applyAlignment="1">
      <alignment horizontal="center" vertical="center" wrapText="1"/>
    </xf>
    <xf numFmtId="0" fontId="18" fillId="0" borderId="17" xfId="13" applyFont="1" applyBorder="1" applyAlignment="1">
      <alignment horizontal="center" vertical="center" wrapText="1"/>
    </xf>
    <xf numFmtId="0" fontId="18" fillId="0" borderId="20" xfId="13" applyFont="1" applyBorder="1" applyAlignment="1">
      <alignment horizontal="center" vertical="center" wrapText="1"/>
    </xf>
    <xf numFmtId="196" fontId="18" fillId="0" borderId="65" xfId="32" applyNumberFormat="1" applyFont="1" applyFill="1" applyBorder="1" applyAlignment="1" applyProtection="1">
      <alignment horizontal="right" vertical="center"/>
      <protection locked="0"/>
    </xf>
    <xf numFmtId="196" fontId="18" fillId="0" borderId="70" xfId="32" applyNumberFormat="1" applyFont="1" applyFill="1" applyBorder="1" applyAlignment="1" applyProtection="1">
      <alignment horizontal="right" vertical="center"/>
      <protection locked="0"/>
    </xf>
    <xf numFmtId="197" fontId="18" fillId="0" borderId="56" xfId="32" applyNumberFormat="1" applyFont="1" applyFill="1" applyBorder="1" applyAlignment="1" applyProtection="1">
      <alignment horizontal="right" vertical="center"/>
      <protection locked="0"/>
    </xf>
    <xf numFmtId="197" fontId="18" fillId="0" borderId="82" xfId="32" applyNumberFormat="1" applyFont="1" applyFill="1" applyBorder="1" applyAlignment="1" applyProtection="1">
      <alignment horizontal="right" vertical="center"/>
      <protection locked="0"/>
    </xf>
    <xf numFmtId="0" fontId="18" fillId="0" borderId="25" xfId="0" applyFont="1" applyBorder="1" applyAlignment="1">
      <alignment horizontal="distributed" vertical="center"/>
    </xf>
    <xf numFmtId="0" fontId="18" fillId="0" borderId="0" xfId="0" applyFont="1" applyBorder="1" applyAlignment="1">
      <alignment horizontal="distributed" vertical="center"/>
    </xf>
    <xf numFmtId="0" fontId="18" fillId="0" borderId="20" xfId="0" applyFont="1" applyBorder="1" applyAlignment="1">
      <alignment horizontal="distributed" vertical="center"/>
    </xf>
    <xf numFmtId="0" fontId="19" fillId="0" borderId="0" xfId="0" applyFont="1" applyAlignment="1">
      <alignment horizontal="center" vertical="center"/>
    </xf>
    <xf numFmtId="0" fontId="18" fillId="0" borderId="26"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xf>
    <xf numFmtId="0" fontId="18" fillId="0" borderId="31" xfId="0" applyFont="1" applyFill="1" applyBorder="1" applyAlignment="1">
      <alignment horizontal="center" vertical="center"/>
    </xf>
    <xf numFmtId="0" fontId="18" fillId="0" borderId="3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62" xfId="0" applyFont="1" applyFill="1" applyBorder="1" applyAlignment="1">
      <alignment horizontal="center" vertical="center" wrapText="1"/>
    </xf>
    <xf numFmtId="49" fontId="18" fillId="0" borderId="0" xfId="0" applyNumberFormat="1" applyFont="1" applyFill="1" applyBorder="1" applyAlignment="1">
      <alignment vertical="center" wrapText="1"/>
    </xf>
    <xf numFmtId="0" fontId="18" fillId="0" borderId="48" xfId="0" applyFont="1" applyFill="1" applyBorder="1" applyAlignment="1">
      <alignment horizontal="right" vertical="center"/>
    </xf>
    <xf numFmtId="0" fontId="18" fillId="0" borderId="51" xfId="0" applyFont="1" applyFill="1" applyBorder="1" applyAlignment="1">
      <alignment horizontal="right" vertical="center"/>
    </xf>
    <xf numFmtId="0" fontId="18" fillId="0" borderId="51" xfId="0" applyFont="1" applyFill="1" applyBorder="1" applyAlignment="1">
      <alignment vertical="center"/>
    </xf>
    <xf numFmtId="0" fontId="18" fillId="0" borderId="49" xfId="0" applyFont="1" applyFill="1" applyBorder="1" applyAlignment="1">
      <alignment vertical="center"/>
    </xf>
    <xf numFmtId="0" fontId="18" fillId="0" borderId="49" xfId="0" applyFont="1" applyBorder="1" applyAlignment="1">
      <alignment horizontal="center" vertical="center"/>
    </xf>
    <xf numFmtId="0" fontId="29" fillId="0" borderId="36" xfId="0" applyFont="1" applyBorder="1" applyAlignment="1">
      <alignment horizontal="center" vertical="center"/>
    </xf>
    <xf numFmtId="0" fontId="18" fillId="0" borderId="48" xfId="0" applyFont="1" applyBorder="1" applyAlignment="1">
      <alignment horizontal="center" vertical="center"/>
    </xf>
    <xf numFmtId="0" fontId="29" fillId="0" borderId="51" xfId="0" applyFont="1" applyBorder="1" applyAlignment="1">
      <alignment horizontal="center" vertical="center"/>
    </xf>
    <xf numFmtId="0" fontId="18" fillId="0" borderId="6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18" xfId="0" applyFont="1" applyBorder="1" applyAlignment="1">
      <alignment horizontal="distributed" vertical="center" indent="1"/>
    </xf>
    <xf numFmtId="0" fontId="18" fillId="0" borderId="21" xfId="0" applyFont="1" applyBorder="1" applyAlignment="1">
      <alignment horizontal="distributed" vertical="center" indent="1"/>
    </xf>
    <xf numFmtId="0" fontId="18" fillId="0" borderId="7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1" xfId="0" applyFont="1" applyBorder="1" applyAlignment="1">
      <alignment horizontal="center" vertical="center"/>
    </xf>
  </cellXfs>
  <cellStyles count="33">
    <cellStyle name="Calc Currency (0)" xfId="3"/>
    <cellStyle name="Comma [0]_Full Year FY96" xfId="15"/>
    <cellStyle name="Comma_Full Year FY96" xfId="16"/>
    <cellStyle name="Currency [0]_CCOCPX" xfId="17"/>
    <cellStyle name="Currency_CCOCPX" xfId="18"/>
    <cellStyle name="entry" xfId="19"/>
    <cellStyle name="Grey" xfId="20"/>
    <cellStyle name="Header1" xfId="4"/>
    <cellStyle name="Header2" xfId="5"/>
    <cellStyle name="Input [yellow]" xfId="21"/>
    <cellStyle name="Normal - Style1" xfId="22"/>
    <cellStyle name="Normal_#18-Internet" xfId="6"/>
    <cellStyle name="Percent [2]" xfId="23"/>
    <cellStyle name="price" xfId="24"/>
    <cellStyle name="revised" xfId="25"/>
    <cellStyle name="section" xfId="26"/>
    <cellStyle name="subhead" xfId="27"/>
    <cellStyle name="title" xfId="28"/>
    <cellStyle name="センター" xfId="29"/>
    <cellStyle name="ハイパーリンク" xfId="2" builtinId="8"/>
    <cellStyle name="ハイパーリンク 2" xfId="7"/>
    <cellStyle name="桁区切り 2" xfId="8"/>
    <cellStyle name="桁区切り 3" xfId="32"/>
    <cellStyle name="標準" xfId="0" builtinId="0"/>
    <cellStyle name="標準 2" xfId="9"/>
    <cellStyle name="標準 2 2" xfId="1"/>
    <cellStyle name="標準 2_第１巻_表頭_CD-ROM収録" xfId="10"/>
    <cellStyle name="標準 3" xfId="11"/>
    <cellStyle name="標準 4" xfId="12"/>
    <cellStyle name="標準 5" xfId="13"/>
    <cellStyle name="標準_121特別支援学校の状況" xfId="31"/>
    <cellStyle name="標準_佐賀県SY2学校調査（小学校）001_20081106115550" xfId="14"/>
    <cellStyle name="標準_佐賀県SY2学校調査（中学校）001_20081106115550"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581025</xdr:colOff>
      <xdr:row>1</xdr:row>
      <xdr:rowOff>85725</xdr:rowOff>
    </xdr:to>
    <xdr:sp macro="" textlink="">
      <xdr:nvSpPr>
        <xdr:cNvPr id="2" name="額縁 1">
          <a:hlinkClick xmlns:r="http://schemas.openxmlformats.org/officeDocument/2006/relationships" r:id="rId1"/>
        </xdr:cNvPr>
        <xdr:cNvSpPr/>
      </xdr:nvSpPr>
      <xdr:spPr>
        <a:xfrm>
          <a:off x="0" y="0"/>
          <a:ext cx="67627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352425</xdr:colOff>
      <xdr:row>1</xdr:row>
      <xdr:rowOff>19050</xdr:rowOff>
    </xdr:to>
    <xdr:sp macro="" textlink="">
      <xdr:nvSpPr>
        <xdr:cNvPr id="3" name="額縁 2">
          <a:hlinkClick xmlns:r="http://schemas.openxmlformats.org/officeDocument/2006/relationships" r:id="rId1"/>
        </xdr:cNvPr>
        <xdr:cNvSpPr/>
      </xdr:nvSpPr>
      <xdr:spPr>
        <a:xfrm>
          <a:off x="0" y="1"/>
          <a:ext cx="733425" cy="1904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809625</xdr:colOff>
      <xdr:row>1</xdr:row>
      <xdr:rowOff>104775</xdr:rowOff>
    </xdr:to>
    <xdr:sp macro="" textlink="">
      <xdr:nvSpPr>
        <xdr:cNvPr id="2" name="額縁 1">
          <a:hlinkClick xmlns:r="http://schemas.openxmlformats.org/officeDocument/2006/relationships" r:id="rId1"/>
        </xdr:cNvPr>
        <xdr:cNvSpPr/>
      </xdr:nvSpPr>
      <xdr:spPr>
        <a:xfrm>
          <a:off x="0" y="0"/>
          <a:ext cx="809625" cy="2762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sp macro="" textlink="">
      <xdr:nvSpPr>
        <xdr:cNvPr id="2" name="テキスト 1"/>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3" name="テキスト 2"/>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4" name="テキスト 3"/>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5" name="テキスト 4"/>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6" name="テキスト 5"/>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7" name="テキスト 6"/>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8" name="テキスト 7"/>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9" name="テキスト 1"/>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 name="テキスト 2"/>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1" name="テキスト 3"/>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2" name="テキスト 4"/>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3" name="テキスト 5"/>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4" name="テキスト 6"/>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5" name="テキスト 7"/>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0</xdr:col>
      <xdr:colOff>1</xdr:colOff>
      <xdr:row>0</xdr:row>
      <xdr:rowOff>0</xdr:rowOff>
    </xdr:from>
    <xdr:to>
      <xdr:col>1</xdr:col>
      <xdr:colOff>285751</xdr:colOff>
      <xdr:row>1</xdr:row>
      <xdr:rowOff>85725</xdr:rowOff>
    </xdr:to>
    <xdr:sp macro="" textlink="">
      <xdr:nvSpPr>
        <xdr:cNvPr id="16" name="額縁 15">
          <a:hlinkClick xmlns:r="http://schemas.openxmlformats.org/officeDocument/2006/relationships" r:id="rId1"/>
        </xdr:cNvPr>
        <xdr:cNvSpPr/>
      </xdr:nvSpPr>
      <xdr:spPr>
        <a:xfrm>
          <a:off x="1" y="0"/>
          <a:ext cx="7620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1</xdr:row>
      <xdr:rowOff>85725</xdr:rowOff>
    </xdr:to>
    <xdr:sp macro="" textlink="">
      <xdr:nvSpPr>
        <xdr:cNvPr id="2" name="額縁 1">
          <a:hlinkClick xmlns:r="http://schemas.openxmlformats.org/officeDocument/2006/relationships" r:id="rId1"/>
        </xdr:cNvPr>
        <xdr:cNvSpPr/>
      </xdr:nvSpPr>
      <xdr:spPr>
        <a:xfrm>
          <a:off x="0" y="0"/>
          <a:ext cx="6953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1</xdr:row>
      <xdr:rowOff>85725</xdr:rowOff>
    </xdr:to>
    <xdr:sp macro="" textlink="">
      <xdr:nvSpPr>
        <xdr:cNvPr id="3" name="額縁 2">
          <a:hlinkClick xmlns:r="http://schemas.openxmlformats.org/officeDocument/2006/relationships" r:id="rId1"/>
        </xdr:cNvPr>
        <xdr:cNvSpPr/>
      </xdr:nvSpPr>
      <xdr:spPr>
        <a:xfrm>
          <a:off x="0" y="0"/>
          <a:ext cx="75247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0</xdr:rowOff>
    </xdr:from>
    <xdr:to>
      <xdr:col>1</xdr:col>
      <xdr:colOff>581025</xdr:colOff>
      <xdr:row>1</xdr:row>
      <xdr:rowOff>85725</xdr:rowOff>
    </xdr:to>
    <xdr:sp macro="" textlink="">
      <xdr:nvSpPr>
        <xdr:cNvPr id="8" name="額縁 7">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1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8"/>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勤労青年</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2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一   般</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2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資料：市教育委員会</a:t>
          </a:r>
        </a:p>
      </xdr:txBody>
    </xdr:sp>
    <xdr:clientData/>
  </xdr:twoCellAnchor>
  <xdr:twoCellAnchor>
    <xdr:from>
      <xdr:col>0</xdr:col>
      <xdr:colOff>0</xdr:colOff>
      <xdr:row>0</xdr:row>
      <xdr:rowOff>0</xdr:rowOff>
    </xdr:from>
    <xdr:to>
      <xdr:col>0</xdr:col>
      <xdr:colOff>647700</xdr:colOff>
      <xdr:row>1</xdr:row>
      <xdr:rowOff>76199</xdr:rowOff>
    </xdr:to>
    <xdr:sp macro="" textlink="">
      <xdr:nvSpPr>
        <xdr:cNvPr id="13" name="額縁 12">
          <a:hlinkClick xmlns:r="http://schemas.openxmlformats.org/officeDocument/2006/relationships" r:id="rId1"/>
        </xdr:cNvPr>
        <xdr:cNvSpPr/>
      </xdr:nvSpPr>
      <xdr:spPr>
        <a:xfrm>
          <a:off x="0" y="0"/>
          <a:ext cx="647700" cy="2285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1</xdr:rowOff>
    </xdr:from>
    <xdr:to>
      <xdr:col>0</xdr:col>
      <xdr:colOff>714375</xdr:colOff>
      <xdr:row>1</xdr:row>
      <xdr:rowOff>38101</xdr:rowOff>
    </xdr:to>
    <xdr:sp macro="" textlink="">
      <xdr:nvSpPr>
        <xdr:cNvPr id="8" name="額縁 7">
          <a:hlinkClick xmlns:r="http://schemas.openxmlformats.org/officeDocument/2006/relationships" r:id="rId1"/>
        </xdr:cNvPr>
        <xdr:cNvSpPr/>
      </xdr:nvSpPr>
      <xdr:spPr>
        <a:xfrm>
          <a:off x="0" y="1"/>
          <a:ext cx="714375" cy="2095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800101</xdr:colOff>
      <xdr:row>1</xdr:row>
      <xdr:rowOff>85725</xdr:rowOff>
    </xdr:to>
    <xdr:sp macro="" textlink="">
      <xdr:nvSpPr>
        <xdr:cNvPr id="2" name="額縁 1">
          <a:hlinkClick xmlns:r="http://schemas.openxmlformats.org/officeDocument/2006/relationships" r:id="rId1"/>
        </xdr:cNvPr>
        <xdr:cNvSpPr/>
      </xdr:nvSpPr>
      <xdr:spPr>
        <a:xfrm>
          <a:off x="1" y="0"/>
          <a:ext cx="80010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781051</xdr:colOff>
      <xdr:row>1</xdr:row>
      <xdr:rowOff>85725</xdr:rowOff>
    </xdr:to>
    <xdr:sp macro="" textlink="">
      <xdr:nvSpPr>
        <xdr:cNvPr id="2" name="額縁 1">
          <a:hlinkClick xmlns:r="http://schemas.openxmlformats.org/officeDocument/2006/relationships" r:id="rId1"/>
        </xdr:cNvPr>
        <xdr:cNvSpPr/>
      </xdr:nvSpPr>
      <xdr:spPr>
        <a:xfrm>
          <a:off x="1" y="0"/>
          <a:ext cx="7810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762001</xdr:colOff>
      <xdr:row>1</xdr:row>
      <xdr:rowOff>47625</xdr:rowOff>
    </xdr:to>
    <xdr:sp macro="" textlink="">
      <xdr:nvSpPr>
        <xdr:cNvPr id="2" name="額縁 1">
          <a:hlinkClick xmlns:r="http://schemas.openxmlformats.org/officeDocument/2006/relationships" r:id="rId1"/>
        </xdr:cNvPr>
        <xdr:cNvSpPr/>
      </xdr:nvSpPr>
      <xdr:spPr>
        <a:xfrm>
          <a:off x="1" y="0"/>
          <a:ext cx="762000" cy="2190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1</xdr:row>
      <xdr:rowOff>85725</xdr:rowOff>
    </xdr:to>
    <xdr:sp macro="" textlink="">
      <xdr:nvSpPr>
        <xdr:cNvPr id="2" name="額縁 1">
          <a:hlinkClick xmlns:r="http://schemas.openxmlformats.org/officeDocument/2006/relationships" r:id="rId1"/>
        </xdr:cNvPr>
        <xdr:cNvSpPr/>
      </xdr:nvSpPr>
      <xdr:spPr>
        <a:xfrm>
          <a:off x="0" y="0"/>
          <a:ext cx="75247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22413</xdr:colOff>
      <xdr:row>1</xdr:row>
      <xdr:rowOff>100853</xdr:rowOff>
    </xdr:to>
    <xdr:sp macro="" textlink="">
      <xdr:nvSpPr>
        <xdr:cNvPr id="3" name="額縁 2">
          <a:hlinkClick xmlns:r="http://schemas.openxmlformats.org/officeDocument/2006/relationships" r:id="rId1"/>
        </xdr:cNvPr>
        <xdr:cNvSpPr/>
      </xdr:nvSpPr>
      <xdr:spPr>
        <a:xfrm>
          <a:off x="1" y="0"/>
          <a:ext cx="795618" cy="268941"/>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1</xdr:row>
      <xdr:rowOff>47625</xdr:rowOff>
    </xdr:to>
    <xdr:sp macro="" textlink="">
      <xdr:nvSpPr>
        <xdr:cNvPr id="2" name="額縁 1">
          <a:hlinkClick xmlns:r="http://schemas.openxmlformats.org/officeDocument/2006/relationships" r:id="rId1"/>
        </xdr:cNvPr>
        <xdr:cNvSpPr/>
      </xdr:nvSpPr>
      <xdr:spPr>
        <a:xfrm>
          <a:off x="0" y="1"/>
          <a:ext cx="714375" cy="21907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619125</xdr:colOff>
      <xdr:row>1</xdr:row>
      <xdr:rowOff>38100</xdr:rowOff>
    </xdr:to>
    <xdr:sp macro="" textlink="">
      <xdr:nvSpPr>
        <xdr:cNvPr id="2" name="額縁 1">
          <a:hlinkClick xmlns:r="http://schemas.openxmlformats.org/officeDocument/2006/relationships" r:id="rId1"/>
        </xdr:cNvPr>
        <xdr:cNvSpPr/>
      </xdr:nvSpPr>
      <xdr:spPr>
        <a:xfrm>
          <a:off x="0" y="1"/>
          <a:ext cx="619125" cy="17144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800101</xdr:colOff>
      <xdr:row>1</xdr:row>
      <xdr:rowOff>38101</xdr:rowOff>
    </xdr:to>
    <xdr:sp macro="" textlink="">
      <xdr:nvSpPr>
        <xdr:cNvPr id="2" name="額縁 1">
          <a:hlinkClick xmlns:r="http://schemas.openxmlformats.org/officeDocument/2006/relationships" r:id="rId1"/>
        </xdr:cNvPr>
        <xdr:cNvSpPr/>
      </xdr:nvSpPr>
      <xdr:spPr>
        <a:xfrm>
          <a:off x="1" y="1"/>
          <a:ext cx="800100" cy="2095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1</xdr:rowOff>
    </xdr:from>
    <xdr:to>
      <xdr:col>1</xdr:col>
      <xdr:colOff>266701</xdr:colOff>
      <xdr:row>1</xdr:row>
      <xdr:rowOff>76201</xdr:rowOff>
    </xdr:to>
    <xdr:sp macro="" textlink="">
      <xdr:nvSpPr>
        <xdr:cNvPr id="2" name="額縁 1">
          <a:hlinkClick xmlns:r="http://schemas.openxmlformats.org/officeDocument/2006/relationships" r:id="rId1"/>
        </xdr:cNvPr>
        <xdr:cNvSpPr/>
      </xdr:nvSpPr>
      <xdr:spPr>
        <a:xfrm>
          <a:off x="1" y="1"/>
          <a:ext cx="742950" cy="2476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238125</xdr:colOff>
      <xdr:row>1</xdr:row>
      <xdr:rowOff>76201</xdr:rowOff>
    </xdr:to>
    <xdr:sp macro="" textlink="">
      <xdr:nvSpPr>
        <xdr:cNvPr id="2" name="額縁 1">
          <a:hlinkClick xmlns:r="http://schemas.openxmlformats.org/officeDocument/2006/relationships" r:id="rId1"/>
        </xdr:cNvPr>
        <xdr:cNvSpPr/>
      </xdr:nvSpPr>
      <xdr:spPr>
        <a:xfrm>
          <a:off x="0" y="1"/>
          <a:ext cx="714375" cy="2286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371475</xdr:colOff>
      <xdr:row>1</xdr:row>
      <xdr:rowOff>57151</xdr:rowOff>
    </xdr:to>
    <xdr:sp macro="" textlink="">
      <xdr:nvSpPr>
        <xdr:cNvPr id="2" name="額縁 1">
          <a:hlinkClick xmlns:r="http://schemas.openxmlformats.org/officeDocument/2006/relationships" r:id="rId1"/>
        </xdr:cNvPr>
        <xdr:cNvSpPr/>
      </xdr:nvSpPr>
      <xdr:spPr>
        <a:xfrm>
          <a:off x="0" y="1"/>
          <a:ext cx="714375" cy="2286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7"/>
  <sheetViews>
    <sheetView showGridLines="0" topLeftCell="A10" workbookViewId="0">
      <selection activeCell="C16" sqref="C16"/>
    </sheetView>
  </sheetViews>
  <sheetFormatPr defaultRowHeight="13.5"/>
  <cols>
    <col min="1" max="1" width="5.625" style="1" customWidth="1"/>
    <col min="2" max="2" width="7.125" style="1" customWidth="1"/>
    <col min="3" max="3" width="93.375" style="1" customWidth="1"/>
    <col min="4" max="4" width="25.625" style="9" customWidth="1"/>
    <col min="5" max="5" width="15.625" style="1" customWidth="1"/>
    <col min="6" max="16384" width="9" style="1"/>
  </cols>
  <sheetData>
    <row r="1" spans="1:4" ht="30" customHeight="1">
      <c r="B1" s="602" t="s">
        <v>428</v>
      </c>
      <c r="C1" s="602"/>
      <c r="D1" s="602"/>
    </row>
    <row r="2" spans="1:4" ht="30" customHeight="1">
      <c r="B2" s="602" t="s">
        <v>3</v>
      </c>
      <c r="C2" s="602"/>
      <c r="D2" s="602"/>
    </row>
    <row r="3" spans="1:4" ht="30" customHeight="1" thickBot="1">
      <c r="B3" s="2" t="s">
        <v>0</v>
      </c>
      <c r="C3" s="3"/>
      <c r="D3" s="3"/>
    </row>
    <row r="4" spans="1:4" ht="35.1" customHeight="1">
      <c r="A4" s="4"/>
      <c r="B4" s="603" t="s">
        <v>1</v>
      </c>
      <c r="C4" s="604"/>
      <c r="D4" s="5" t="s">
        <v>2</v>
      </c>
    </row>
    <row r="5" spans="1:4" ht="35.1" customHeight="1">
      <c r="A5" s="4"/>
      <c r="B5" s="605" t="s">
        <v>468</v>
      </c>
      <c r="C5" s="605"/>
      <c r="D5" s="605"/>
    </row>
    <row r="6" spans="1:4" ht="35.1" customHeight="1">
      <c r="A6" s="4"/>
      <c r="B6" s="510" t="str">
        <f>HYPERLINK("#"&amp;"145"&amp;"!A1","145")</f>
        <v>145</v>
      </c>
      <c r="C6" s="511" t="str">
        <f>HYPERLINK("#"&amp;"145"&amp;"!A1","市内の学校の現況")</f>
        <v>市内の学校の現況</v>
      </c>
      <c r="D6" s="6" t="s">
        <v>441</v>
      </c>
    </row>
    <row r="7" spans="1:4" ht="35.1" customHeight="1">
      <c r="A7" s="4"/>
      <c r="B7" s="510" t="str">
        <f>HYPERLINK("#"&amp;"146"&amp;"!A1","146")</f>
        <v>146</v>
      </c>
      <c r="C7" s="511" t="str">
        <f>HYPERLINK("#"&amp;"146"&amp;"!A1","【幼稚園】園数，学級数，園児数及び教職員数")</f>
        <v>【幼稚園】園数，学級数，園児数及び教職員数</v>
      </c>
      <c r="D7" s="6" t="s">
        <v>337</v>
      </c>
    </row>
    <row r="8" spans="1:4" ht="35.1" customHeight="1">
      <c r="A8" s="4"/>
      <c r="B8" s="510" t="str">
        <f>HYPERLINK("#"&amp;"147"&amp;"!A1","147")</f>
        <v>147</v>
      </c>
      <c r="C8" s="511" t="str">
        <f>HYPERLINK("#"&amp;"147"&amp;"!A1","【幼保連携型認定こども園】園数，学級数，園児数及び教職員数")</f>
        <v>【幼保連携型認定こども園】園数，学級数，園児数及び教職員数</v>
      </c>
      <c r="D8" s="6" t="s">
        <v>456</v>
      </c>
    </row>
    <row r="9" spans="1:4" ht="35.1" customHeight="1">
      <c r="A9" s="4"/>
      <c r="B9" s="510" t="str">
        <f>HYPERLINK("#"&amp;"148"&amp;"!A1","148")</f>
        <v>148</v>
      </c>
      <c r="C9" s="511" t="str">
        <f>HYPERLINK("#"&amp;"148"&amp;"!A1","【小学校】学校数，学級数，児童数及び教職員数")</f>
        <v>【小学校】学校数，学級数，児童数及び教職員数</v>
      </c>
      <c r="D9" s="6" t="s">
        <v>337</v>
      </c>
    </row>
    <row r="10" spans="1:4" ht="35.1" customHeight="1">
      <c r="A10" s="4"/>
      <c r="B10" s="510" t="str">
        <f>HYPERLINK("#"&amp;"149"&amp;"!A1","149")</f>
        <v>149</v>
      </c>
      <c r="C10" s="511" t="str">
        <f>HYPERLINK("#"&amp;"149"&amp;"!A1","【中学校】学校数，学級数，生徒数及び教職員数")</f>
        <v>【中学校】学校数，学級数，生徒数及び教職員数</v>
      </c>
      <c r="D10" s="6" t="s">
        <v>337</v>
      </c>
    </row>
    <row r="11" spans="1:4" ht="35.1" customHeight="1">
      <c r="A11" s="4"/>
      <c r="B11" s="510" t="str">
        <f>HYPERLINK("#"&amp;"150"&amp;"!A1","150")</f>
        <v>150</v>
      </c>
      <c r="C11" s="511" t="str">
        <f>HYPERLINK("#"&amp;"150"&amp;"!A1","【高等学校】学校数，生徒数及び教職員数")</f>
        <v>【高等学校】学校数，生徒数及び教職員数</v>
      </c>
      <c r="D11" s="6" t="s">
        <v>337</v>
      </c>
    </row>
    <row r="12" spans="1:4" ht="35.1" customHeight="1">
      <c r="A12" s="4"/>
      <c r="B12" s="510" t="str">
        <f>HYPERLINK("#"&amp;"151"&amp;"!A1","151")</f>
        <v>151</v>
      </c>
      <c r="C12" s="511" t="str">
        <f>HYPERLINK("#"&amp;"151"&amp;"!A1","【大学】学校数，学生数及び教員数")</f>
        <v>【大学】学校数，学生数及び教員数</v>
      </c>
      <c r="D12" s="7" t="s">
        <v>337</v>
      </c>
    </row>
    <row r="13" spans="1:4" ht="35.1" customHeight="1">
      <c r="A13" s="4"/>
      <c r="B13" s="510" t="str">
        <f>HYPERLINK("#"&amp;"152"&amp;"!A1","152")</f>
        <v>152</v>
      </c>
      <c r="C13" s="511" t="str">
        <f>HYPERLINK("#"&amp;"152"&amp;"!A1","【特別支援学校】児童・生徒数及び教職員数")</f>
        <v>【特別支援学校】児童・生徒数及び教職員数</v>
      </c>
      <c r="D13" s="6" t="s">
        <v>337</v>
      </c>
    </row>
    <row r="14" spans="1:4" ht="35.1" customHeight="1">
      <c r="A14" s="4"/>
      <c r="B14" s="510" t="str">
        <f>HYPERLINK("#"&amp;"153"&amp;"!A1","153")</f>
        <v>153</v>
      </c>
      <c r="C14" s="511" t="str">
        <f>HYPERLINK("#"&amp;"153"&amp;"!A1","【中学校・高等学校】卒業後の状況")</f>
        <v>【中学校・高等学校】卒業後の状況</v>
      </c>
      <c r="D14" s="6" t="s">
        <v>337</v>
      </c>
    </row>
    <row r="15" spans="1:4" ht="35.1" customHeight="1">
      <c r="A15" s="4"/>
      <c r="B15" s="510" t="str">
        <f>HYPERLINK("#"&amp;"154"&amp;"!A1","154")</f>
        <v>154</v>
      </c>
      <c r="C15" s="511" t="str">
        <f>HYPERLINK("#"&amp;"154"&amp;"!A1","【市立小・中学校】学校数，学級数，児童・生徒数及び教職員数")</f>
        <v>【市立小・中学校】学校数，学級数，児童・生徒数及び教職員数</v>
      </c>
      <c r="D15" s="6" t="s">
        <v>337</v>
      </c>
    </row>
    <row r="16" spans="1:4" ht="35.1" customHeight="1">
      <c r="A16" s="4"/>
      <c r="B16" s="510" t="str">
        <f>HYPERLINK("#"&amp;"155"&amp;"!A1","155")</f>
        <v>155</v>
      </c>
      <c r="C16" s="511" t="str">
        <f>HYPERLINK("#"&amp;"155"&amp;"!A1","【市立小・中学校・幼稚園】学校別学級数，児童・生徒・園児数，教職員数，校地及び校舎等の概況")</f>
        <v>【市立小・中学校・幼稚園】学校別学級数，児童・生徒・園児数，教職員数，校地及び校舎等の概況</v>
      </c>
      <c r="D16" s="6" t="s">
        <v>338</v>
      </c>
    </row>
    <row r="17" spans="1:4" ht="35.1" customHeight="1">
      <c r="A17" s="4"/>
      <c r="B17" s="510" t="str">
        <f>HYPERLINK("#"&amp;"156"&amp;"!A1","156")</f>
        <v>156</v>
      </c>
      <c r="C17" s="511" t="str">
        <f>HYPERLINK("#"&amp;"156"&amp;"!A1","【市立小・中学校】施設整備状況")</f>
        <v>【市立小・中学校】施設整備状況</v>
      </c>
      <c r="D17" s="6" t="s">
        <v>337</v>
      </c>
    </row>
    <row r="18" spans="1:4" ht="35.1" customHeight="1">
      <c r="A18" s="4"/>
      <c r="B18" s="510" t="str">
        <f>HYPERLINK("#"&amp;"157"&amp;"!A1","157")</f>
        <v>157</v>
      </c>
      <c r="C18" s="511" t="str">
        <f>HYPERLINK("#"&amp;"157"&amp;"!A1","【市立小・中学校】児童・生徒の発育状況")</f>
        <v>【市立小・中学校】児童・生徒の発育状況</v>
      </c>
      <c r="D18" s="6" t="s">
        <v>339</v>
      </c>
    </row>
    <row r="19" spans="1:4" ht="35.1" customHeight="1">
      <c r="A19" s="4"/>
      <c r="B19" s="510" t="str">
        <f>HYPERLINK("#"&amp;"158"&amp;"!A1","158")</f>
        <v>158</v>
      </c>
      <c r="C19" s="511" t="str">
        <f>HYPERLINK("#"&amp;"158"&amp;"!A1","市立公民館の概況")</f>
        <v>市立公民館の概況</v>
      </c>
      <c r="D19" s="6" t="s">
        <v>338</v>
      </c>
    </row>
    <row r="20" spans="1:4" ht="35.1" customHeight="1">
      <c r="A20" s="4"/>
      <c r="B20" s="510" t="str">
        <f>HYPERLINK("#"&amp;"159"&amp;"!A1","159")</f>
        <v>159</v>
      </c>
      <c r="C20" s="511" t="str">
        <f>HYPERLINK("#"&amp;"159"&amp;"!A1","文化会館及び市民会館利用状況")</f>
        <v>文化会館及び市民会館利用状況</v>
      </c>
      <c r="D20" s="6" t="s">
        <v>340</v>
      </c>
    </row>
    <row r="21" spans="1:4" ht="35.1" customHeight="1">
      <c r="A21" s="4"/>
      <c r="B21" s="510" t="str">
        <f>HYPERLINK("#"&amp;"160"&amp;"!A1","160")</f>
        <v>160</v>
      </c>
      <c r="C21" s="523" t="str">
        <f>HYPERLINK("#"&amp;"160"&amp;"!A1","文化会館及び市民会館ホール催物状況")</f>
        <v>文化会館及び市民会館ホール催物状況</v>
      </c>
      <c r="D21" s="6" t="s">
        <v>340</v>
      </c>
    </row>
    <row r="22" spans="1:4" ht="35.1" customHeight="1">
      <c r="A22" s="4"/>
      <c r="B22" s="510" t="str">
        <f>HYPERLINK("#"&amp;"161"&amp;"!A1","161")</f>
        <v>161</v>
      </c>
      <c r="C22" s="511" t="str">
        <f>HYPERLINK("#"&amp;"161"&amp;"!A1","佐賀市青少年センター利用者数")</f>
        <v>佐賀市青少年センター利用者数</v>
      </c>
      <c r="D22" s="6" t="s">
        <v>340</v>
      </c>
    </row>
    <row r="23" spans="1:4" ht="35.1" customHeight="1">
      <c r="A23" s="4"/>
      <c r="B23" s="510" t="str">
        <f>HYPERLINK("#"&amp;"162"&amp;"!A1","162")</f>
        <v>162</v>
      </c>
      <c r="C23" s="511" t="str">
        <f>HYPERLINK("#"&amp;"162"&amp;"!A1","佐賀市立図書館利用状況")</f>
        <v>佐賀市立図書館利用状況</v>
      </c>
      <c r="D23" s="6" t="s">
        <v>340</v>
      </c>
    </row>
    <row r="24" spans="1:4" ht="35.1" customHeight="1">
      <c r="A24" s="4"/>
      <c r="B24" s="510" t="str">
        <f>HYPERLINK("#"&amp;"163"&amp;"!A1","163")</f>
        <v>163</v>
      </c>
      <c r="C24" s="523" t="str">
        <f>HYPERLINK("#"&amp;"163"&amp;"!A1","県立美術館及び博物館利用状況")</f>
        <v>県立美術館及び博物館利用状況</v>
      </c>
      <c r="D24" s="6" t="s">
        <v>340</v>
      </c>
    </row>
    <row r="25" spans="1:4" ht="35.1" customHeight="1" thickBot="1">
      <c r="A25" s="4"/>
      <c r="B25" s="564" t="str">
        <f>HYPERLINK("#"&amp;"164"&amp;"!A1","164")</f>
        <v>164</v>
      </c>
      <c r="C25" s="534" t="str">
        <f>HYPERLINK("#"&amp;"164"&amp;"!A1","県立図書館利用状況")</f>
        <v>県立図書館利用状況</v>
      </c>
      <c r="D25" s="8" t="s">
        <v>340</v>
      </c>
    </row>
    <row r="26" spans="1:4" ht="30" customHeight="1"/>
    <row r="27" spans="1:4" ht="30" customHeight="1"/>
  </sheetData>
  <sheetProtection sheet="1" objects="1" scenarios="1"/>
  <mergeCells count="4">
    <mergeCell ref="B1:D1"/>
    <mergeCell ref="B2:D2"/>
    <mergeCell ref="B4:C4"/>
    <mergeCell ref="B5:D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1"/>
  <sheetViews>
    <sheetView showGridLines="0" workbookViewId="0">
      <selection activeCell="B3" sqref="B3"/>
    </sheetView>
  </sheetViews>
  <sheetFormatPr defaultRowHeight="13.5"/>
  <cols>
    <col min="1" max="1" width="4.5" style="88" customWidth="1"/>
    <col min="2" max="2" width="10" style="88" customWidth="1"/>
    <col min="3" max="12" width="7.25" style="88" customWidth="1"/>
    <col min="13" max="256" width="9" style="88"/>
    <col min="257" max="257" width="4.5" style="88" customWidth="1"/>
    <col min="258" max="258" width="10" style="88" customWidth="1"/>
    <col min="259" max="268" width="7.25" style="88" customWidth="1"/>
    <col min="269" max="512" width="9" style="88"/>
    <col min="513" max="513" width="4.5" style="88" customWidth="1"/>
    <col min="514" max="514" width="10" style="88" customWidth="1"/>
    <col min="515" max="524" width="7.25" style="88" customWidth="1"/>
    <col min="525" max="768" width="9" style="88"/>
    <col min="769" max="769" width="4.5" style="88" customWidth="1"/>
    <col min="770" max="770" width="10" style="88" customWidth="1"/>
    <col min="771" max="780" width="7.25" style="88" customWidth="1"/>
    <col min="781" max="1024" width="9" style="88"/>
    <col min="1025" max="1025" width="4.5" style="88" customWidth="1"/>
    <col min="1026" max="1026" width="10" style="88" customWidth="1"/>
    <col min="1027" max="1036" width="7.25" style="88" customWidth="1"/>
    <col min="1037" max="1280" width="9" style="88"/>
    <col min="1281" max="1281" width="4.5" style="88" customWidth="1"/>
    <col min="1282" max="1282" width="10" style="88" customWidth="1"/>
    <col min="1283" max="1292" width="7.25" style="88" customWidth="1"/>
    <col min="1293" max="1536" width="9" style="88"/>
    <col min="1537" max="1537" width="4.5" style="88" customWidth="1"/>
    <col min="1538" max="1538" width="10" style="88" customWidth="1"/>
    <col min="1539" max="1548" width="7.25" style="88" customWidth="1"/>
    <col min="1549" max="1792" width="9" style="88"/>
    <col min="1793" max="1793" width="4.5" style="88" customWidth="1"/>
    <col min="1794" max="1794" width="10" style="88" customWidth="1"/>
    <col min="1795" max="1804" width="7.25" style="88" customWidth="1"/>
    <col min="1805" max="2048" width="9" style="88"/>
    <col min="2049" max="2049" width="4.5" style="88" customWidth="1"/>
    <col min="2050" max="2050" width="10" style="88" customWidth="1"/>
    <col min="2051" max="2060" width="7.25" style="88" customWidth="1"/>
    <col min="2061" max="2304" width="9" style="88"/>
    <col min="2305" max="2305" width="4.5" style="88" customWidth="1"/>
    <col min="2306" max="2306" width="10" style="88" customWidth="1"/>
    <col min="2307" max="2316" width="7.25" style="88" customWidth="1"/>
    <col min="2317" max="2560" width="9" style="88"/>
    <col min="2561" max="2561" width="4.5" style="88" customWidth="1"/>
    <col min="2562" max="2562" width="10" style="88" customWidth="1"/>
    <col min="2563" max="2572" width="7.25" style="88" customWidth="1"/>
    <col min="2573" max="2816" width="9" style="88"/>
    <col min="2817" max="2817" width="4.5" style="88" customWidth="1"/>
    <col min="2818" max="2818" width="10" style="88" customWidth="1"/>
    <col min="2819" max="2828" width="7.25" style="88" customWidth="1"/>
    <col min="2829" max="3072" width="9" style="88"/>
    <col min="3073" max="3073" width="4.5" style="88" customWidth="1"/>
    <col min="3074" max="3074" width="10" style="88" customWidth="1"/>
    <col min="3075" max="3084" width="7.25" style="88" customWidth="1"/>
    <col min="3085" max="3328" width="9" style="88"/>
    <col min="3329" max="3329" width="4.5" style="88" customWidth="1"/>
    <col min="3330" max="3330" width="10" style="88" customWidth="1"/>
    <col min="3331" max="3340" width="7.25" style="88" customWidth="1"/>
    <col min="3341" max="3584" width="9" style="88"/>
    <col min="3585" max="3585" width="4.5" style="88" customWidth="1"/>
    <col min="3586" max="3586" width="10" style="88" customWidth="1"/>
    <col min="3587" max="3596" width="7.25" style="88" customWidth="1"/>
    <col min="3597" max="3840" width="9" style="88"/>
    <col min="3841" max="3841" width="4.5" style="88" customWidth="1"/>
    <col min="3842" max="3842" width="10" style="88" customWidth="1"/>
    <col min="3843" max="3852" width="7.25" style="88" customWidth="1"/>
    <col min="3853" max="4096" width="9" style="88"/>
    <col min="4097" max="4097" width="4.5" style="88" customWidth="1"/>
    <col min="4098" max="4098" width="10" style="88" customWidth="1"/>
    <col min="4099" max="4108" width="7.25" style="88" customWidth="1"/>
    <col min="4109" max="4352" width="9" style="88"/>
    <col min="4353" max="4353" width="4.5" style="88" customWidth="1"/>
    <col min="4354" max="4354" width="10" style="88" customWidth="1"/>
    <col min="4355" max="4364" width="7.25" style="88" customWidth="1"/>
    <col min="4365" max="4608" width="9" style="88"/>
    <col min="4609" max="4609" width="4.5" style="88" customWidth="1"/>
    <col min="4610" max="4610" width="10" style="88" customWidth="1"/>
    <col min="4611" max="4620" width="7.25" style="88" customWidth="1"/>
    <col min="4621" max="4864" width="9" style="88"/>
    <col min="4865" max="4865" width="4.5" style="88" customWidth="1"/>
    <col min="4866" max="4866" width="10" style="88" customWidth="1"/>
    <col min="4867" max="4876" width="7.25" style="88" customWidth="1"/>
    <col min="4877" max="5120" width="9" style="88"/>
    <col min="5121" max="5121" width="4.5" style="88" customWidth="1"/>
    <col min="5122" max="5122" width="10" style="88" customWidth="1"/>
    <col min="5123" max="5132" width="7.25" style="88" customWidth="1"/>
    <col min="5133" max="5376" width="9" style="88"/>
    <col min="5377" max="5377" width="4.5" style="88" customWidth="1"/>
    <col min="5378" max="5378" width="10" style="88" customWidth="1"/>
    <col min="5379" max="5388" width="7.25" style="88" customWidth="1"/>
    <col min="5389" max="5632" width="9" style="88"/>
    <col min="5633" max="5633" width="4.5" style="88" customWidth="1"/>
    <col min="5634" max="5634" width="10" style="88" customWidth="1"/>
    <col min="5635" max="5644" width="7.25" style="88" customWidth="1"/>
    <col min="5645" max="5888" width="9" style="88"/>
    <col min="5889" max="5889" width="4.5" style="88" customWidth="1"/>
    <col min="5890" max="5890" width="10" style="88" customWidth="1"/>
    <col min="5891" max="5900" width="7.25" style="88" customWidth="1"/>
    <col min="5901" max="6144" width="9" style="88"/>
    <col min="6145" max="6145" width="4.5" style="88" customWidth="1"/>
    <col min="6146" max="6146" width="10" style="88" customWidth="1"/>
    <col min="6147" max="6156" width="7.25" style="88" customWidth="1"/>
    <col min="6157" max="6400" width="9" style="88"/>
    <col min="6401" max="6401" width="4.5" style="88" customWidth="1"/>
    <col min="6402" max="6402" width="10" style="88" customWidth="1"/>
    <col min="6403" max="6412" width="7.25" style="88" customWidth="1"/>
    <col min="6413" max="6656" width="9" style="88"/>
    <col min="6657" max="6657" width="4.5" style="88" customWidth="1"/>
    <col min="6658" max="6658" width="10" style="88" customWidth="1"/>
    <col min="6659" max="6668" width="7.25" style="88" customWidth="1"/>
    <col min="6669" max="6912" width="9" style="88"/>
    <col min="6913" max="6913" width="4.5" style="88" customWidth="1"/>
    <col min="6914" max="6914" width="10" style="88" customWidth="1"/>
    <col min="6915" max="6924" width="7.25" style="88" customWidth="1"/>
    <col min="6925" max="7168" width="9" style="88"/>
    <col min="7169" max="7169" width="4.5" style="88" customWidth="1"/>
    <col min="7170" max="7170" width="10" style="88" customWidth="1"/>
    <col min="7171" max="7180" width="7.25" style="88" customWidth="1"/>
    <col min="7181" max="7424" width="9" style="88"/>
    <col min="7425" max="7425" width="4.5" style="88" customWidth="1"/>
    <col min="7426" max="7426" width="10" style="88" customWidth="1"/>
    <col min="7427" max="7436" width="7.25" style="88" customWidth="1"/>
    <col min="7437" max="7680" width="9" style="88"/>
    <col min="7681" max="7681" width="4.5" style="88" customWidth="1"/>
    <col min="7682" max="7682" width="10" style="88" customWidth="1"/>
    <col min="7683" max="7692" width="7.25" style="88" customWidth="1"/>
    <col min="7693" max="7936" width="9" style="88"/>
    <col min="7937" max="7937" width="4.5" style="88" customWidth="1"/>
    <col min="7938" max="7938" width="10" style="88" customWidth="1"/>
    <col min="7939" max="7948" width="7.25" style="88" customWidth="1"/>
    <col min="7949" max="8192" width="9" style="88"/>
    <col min="8193" max="8193" width="4.5" style="88" customWidth="1"/>
    <col min="8194" max="8194" width="10" style="88" customWidth="1"/>
    <col min="8195" max="8204" width="7.25" style="88" customWidth="1"/>
    <col min="8205" max="8448" width="9" style="88"/>
    <col min="8449" max="8449" width="4.5" style="88" customWidth="1"/>
    <col min="8450" max="8450" width="10" style="88" customWidth="1"/>
    <col min="8451" max="8460" width="7.25" style="88" customWidth="1"/>
    <col min="8461" max="8704" width="9" style="88"/>
    <col min="8705" max="8705" width="4.5" style="88" customWidth="1"/>
    <col min="8706" max="8706" width="10" style="88" customWidth="1"/>
    <col min="8707" max="8716" width="7.25" style="88" customWidth="1"/>
    <col min="8717" max="8960" width="9" style="88"/>
    <col min="8961" max="8961" width="4.5" style="88" customWidth="1"/>
    <col min="8962" max="8962" width="10" style="88" customWidth="1"/>
    <col min="8963" max="8972" width="7.25" style="88" customWidth="1"/>
    <col min="8973" max="9216" width="9" style="88"/>
    <col min="9217" max="9217" width="4.5" style="88" customWidth="1"/>
    <col min="9218" max="9218" width="10" style="88" customWidth="1"/>
    <col min="9219" max="9228" width="7.25" style="88" customWidth="1"/>
    <col min="9229" max="9472" width="9" style="88"/>
    <col min="9473" max="9473" width="4.5" style="88" customWidth="1"/>
    <col min="9474" max="9474" width="10" style="88" customWidth="1"/>
    <col min="9475" max="9484" width="7.25" style="88" customWidth="1"/>
    <col min="9485" max="9728" width="9" style="88"/>
    <col min="9729" max="9729" width="4.5" style="88" customWidth="1"/>
    <col min="9730" max="9730" width="10" style="88" customWidth="1"/>
    <col min="9731" max="9740" width="7.25" style="88" customWidth="1"/>
    <col min="9741" max="9984" width="9" style="88"/>
    <col min="9985" max="9985" width="4.5" style="88" customWidth="1"/>
    <col min="9986" max="9986" width="10" style="88" customWidth="1"/>
    <col min="9987" max="9996" width="7.25" style="88" customWidth="1"/>
    <col min="9997" max="10240" width="9" style="88"/>
    <col min="10241" max="10241" width="4.5" style="88" customWidth="1"/>
    <col min="10242" max="10242" width="10" style="88" customWidth="1"/>
    <col min="10243" max="10252" width="7.25" style="88" customWidth="1"/>
    <col min="10253" max="10496" width="9" style="88"/>
    <col min="10497" max="10497" width="4.5" style="88" customWidth="1"/>
    <col min="10498" max="10498" width="10" style="88" customWidth="1"/>
    <col min="10499" max="10508" width="7.25" style="88" customWidth="1"/>
    <col min="10509" max="10752" width="9" style="88"/>
    <col min="10753" max="10753" width="4.5" style="88" customWidth="1"/>
    <col min="10754" max="10754" width="10" style="88" customWidth="1"/>
    <col min="10755" max="10764" width="7.25" style="88" customWidth="1"/>
    <col min="10765" max="11008" width="9" style="88"/>
    <col min="11009" max="11009" width="4.5" style="88" customWidth="1"/>
    <col min="11010" max="11010" width="10" style="88" customWidth="1"/>
    <col min="11011" max="11020" width="7.25" style="88" customWidth="1"/>
    <col min="11021" max="11264" width="9" style="88"/>
    <col min="11265" max="11265" width="4.5" style="88" customWidth="1"/>
    <col min="11266" max="11266" width="10" style="88" customWidth="1"/>
    <col min="11267" max="11276" width="7.25" style="88" customWidth="1"/>
    <col min="11277" max="11520" width="9" style="88"/>
    <col min="11521" max="11521" width="4.5" style="88" customWidth="1"/>
    <col min="11522" max="11522" width="10" style="88" customWidth="1"/>
    <col min="11523" max="11532" width="7.25" style="88" customWidth="1"/>
    <col min="11533" max="11776" width="9" style="88"/>
    <col min="11777" max="11777" width="4.5" style="88" customWidth="1"/>
    <col min="11778" max="11778" width="10" style="88" customWidth="1"/>
    <col min="11779" max="11788" width="7.25" style="88" customWidth="1"/>
    <col min="11789" max="12032" width="9" style="88"/>
    <col min="12033" max="12033" width="4.5" style="88" customWidth="1"/>
    <col min="12034" max="12034" width="10" style="88" customWidth="1"/>
    <col min="12035" max="12044" width="7.25" style="88" customWidth="1"/>
    <col min="12045" max="12288" width="9" style="88"/>
    <col min="12289" max="12289" width="4.5" style="88" customWidth="1"/>
    <col min="12290" max="12290" width="10" style="88" customWidth="1"/>
    <col min="12291" max="12300" width="7.25" style="88" customWidth="1"/>
    <col min="12301" max="12544" width="9" style="88"/>
    <col min="12545" max="12545" width="4.5" style="88" customWidth="1"/>
    <col min="12546" max="12546" width="10" style="88" customWidth="1"/>
    <col min="12547" max="12556" width="7.25" style="88" customWidth="1"/>
    <col min="12557" max="12800" width="9" style="88"/>
    <col min="12801" max="12801" width="4.5" style="88" customWidth="1"/>
    <col min="12802" max="12802" width="10" style="88" customWidth="1"/>
    <col min="12803" max="12812" width="7.25" style="88" customWidth="1"/>
    <col min="12813" max="13056" width="9" style="88"/>
    <col min="13057" max="13057" width="4.5" style="88" customWidth="1"/>
    <col min="13058" max="13058" width="10" style="88" customWidth="1"/>
    <col min="13059" max="13068" width="7.25" style="88" customWidth="1"/>
    <col min="13069" max="13312" width="9" style="88"/>
    <col min="13313" max="13313" width="4.5" style="88" customWidth="1"/>
    <col min="13314" max="13314" width="10" style="88" customWidth="1"/>
    <col min="13315" max="13324" width="7.25" style="88" customWidth="1"/>
    <col min="13325" max="13568" width="9" style="88"/>
    <col min="13569" max="13569" width="4.5" style="88" customWidth="1"/>
    <col min="13570" max="13570" width="10" style="88" customWidth="1"/>
    <col min="13571" max="13580" width="7.25" style="88" customWidth="1"/>
    <col min="13581" max="13824" width="9" style="88"/>
    <col min="13825" max="13825" width="4.5" style="88" customWidth="1"/>
    <col min="13826" max="13826" width="10" style="88" customWidth="1"/>
    <col min="13827" max="13836" width="7.25" style="88" customWidth="1"/>
    <col min="13837" max="14080" width="9" style="88"/>
    <col min="14081" max="14081" width="4.5" style="88" customWidth="1"/>
    <col min="14082" max="14082" width="10" style="88" customWidth="1"/>
    <col min="14083" max="14092" width="7.25" style="88" customWidth="1"/>
    <col min="14093" max="14336" width="9" style="88"/>
    <col min="14337" max="14337" width="4.5" style="88" customWidth="1"/>
    <col min="14338" max="14338" width="10" style="88" customWidth="1"/>
    <col min="14339" max="14348" width="7.25" style="88" customWidth="1"/>
    <col min="14349" max="14592" width="9" style="88"/>
    <col min="14593" max="14593" width="4.5" style="88" customWidth="1"/>
    <col min="14594" max="14594" width="10" style="88" customWidth="1"/>
    <col min="14595" max="14604" width="7.25" style="88" customWidth="1"/>
    <col min="14605" max="14848" width="9" style="88"/>
    <col min="14849" max="14849" width="4.5" style="88" customWidth="1"/>
    <col min="14850" max="14850" width="10" style="88" customWidth="1"/>
    <col min="14851" max="14860" width="7.25" style="88" customWidth="1"/>
    <col min="14861" max="15104" width="9" style="88"/>
    <col min="15105" max="15105" width="4.5" style="88" customWidth="1"/>
    <col min="15106" max="15106" width="10" style="88" customWidth="1"/>
    <col min="15107" max="15116" width="7.25" style="88" customWidth="1"/>
    <col min="15117" max="15360" width="9" style="88"/>
    <col min="15361" max="15361" width="4.5" style="88" customWidth="1"/>
    <col min="15362" max="15362" width="10" style="88" customWidth="1"/>
    <col min="15363" max="15372" width="7.25" style="88" customWidth="1"/>
    <col min="15373" max="15616" width="9" style="88"/>
    <col min="15617" max="15617" width="4.5" style="88" customWidth="1"/>
    <col min="15618" max="15618" width="10" style="88" customWidth="1"/>
    <col min="15619" max="15628" width="7.25" style="88" customWidth="1"/>
    <col min="15629" max="15872" width="9" style="88"/>
    <col min="15873" max="15873" width="4.5" style="88" customWidth="1"/>
    <col min="15874" max="15874" width="10" style="88" customWidth="1"/>
    <col min="15875" max="15884" width="7.25" style="88" customWidth="1"/>
    <col min="15885" max="16128" width="9" style="88"/>
    <col min="16129" max="16129" width="4.5" style="88" customWidth="1"/>
    <col min="16130" max="16130" width="10" style="88" customWidth="1"/>
    <col min="16131" max="16140" width="7.25" style="88" customWidth="1"/>
    <col min="16141" max="16384" width="9" style="88"/>
  </cols>
  <sheetData>
    <row r="1" spans="1:12">
      <c r="A1" s="87"/>
      <c r="B1" s="87"/>
      <c r="C1" s="87"/>
      <c r="D1" s="87"/>
      <c r="E1" s="87"/>
      <c r="F1" s="87"/>
      <c r="G1" s="87"/>
      <c r="H1" s="87"/>
      <c r="I1" s="87"/>
      <c r="J1" s="87"/>
      <c r="K1" s="178"/>
      <c r="L1" s="178"/>
    </row>
    <row r="2" spans="1:12" ht="22.5" customHeight="1">
      <c r="A2" s="621" t="s">
        <v>499</v>
      </c>
      <c r="B2" s="621"/>
      <c r="C2" s="621"/>
      <c r="D2" s="621"/>
      <c r="E2" s="621"/>
      <c r="F2" s="621"/>
      <c r="G2" s="621"/>
      <c r="H2" s="621"/>
      <c r="I2" s="695"/>
      <c r="J2" s="695"/>
      <c r="K2" s="695"/>
      <c r="L2" s="695"/>
    </row>
    <row r="3" spans="1:12" ht="13.5" customHeight="1">
      <c r="A3" s="179"/>
      <c r="B3" s="179"/>
      <c r="C3" s="179"/>
      <c r="D3" s="179"/>
      <c r="E3" s="179"/>
      <c r="F3" s="179"/>
      <c r="G3" s="179"/>
      <c r="H3" s="179"/>
      <c r="I3" s="180"/>
      <c r="J3" s="180"/>
      <c r="K3" s="180"/>
      <c r="L3" s="180"/>
    </row>
    <row r="4" spans="1:12" ht="14.25" thickBot="1">
      <c r="A4" s="89" t="s">
        <v>85</v>
      </c>
      <c r="B4" s="89"/>
      <c r="C4" s="89"/>
      <c r="D4" s="89"/>
      <c r="E4" s="89"/>
      <c r="F4" s="89"/>
      <c r="G4" s="89"/>
      <c r="H4" s="89"/>
      <c r="I4" s="89"/>
      <c r="J4" s="90"/>
      <c r="K4" s="177"/>
      <c r="L4" s="90" t="s">
        <v>86</v>
      </c>
    </row>
    <row r="5" spans="1:12" ht="13.5" customHeight="1">
      <c r="A5" s="632" t="s">
        <v>87</v>
      </c>
      <c r="B5" s="632"/>
      <c r="C5" s="631" t="s">
        <v>88</v>
      </c>
      <c r="D5" s="631" t="s">
        <v>89</v>
      </c>
      <c r="E5" s="698"/>
      <c r="F5" s="631" t="s">
        <v>90</v>
      </c>
      <c r="G5" s="631" t="s">
        <v>91</v>
      </c>
      <c r="H5" s="645" t="s">
        <v>92</v>
      </c>
      <c r="I5" s="701" t="s">
        <v>93</v>
      </c>
      <c r="J5" s="702"/>
      <c r="K5" s="705" t="s">
        <v>94</v>
      </c>
      <c r="L5" s="637" t="s">
        <v>95</v>
      </c>
    </row>
    <row r="6" spans="1:12" ht="13.5" customHeight="1">
      <c r="A6" s="696"/>
      <c r="B6" s="696"/>
      <c r="C6" s="697"/>
      <c r="D6" s="699"/>
      <c r="E6" s="700"/>
      <c r="F6" s="697"/>
      <c r="G6" s="697"/>
      <c r="H6" s="646"/>
      <c r="I6" s="703"/>
      <c r="J6" s="704"/>
      <c r="K6" s="706"/>
      <c r="L6" s="638"/>
    </row>
    <row r="7" spans="1:12" ht="25.5" customHeight="1">
      <c r="A7" s="635"/>
      <c r="B7" s="635"/>
      <c r="C7" s="634"/>
      <c r="D7" s="181"/>
      <c r="E7" s="182" t="s">
        <v>96</v>
      </c>
      <c r="F7" s="634"/>
      <c r="G7" s="634"/>
      <c r="H7" s="647"/>
      <c r="I7" s="183"/>
      <c r="J7" s="182" t="s">
        <v>97</v>
      </c>
      <c r="K7" s="707"/>
      <c r="L7" s="634"/>
    </row>
    <row r="8" spans="1:12" ht="19.5" customHeight="1">
      <c r="A8" s="691" t="s">
        <v>98</v>
      </c>
      <c r="B8" s="184" t="s">
        <v>483</v>
      </c>
      <c r="C8" s="185">
        <v>2708</v>
      </c>
      <c r="D8" s="185">
        <v>2633</v>
      </c>
      <c r="E8" s="185">
        <v>0</v>
      </c>
      <c r="F8" s="186">
        <v>97.2</v>
      </c>
      <c r="G8" s="187">
        <v>6</v>
      </c>
      <c r="H8" s="188">
        <v>0.3</v>
      </c>
      <c r="I8" s="189">
        <v>17</v>
      </c>
      <c r="J8" s="185">
        <v>0</v>
      </c>
      <c r="K8" s="185">
        <v>0</v>
      </c>
      <c r="L8" s="185">
        <v>52</v>
      </c>
    </row>
    <row r="9" spans="1:12" ht="19.5" customHeight="1">
      <c r="A9" s="691"/>
      <c r="B9" s="190" t="s">
        <v>484</v>
      </c>
      <c r="C9" s="185">
        <v>2652</v>
      </c>
      <c r="D9" s="185">
        <v>2593</v>
      </c>
      <c r="E9" s="185">
        <v>0</v>
      </c>
      <c r="F9" s="191">
        <v>97.8</v>
      </c>
      <c r="G9" s="185">
        <v>4</v>
      </c>
      <c r="H9" s="192">
        <v>0.2</v>
      </c>
      <c r="I9" s="189">
        <v>8</v>
      </c>
      <c r="J9" s="185">
        <v>0</v>
      </c>
      <c r="K9" s="185">
        <v>0</v>
      </c>
      <c r="L9" s="185">
        <v>47</v>
      </c>
    </row>
    <row r="10" spans="1:12" ht="19.5" customHeight="1">
      <c r="A10" s="691"/>
      <c r="B10" s="193" t="s">
        <v>438</v>
      </c>
      <c r="C10" s="194">
        <v>2593</v>
      </c>
      <c r="D10" s="194">
        <v>2537</v>
      </c>
      <c r="E10" s="194">
        <v>0</v>
      </c>
      <c r="F10" s="195">
        <v>97.84033937524103</v>
      </c>
      <c r="G10" s="194">
        <v>7</v>
      </c>
      <c r="H10" s="196">
        <v>0.26995757809487081</v>
      </c>
      <c r="I10" s="197">
        <v>7</v>
      </c>
      <c r="J10" s="194">
        <v>0</v>
      </c>
      <c r="K10" s="194">
        <v>0</v>
      </c>
      <c r="L10" s="194">
        <v>42</v>
      </c>
    </row>
    <row r="11" spans="1:12" ht="19.5" customHeight="1">
      <c r="A11" s="692"/>
      <c r="B11" s="190" t="s">
        <v>469</v>
      </c>
      <c r="C11" s="194">
        <v>2539</v>
      </c>
      <c r="D11" s="194">
        <v>2461</v>
      </c>
      <c r="E11" s="194">
        <v>0</v>
      </c>
      <c r="F11" s="195">
        <v>96.927924379677037</v>
      </c>
      <c r="G11" s="194">
        <v>7</v>
      </c>
      <c r="H11" s="196">
        <v>0.27569909413154786</v>
      </c>
      <c r="I11" s="197">
        <v>20</v>
      </c>
      <c r="J11" s="194">
        <v>0</v>
      </c>
      <c r="K11" s="194">
        <v>1</v>
      </c>
      <c r="L11" s="194">
        <v>50</v>
      </c>
    </row>
    <row r="12" spans="1:12" ht="19.5" customHeight="1">
      <c r="A12" s="693"/>
      <c r="B12" s="198" t="s">
        <v>470</v>
      </c>
      <c r="C12" s="199">
        <v>2569</v>
      </c>
      <c r="D12" s="199">
        <v>2506</v>
      </c>
      <c r="E12" s="199">
        <v>0</v>
      </c>
      <c r="F12" s="200">
        <v>97.547683923705719</v>
      </c>
      <c r="G12" s="199">
        <v>5</v>
      </c>
      <c r="H12" s="201">
        <v>0.1946282600233554</v>
      </c>
      <c r="I12" s="202">
        <v>24</v>
      </c>
      <c r="J12" s="199">
        <v>0</v>
      </c>
      <c r="K12" s="199">
        <v>0</v>
      </c>
      <c r="L12" s="199">
        <v>34</v>
      </c>
    </row>
    <row r="13" spans="1:12" ht="19.5" customHeight="1">
      <c r="A13" s="691" t="s">
        <v>99</v>
      </c>
      <c r="B13" s="184" t="s">
        <v>483</v>
      </c>
      <c r="C13" s="203">
        <v>3329</v>
      </c>
      <c r="D13" s="203">
        <v>1565</v>
      </c>
      <c r="E13" s="203">
        <v>0</v>
      </c>
      <c r="F13" s="196">
        <v>47</v>
      </c>
      <c r="G13" s="203">
        <v>792</v>
      </c>
      <c r="H13" s="196">
        <v>24.2</v>
      </c>
      <c r="I13" s="204">
        <v>824</v>
      </c>
      <c r="J13" s="203">
        <v>15</v>
      </c>
      <c r="K13" s="203">
        <v>0</v>
      </c>
      <c r="L13" s="194">
        <v>148</v>
      </c>
    </row>
    <row r="14" spans="1:12" ht="19.5" customHeight="1">
      <c r="A14" s="691"/>
      <c r="B14" s="190" t="s">
        <v>437</v>
      </c>
      <c r="C14" s="185">
        <v>3212</v>
      </c>
      <c r="D14" s="185">
        <v>1448</v>
      </c>
      <c r="E14" s="185">
        <v>0</v>
      </c>
      <c r="F14" s="191">
        <v>45.1</v>
      </c>
      <c r="G14" s="185">
        <v>772</v>
      </c>
      <c r="H14" s="192">
        <v>24.6</v>
      </c>
      <c r="I14" s="189">
        <v>838</v>
      </c>
      <c r="J14" s="185">
        <v>19</v>
      </c>
      <c r="K14" s="185">
        <v>0</v>
      </c>
      <c r="L14" s="185">
        <v>154</v>
      </c>
    </row>
    <row r="15" spans="1:12" ht="19.5" customHeight="1">
      <c r="A15" s="691"/>
      <c r="B15" s="193" t="s">
        <v>438</v>
      </c>
      <c r="C15" s="194">
        <v>3187</v>
      </c>
      <c r="D15" s="194">
        <v>1412</v>
      </c>
      <c r="E15" s="194">
        <v>0</v>
      </c>
      <c r="F15" s="195">
        <v>44.304989017885163</v>
      </c>
      <c r="G15" s="194">
        <v>827</v>
      </c>
      <c r="H15" s="196">
        <v>26.764982742390963</v>
      </c>
      <c r="I15" s="197">
        <v>843</v>
      </c>
      <c r="J15" s="194">
        <v>26</v>
      </c>
      <c r="K15" s="194">
        <v>0</v>
      </c>
      <c r="L15" s="194">
        <v>105</v>
      </c>
    </row>
    <row r="16" spans="1:12" ht="19.5" customHeight="1">
      <c r="A16" s="692"/>
      <c r="B16" s="190" t="s">
        <v>469</v>
      </c>
      <c r="C16" s="194">
        <v>3192</v>
      </c>
      <c r="D16" s="194">
        <v>1434</v>
      </c>
      <c r="E16" s="194">
        <v>0</v>
      </c>
      <c r="F16" s="195">
        <v>44.924812030075188</v>
      </c>
      <c r="G16" s="194">
        <v>861</v>
      </c>
      <c r="H16" s="196">
        <v>28.101503759398494</v>
      </c>
      <c r="I16" s="197">
        <v>802</v>
      </c>
      <c r="J16" s="194">
        <v>36</v>
      </c>
      <c r="K16" s="194">
        <v>0</v>
      </c>
      <c r="L16" s="194">
        <v>95</v>
      </c>
    </row>
    <row r="17" spans="1:12" ht="19.5" customHeight="1" thickBot="1">
      <c r="A17" s="694"/>
      <c r="B17" s="173" t="s">
        <v>470</v>
      </c>
      <c r="C17" s="205">
        <v>3242</v>
      </c>
      <c r="D17" s="205">
        <v>1519</v>
      </c>
      <c r="E17" s="205">
        <v>0</v>
      </c>
      <c r="F17" s="206">
        <v>46.853793954349165</v>
      </c>
      <c r="G17" s="205">
        <v>860</v>
      </c>
      <c r="H17" s="207">
        <v>27.359654534238125</v>
      </c>
      <c r="I17" s="208">
        <v>803</v>
      </c>
      <c r="J17" s="205">
        <v>27</v>
      </c>
      <c r="K17" s="205">
        <v>0</v>
      </c>
      <c r="L17" s="205">
        <v>60</v>
      </c>
    </row>
    <row r="18" spans="1:12">
      <c r="A18" s="87" t="s">
        <v>43</v>
      </c>
      <c r="B18" s="87"/>
      <c r="C18" s="87"/>
      <c r="D18" s="87"/>
      <c r="E18" s="87"/>
      <c r="F18" s="87"/>
      <c r="G18" s="87"/>
      <c r="H18" s="87"/>
      <c r="I18" s="87"/>
      <c r="J18" s="87"/>
      <c r="K18" s="177"/>
      <c r="L18" s="177"/>
    </row>
    <row r="19" spans="1:12">
      <c r="A19" s="87" t="s">
        <v>100</v>
      </c>
      <c r="B19" s="87"/>
      <c r="C19" s="87"/>
      <c r="D19" s="87"/>
      <c r="E19" s="87"/>
      <c r="F19" s="87"/>
      <c r="G19" s="87"/>
      <c r="H19" s="87"/>
      <c r="I19" s="87"/>
      <c r="J19" s="87"/>
      <c r="K19" s="177"/>
      <c r="L19" s="177"/>
    </row>
    <row r="20" spans="1:12">
      <c r="A20" s="87" t="s">
        <v>101</v>
      </c>
      <c r="B20" s="87"/>
      <c r="C20" s="87"/>
      <c r="D20" s="87"/>
      <c r="E20" s="87"/>
      <c r="F20" s="87"/>
      <c r="G20" s="87"/>
      <c r="H20" s="87"/>
      <c r="I20" s="87"/>
      <c r="J20" s="87"/>
      <c r="K20" s="177"/>
      <c r="L20" s="177"/>
    </row>
    <row r="21" spans="1:12">
      <c r="A21" s="87" t="s">
        <v>102</v>
      </c>
      <c r="B21" s="87"/>
      <c r="C21" s="87"/>
      <c r="D21" s="87"/>
      <c r="E21" s="87"/>
      <c r="F21" s="87"/>
      <c r="G21" s="87"/>
      <c r="H21" s="87"/>
      <c r="I21" s="87"/>
      <c r="J21" s="87"/>
      <c r="K21" s="177"/>
      <c r="L21" s="177"/>
    </row>
  </sheetData>
  <mergeCells count="12">
    <mergeCell ref="A8:A12"/>
    <mergeCell ref="A13:A17"/>
    <mergeCell ref="A2:L2"/>
    <mergeCell ref="A5:B7"/>
    <mergeCell ref="C5:C7"/>
    <mergeCell ref="D5:E6"/>
    <mergeCell ref="F5:F7"/>
    <mergeCell ref="G5:G7"/>
    <mergeCell ref="H5:H7"/>
    <mergeCell ref="I5:J6"/>
    <mergeCell ref="K5:K7"/>
    <mergeCell ref="L5:L7"/>
  </mergeCells>
  <phoneticPr fontId="2"/>
  <pageMargins left="0.78700000000000003" right="0.78700000000000003" top="0.98399999999999999" bottom="0.98399999999999999" header="0.51200000000000001" footer="0.51200000000000001"/>
  <pageSetup paperSize="9" orientation="portrait" r:id="rId1"/>
  <headerFooter alignWithMargins="0"/>
  <ignoredErrors>
    <ignoredError sqref="B9:B12 B14:B17"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49"/>
  <sheetViews>
    <sheetView showGridLines="0" workbookViewId="0">
      <selection activeCell="B1" sqref="B1"/>
    </sheetView>
  </sheetViews>
  <sheetFormatPr defaultRowHeight="13.5"/>
  <cols>
    <col min="1" max="1" width="5" style="259" customWidth="1"/>
    <col min="2" max="2" width="10.5" style="259" customWidth="1"/>
    <col min="3" max="4" width="8.25" style="259" customWidth="1"/>
    <col min="5" max="7" width="8.5" style="259" customWidth="1"/>
    <col min="8" max="8" width="12" style="259" customWidth="1"/>
    <col min="9" max="10" width="8.5" style="259" customWidth="1"/>
    <col min="11" max="256" width="9" style="259"/>
    <col min="257" max="257" width="5" style="259" customWidth="1"/>
    <col min="258" max="258" width="10.5" style="259" customWidth="1"/>
    <col min="259" max="260" width="8.25" style="259" customWidth="1"/>
    <col min="261" max="263" width="8.5" style="259" customWidth="1"/>
    <col min="264" max="264" width="12" style="259" customWidth="1"/>
    <col min="265" max="266" width="8.5" style="259" customWidth="1"/>
    <col min="267" max="512" width="9" style="259"/>
    <col min="513" max="513" width="5" style="259" customWidth="1"/>
    <col min="514" max="514" width="10.5" style="259" customWidth="1"/>
    <col min="515" max="516" width="8.25" style="259" customWidth="1"/>
    <col min="517" max="519" width="8.5" style="259" customWidth="1"/>
    <col min="520" max="520" width="12" style="259" customWidth="1"/>
    <col min="521" max="522" width="8.5" style="259" customWidth="1"/>
    <col min="523" max="768" width="9" style="259"/>
    <col min="769" max="769" width="5" style="259" customWidth="1"/>
    <col min="770" max="770" width="10.5" style="259" customWidth="1"/>
    <col min="771" max="772" width="8.25" style="259" customWidth="1"/>
    <col min="773" max="775" width="8.5" style="259" customWidth="1"/>
    <col min="776" max="776" width="12" style="259" customWidth="1"/>
    <col min="777" max="778" width="8.5" style="259" customWidth="1"/>
    <col min="779" max="1024" width="9" style="259"/>
    <col min="1025" max="1025" width="5" style="259" customWidth="1"/>
    <col min="1026" max="1026" width="10.5" style="259" customWidth="1"/>
    <col min="1027" max="1028" width="8.25" style="259" customWidth="1"/>
    <col min="1029" max="1031" width="8.5" style="259" customWidth="1"/>
    <col min="1032" max="1032" width="12" style="259" customWidth="1"/>
    <col min="1033" max="1034" width="8.5" style="259" customWidth="1"/>
    <col min="1035" max="1280" width="9" style="259"/>
    <col min="1281" max="1281" width="5" style="259" customWidth="1"/>
    <col min="1282" max="1282" width="10.5" style="259" customWidth="1"/>
    <col min="1283" max="1284" width="8.25" style="259" customWidth="1"/>
    <col min="1285" max="1287" width="8.5" style="259" customWidth="1"/>
    <col min="1288" max="1288" width="12" style="259" customWidth="1"/>
    <col min="1289" max="1290" width="8.5" style="259" customWidth="1"/>
    <col min="1291" max="1536" width="9" style="259"/>
    <col min="1537" max="1537" width="5" style="259" customWidth="1"/>
    <col min="1538" max="1538" width="10.5" style="259" customWidth="1"/>
    <col min="1539" max="1540" width="8.25" style="259" customWidth="1"/>
    <col min="1541" max="1543" width="8.5" style="259" customWidth="1"/>
    <col min="1544" max="1544" width="12" style="259" customWidth="1"/>
    <col min="1545" max="1546" width="8.5" style="259" customWidth="1"/>
    <col min="1547" max="1792" width="9" style="259"/>
    <col min="1793" max="1793" width="5" style="259" customWidth="1"/>
    <col min="1794" max="1794" width="10.5" style="259" customWidth="1"/>
    <col min="1795" max="1796" width="8.25" style="259" customWidth="1"/>
    <col min="1797" max="1799" width="8.5" style="259" customWidth="1"/>
    <col min="1800" max="1800" width="12" style="259" customWidth="1"/>
    <col min="1801" max="1802" width="8.5" style="259" customWidth="1"/>
    <col min="1803" max="2048" width="9" style="259"/>
    <col min="2049" max="2049" width="5" style="259" customWidth="1"/>
    <col min="2050" max="2050" width="10.5" style="259" customWidth="1"/>
    <col min="2051" max="2052" width="8.25" style="259" customWidth="1"/>
    <col min="2053" max="2055" width="8.5" style="259" customWidth="1"/>
    <col min="2056" max="2056" width="12" style="259" customWidth="1"/>
    <col min="2057" max="2058" width="8.5" style="259" customWidth="1"/>
    <col min="2059" max="2304" width="9" style="259"/>
    <col min="2305" max="2305" width="5" style="259" customWidth="1"/>
    <col min="2306" max="2306" width="10.5" style="259" customWidth="1"/>
    <col min="2307" max="2308" width="8.25" style="259" customWidth="1"/>
    <col min="2309" max="2311" width="8.5" style="259" customWidth="1"/>
    <col min="2312" max="2312" width="12" style="259" customWidth="1"/>
    <col min="2313" max="2314" width="8.5" style="259" customWidth="1"/>
    <col min="2315" max="2560" width="9" style="259"/>
    <col min="2561" max="2561" width="5" style="259" customWidth="1"/>
    <col min="2562" max="2562" width="10.5" style="259" customWidth="1"/>
    <col min="2563" max="2564" width="8.25" style="259" customWidth="1"/>
    <col min="2565" max="2567" width="8.5" style="259" customWidth="1"/>
    <col min="2568" max="2568" width="12" style="259" customWidth="1"/>
    <col min="2569" max="2570" width="8.5" style="259" customWidth="1"/>
    <col min="2571" max="2816" width="9" style="259"/>
    <col min="2817" max="2817" width="5" style="259" customWidth="1"/>
    <col min="2818" max="2818" width="10.5" style="259" customWidth="1"/>
    <col min="2819" max="2820" width="8.25" style="259" customWidth="1"/>
    <col min="2821" max="2823" width="8.5" style="259" customWidth="1"/>
    <col min="2824" max="2824" width="12" style="259" customWidth="1"/>
    <col min="2825" max="2826" width="8.5" style="259" customWidth="1"/>
    <col min="2827" max="3072" width="9" style="259"/>
    <col min="3073" max="3073" width="5" style="259" customWidth="1"/>
    <col min="3074" max="3074" width="10.5" style="259" customWidth="1"/>
    <col min="3075" max="3076" width="8.25" style="259" customWidth="1"/>
    <col min="3077" max="3079" width="8.5" style="259" customWidth="1"/>
    <col min="3080" max="3080" width="12" style="259" customWidth="1"/>
    <col min="3081" max="3082" width="8.5" style="259" customWidth="1"/>
    <col min="3083" max="3328" width="9" style="259"/>
    <col min="3329" max="3329" width="5" style="259" customWidth="1"/>
    <col min="3330" max="3330" width="10.5" style="259" customWidth="1"/>
    <col min="3331" max="3332" width="8.25" style="259" customWidth="1"/>
    <col min="3333" max="3335" width="8.5" style="259" customWidth="1"/>
    <col min="3336" max="3336" width="12" style="259" customWidth="1"/>
    <col min="3337" max="3338" width="8.5" style="259" customWidth="1"/>
    <col min="3339" max="3584" width="9" style="259"/>
    <col min="3585" max="3585" width="5" style="259" customWidth="1"/>
    <col min="3586" max="3586" width="10.5" style="259" customWidth="1"/>
    <col min="3587" max="3588" width="8.25" style="259" customWidth="1"/>
    <col min="3589" max="3591" width="8.5" style="259" customWidth="1"/>
    <col min="3592" max="3592" width="12" style="259" customWidth="1"/>
    <col min="3593" max="3594" width="8.5" style="259" customWidth="1"/>
    <col min="3595" max="3840" width="9" style="259"/>
    <col min="3841" max="3841" width="5" style="259" customWidth="1"/>
    <col min="3842" max="3842" width="10.5" style="259" customWidth="1"/>
    <col min="3843" max="3844" width="8.25" style="259" customWidth="1"/>
    <col min="3845" max="3847" width="8.5" style="259" customWidth="1"/>
    <col min="3848" max="3848" width="12" style="259" customWidth="1"/>
    <col min="3849" max="3850" width="8.5" style="259" customWidth="1"/>
    <col min="3851" max="4096" width="9" style="259"/>
    <col min="4097" max="4097" width="5" style="259" customWidth="1"/>
    <col min="4098" max="4098" width="10.5" style="259" customWidth="1"/>
    <col min="4099" max="4100" width="8.25" style="259" customWidth="1"/>
    <col min="4101" max="4103" width="8.5" style="259" customWidth="1"/>
    <col min="4104" max="4104" width="12" style="259" customWidth="1"/>
    <col min="4105" max="4106" width="8.5" style="259" customWidth="1"/>
    <col min="4107" max="4352" width="9" style="259"/>
    <col min="4353" max="4353" width="5" style="259" customWidth="1"/>
    <col min="4354" max="4354" width="10.5" style="259" customWidth="1"/>
    <col min="4355" max="4356" width="8.25" style="259" customWidth="1"/>
    <col min="4357" max="4359" width="8.5" style="259" customWidth="1"/>
    <col min="4360" max="4360" width="12" style="259" customWidth="1"/>
    <col min="4361" max="4362" width="8.5" style="259" customWidth="1"/>
    <col min="4363" max="4608" width="9" style="259"/>
    <col min="4609" max="4609" width="5" style="259" customWidth="1"/>
    <col min="4610" max="4610" width="10.5" style="259" customWidth="1"/>
    <col min="4611" max="4612" width="8.25" style="259" customWidth="1"/>
    <col min="4613" max="4615" width="8.5" style="259" customWidth="1"/>
    <col min="4616" max="4616" width="12" style="259" customWidth="1"/>
    <col min="4617" max="4618" width="8.5" style="259" customWidth="1"/>
    <col min="4619" max="4864" width="9" style="259"/>
    <col min="4865" max="4865" width="5" style="259" customWidth="1"/>
    <col min="4866" max="4866" width="10.5" style="259" customWidth="1"/>
    <col min="4867" max="4868" width="8.25" style="259" customWidth="1"/>
    <col min="4869" max="4871" width="8.5" style="259" customWidth="1"/>
    <col min="4872" max="4872" width="12" style="259" customWidth="1"/>
    <col min="4873" max="4874" width="8.5" style="259" customWidth="1"/>
    <col min="4875" max="5120" width="9" style="259"/>
    <col min="5121" max="5121" width="5" style="259" customWidth="1"/>
    <col min="5122" max="5122" width="10.5" style="259" customWidth="1"/>
    <col min="5123" max="5124" width="8.25" style="259" customWidth="1"/>
    <col min="5125" max="5127" width="8.5" style="259" customWidth="1"/>
    <col min="5128" max="5128" width="12" style="259" customWidth="1"/>
    <col min="5129" max="5130" width="8.5" style="259" customWidth="1"/>
    <col min="5131" max="5376" width="9" style="259"/>
    <col min="5377" max="5377" width="5" style="259" customWidth="1"/>
    <col min="5378" max="5378" width="10.5" style="259" customWidth="1"/>
    <col min="5379" max="5380" width="8.25" style="259" customWidth="1"/>
    <col min="5381" max="5383" width="8.5" style="259" customWidth="1"/>
    <col min="5384" max="5384" width="12" style="259" customWidth="1"/>
    <col min="5385" max="5386" width="8.5" style="259" customWidth="1"/>
    <col min="5387" max="5632" width="9" style="259"/>
    <col min="5633" max="5633" width="5" style="259" customWidth="1"/>
    <col min="5634" max="5634" width="10.5" style="259" customWidth="1"/>
    <col min="5635" max="5636" width="8.25" style="259" customWidth="1"/>
    <col min="5637" max="5639" width="8.5" style="259" customWidth="1"/>
    <col min="5640" max="5640" width="12" style="259" customWidth="1"/>
    <col min="5641" max="5642" width="8.5" style="259" customWidth="1"/>
    <col min="5643" max="5888" width="9" style="259"/>
    <col min="5889" max="5889" width="5" style="259" customWidth="1"/>
    <col min="5890" max="5890" width="10.5" style="259" customWidth="1"/>
    <col min="5891" max="5892" width="8.25" style="259" customWidth="1"/>
    <col min="5893" max="5895" width="8.5" style="259" customWidth="1"/>
    <col min="5896" max="5896" width="12" style="259" customWidth="1"/>
    <col min="5897" max="5898" width="8.5" style="259" customWidth="1"/>
    <col min="5899" max="6144" width="9" style="259"/>
    <col min="6145" max="6145" width="5" style="259" customWidth="1"/>
    <col min="6146" max="6146" width="10.5" style="259" customWidth="1"/>
    <col min="6147" max="6148" width="8.25" style="259" customWidth="1"/>
    <col min="6149" max="6151" width="8.5" style="259" customWidth="1"/>
    <col min="6152" max="6152" width="12" style="259" customWidth="1"/>
    <col min="6153" max="6154" width="8.5" style="259" customWidth="1"/>
    <col min="6155" max="6400" width="9" style="259"/>
    <col min="6401" max="6401" width="5" style="259" customWidth="1"/>
    <col min="6402" max="6402" width="10.5" style="259" customWidth="1"/>
    <col min="6403" max="6404" width="8.25" style="259" customWidth="1"/>
    <col min="6405" max="6407" width="8.5" style="259" customWidth="1"/>
    <col min="6408" max="6408" width="12" style="259" customWidth="1"/>
    <col min="6409" max="6410" width="8.5" style="259" customWidth="1"/>
    <col min="6411" max="6656" width="9" style="259"/>
    <col min="6657" max="6657" width="5" style="259" customWidth="1"/>
    <col min="6658" max="6658" width="10.5" style="259" customWidth="1"/>
    <col min="6659" max="6660" width="8.25" style="259" customWidth="1"/>
    <col min="6661" max="6663" width="8.5" style="259" customWidth="1"/>
    <col min="6664" max="6664" width="12" style="259" customWidth="1"/>
    <col min="6665" max="6666" width="8.5" style="259" customWidth="1"/>
    <col min="6667" max="6912" width="9" style="259"/>
    <col min="6913" max="6913" width="5" style="259" customWidth="1"/>
    <col min="6914" max="6914" width="10.5" style="259" customWidth="1"/>
    <col min="6915" max="6916" width="8.25" style="259" customWidth="1"/>
    <col min="6917" max="6919" width="8.5" style="259" customWidth="1"/>
    <col min="6920" max="6920" width="12" style="259" customWidth="1"/>
    <col min="6921" max="6922" width="8.5" style="259" customWidth="1"/>
    <col min="6923" max="7168" width="9" style="259"/>
    <col min="7169" max="7169" width="5" style="259" customWidth="1"/>
    <col min="7170" max="7170" width="10.5" style="259" customWidth="1"/>
    <col min="7171" max="7172" width="8.25" style="259" customWidth="1"/>
    <col min="7173" max="7175" width="8.5" style="259" customWidth="1"/>
    <col min="7176" max="7176" width="12" style="259" customWidth="1"/>
    <col min="7177" max="7178" width="8.5" style="259" customWidth="1"/>
    <col min="7179" max="7424" width="9" style="259"/>
    <col min="7425" max="7425" width="5" style="259" customWidth="1"/>
    <col min="7426" max="7426" width="10.5" style="259" customWidth="1"/>
    <col min="7427" max="7428" width="8.25" style="259" customWidth="1"/>
    <col min="7429" max="7431" width="8.5" style="259" customWidth="1"/>
    <col min="7432" max="7432" width="12" style="259" customWidth="1"/>
    <col min="7433" max="7434" width="8.5" style="259" customWidth="1"/>
    <col min="7435" max="7680" width="9" style="259"/>
    <col min="7681" max="7681" width="5" style="259" customWidth="1"/>
    <col min="7682" max="7682" width="10.5" style="259" customWidth="1"/>
    <col min="7683" max="7684" width="8.25" style="259" customWidth="1"/>
    <col min="7685" max="7687" width="8.5" style="259" customWidth="1"/>
    <col min="7688" max="7688" width="12" style="259" customWidth="1"/>
    <col min="7689" max="7690" width="8.5" style="259" customWidth="1"/>
    <col min="7691" max="7936" width="9" style="259"/>
    <col min="7937" max="7937" width="5" style="259" customWidth="1"/>
    <col min="7938" max="7938" width="10.5" style="259" customWidth="1"/>
    <col min="7939" max="7940" width="8.25" style="259" customWidth="1"/>
    <col min="7941" max="7943" width="8.5" style="259" customWidth="1"/>
    <col min="7944" max="7944" width="12" style="259" customWidth="1"/>
    <col min="7945" max="7946" width="8.5" style="259" customWidth="1"/>
    <col min="7947" max="8192" width="9" style="259"/>
    <col min="8193" max="8193" width="5" style="259" customWidth="1"/>
    <col min="8194" max="8194" width="10.5" style="259" customWidth="1"/>
    <col min="8195" max="8196" width="8.25" style="259" customWidth="1"/>
    <col min="8197" max="8199" width="8.5" style="259" customWidth="1"/>
    <col min="8200" max="8200" width="12" style="259" customWidth="1"/>
    <col min="8201" max="8202" width="8.5" style="259" customWidth="1"/>
    <col min="8203" max="8448" width="9" style="259"/>
    <col min="8449" max="8449" width="5" style="259" customWidth="1"/>
    <col min="8450" max="8450" width="10.5" style="259" customWidth="1"/>
    <col min="8451" max="8452" width="8.25" style="259" customWidth="1"/>
    <col min="8453" max="8455" width="8.5" style="259" customWidth="1"/>
    <col min="8456" max="8456" width="12" style="259" customWidth="1"/>
    <col min="8457" max="8458" width="8.5" style="259" customWidth="1"/>
    <col min="8459" max="8704" width="9" style="259"/>
    <col min="8705" max="8705" width="5" style="259" customWidth="1"/>
    <col min="8706" max="8706" width="10.5" style="259" customWidth="1"/>
    <col min="8707" max="8708" width="8.25" style="259" customWidth="1"/>
    <col min="8709" max="8711" width="8.5" style="259" customWidth="1"/>
    <col min="8712" max="8712" width="12" style="259" customWidth="1"/>
    <col min="8713" max="8714" width="8.5" style="259" customWidth="1"/>
    <col min="8715" max="8960" width="9" style="259"/>
    <col min="8961" max="8961" width="5" style="259" customWidth="1"/>
    <col min="8962" max="8962" width="10.5" style="259" customWidth="1"/>
    <col min="8963" max="8964" width="8.25" style="259" customWidth="1"/>
    <col min="8965" max="8967" width="8.5" style="259" customWidth="1"/>
    <col min="8968" max="8968" width="12" style="259" customWidth="1"/>
    <col min="8969" max="8970" width="8.5" style="259" customWidth="1"/>
    <col min="8971" max="9216" width="9" style="259"/>
    <col min="9217" max="9217" width="5" style="259" customWidth="1"/>
    <col min="9218" max="9218" width="10.5" style="259" customWidth="1"/>
    <col min="9219" max="9220" width="8.25" style="259" customWidth="1"/>
    <col min="9221" max="9223" width="8.5" style="259" customWidth="1"/>
    <col min="9224" max="9224" width="12" style="259" customWidth="1"/>
    <col min="9225" max="9226" width="8.5" style="259" customWidth="1"/>
    <col min="9227" max="9472" width="9" style="259"/>
    <col min="9473" max="9473" width="5" style="259" customWidth="1"/>
    <col min="9474" max="9474" width="10.5" style="259" customWidth="1"/>
    <col min="9475" max="9476" width="8.25" style="259" customWidth="1"/>
    <col min="9477" max="9479" width="8.5" style="259" customWidth="1"/>
    <col min="9480" max="9480" width="12" style="259" customWidth="1"/>
    <col min="9481" max="9482" width="8.5" style="259" customWidth="1"/>
    <col min="9483" max="9728" width="9" style="259"/>
    <col min="9729" max="9729" width="5" style="259" customWidth="1"/>
    <col min="9730" max="9730" width="10.5" style="259" customWidth="1"/>
    <col min="9731" max="9732" width="8.25" style="259" customWidth="1"/>
    <col min="9733" max="9735" width="8.5" style="259" customWidth="1"/>
    <col min="9736" max="9736" width="12" style="259" customWidth="1"/>
    <col min="9737" max="9738" width="8.5" style="259" customWidth="1"/>
    <col min="9739" max="9984" width="9" style="259"/>
    <col min="9985" max="9985" width="5" style="259" customWidth="1"/>
    <col min="9986" max="9986" width="10.5" style="259" customWidth="1"/>
    <col min="9987" max="9988" width="8.25" style="259" customWidth="1"/>
    <col min="9989" max="9991" width="8.5" style="259" customWidth="1"/>
    <col min="9992" max="9992" width="12" style="259" customWidth="1"/>
    <col min="9993" max="9994" width="8.5" style="259" customWidth="1"/>
    <col min="9995" max="10240" width="9" style="259"/>
    <col min="10241" max="10241" width="5" style="259" customWidth="1"/>
    <col min="10242" max="10242" width="10.5" style="259" customWidth="1"/>
    <col min="10243" max="10244" width="8.25" style="259" customWidth="1"/>
    <col min="10245" max="10247" width="8.5" style="259" customWidth="1"/>
    <col min="10248" max="10248" width="12" style="259" customWidth="1"/>
    <col min="10249" max="10250" width="8.5" style="259" customWidth="1"/>
    <col min="10251" max="10496" width="9" style="259"/>
    <col min="10497" max="10497" width="5" style="259" customWidth="1"/>
    <col min="10498" max="10498" width="10.5" style="259" customWidth="1"/>
    <col min="10499" max="10500" width="8.25" style="259" customWidth="1"/>
    <col min="10501" max="10503" width="8.5" style="259" customWidth="1"/>
    <col min="10504" max="10504" width="12" style="259" customWidth="1"/>
    <col min="10505" max="10506" width="8.5" style="259" customWidth="1"/>
    <col min="10507" max="10752" width="9" style="259"/>
    <col min="10753" max="10753" width="5" style="259" customWidth="1"/>
    <col min="10754" max="10754" width="10.5" style="259" customWidth="1"/>
    <col min="10755" max="10756" width="8.25" style="259" customWidth="1"/>
    <col min="10757" max="10759" width="8.5" style="259" customWidth="1"/>
    <col min="10760" max="10760" width="12" style="259" customWidth="1"/>
    <col min="10761" max="10762" width="8.5" style="259" customWidth="1"/>
    <col min="10763" max="11008" width="9" style="259"/>
    <col min="11009" max="11009" width="5" style="259" customWidth="1"/>
    <col min="11010" max="11010" width="10.5" style="259" customWidth="1"/>
    <col min="11011" max="11012" width="8.25" style="259" customWidth="1"/>
    <col min="11013" max="11015" width="8.5" style="259" customWidth="1"/>
    <col min="11016" max="11016" width="12" style="259" customWidth="1"/>
    <col min="11017" max="11018" width="8.5" style="259" customWidth="1"/>
    <col min="11019" max="11264" width="9" style="259"/>
    <col min="11265" max="11265" width="5" style="259" customWidth="1"/>
    <col min="11266" max="11266" width="10.5" style="259" customWidth="1"/>
    <col min="11267" max="11268" width="8.25" style="259" customWidth="1"/>
    <col min="11269" max="11271" width="8.5" style="259" customWidth="1"/>
    <col min="11272" max="11272" width="12" style="259" customWidth="1"/>
    <col min="11273" max="11274" width="8.5" style="259" customWidth="1"/>
    <col min="11275" max="11520" width="9" style="259"/>
    <col min="11521" max="11521" width="5" style="259" customWidth="1"/>
    <col min="11522" max="11522" width="10.5" style="259" customWidth="1"/>
    <col min="11523" max="11524" width="8.25" style="259" customWidth="1"/>
    <col min="11525" max="11527" width="8.5" style="259" customWidth="1"/>
    <col min="11528" max="11528" width="12" style="259" customWidth="1"/>
    <col min="11529" max="11530" width="8.5" style="259" customWidth="1"/>
    <col min="11531" max="11776" width="9" style="259"/>
    <col min="11777" max="11777" width="5" style="259" customWidth="1"/>
    <col min="11778" max="11778" width="10.5" style="259" customWidth="1"/>
    <col min="11779" max="11780" width="8.25" style="259" customWidth="1"/>
    <col min="11781" max="11783" width="8.5" style="259" customWidth="1"/>
    <col min="11784" max="11784" width="12" style="259" customWidth="1"/>
    <col min="11785" max="11786" width="8.5" style="259" customWidth="1"/>
    <col min="11787" max="12032" width="9" style="259"/>
    <col min="12033" max="12033" width="5" style="259" customWidth="1"/>
    <col min="12034" max="12034" width="10.5" style="259" customWidth="1"/>
    <col min="12035" max="12036" width="8.25" style="259" customWidth="1"/>
    <col min="12037" max="12039" width="8.5" style="259" customWidth="1"/>
    <col min="12040" max="12040" width="12" style="259" customWidth="1"/>
    <col min="12041" max="12042" width="8.5" style="259" customWidth="1"/>
    <col min="12043" max="12288" width="9" style="259"/>
    <col min="12289" max="12289" width="5" style="259" customWidth="1"/>
    <col min="12290" max="12290" width="10.5" style="259" customWidth="1"/>
    <col min="12291" max="12292" width="8.25" style="259" customWidth="1"/>
    <col min="12293" max="12295" width="8.5" style="259" customWidth="1"/>
    <col min="12296" max="12296" width="12" style="259" customWidth="1"/>
    <col min="12297" max="12298" width="8.5" style="259" customWidth="1"/>
    <col min="12299" max="12544" width="9" style="259"/>
    <col min="12545" max="12545" width="5" style="259" customWidth="1"/>
    <col min="12546" max="12546" width="10.5" style="259" customWidth="1"/>
    <col min="12547" max="12548" width="8.25" style="259" customWidth="1"/>
    <col min="12549" max="12551" width="8.5" style="259" customWidth="1"/>
    <col min="12552" max="12552" width="12" style="259" customWidth="1"/>
    <col min="12553" max="12554" width="8.5" style="259" customWidth="1"/>
    <col min="12555" max="12800" width="9" style="259"/>
    <col min="12801" max="12801" width="5" style="259" customWidth="1"/>
    <col min="12802" max="12802" width="10.5" style="259" customWidth="1"/>
    <col min="12803" max="12804" width="8.25" style="259" customWidth="1"/>
    <col min="12805" max="12807" width="8.5" style="259" customWidth="1"/>
    <col min="12808" max="12808" width="12" style="259" customWidth="1"/>
    <col min="12809" max="12810" width="8.5" style="259" customWidth="1"/>
    <col min="12811" max="13056" width="9" style="259"/>
    <col min="13057" max="13057" width="5" style="259" customWidth="1"/>
    <col min="13058" max="13058" width="10.5" style="259" customWidth="1"/>
    <col min="13059" max="13060" width="8.25" style="259" customWidth="1"/>
    <col min="13061" max="13063" width="8.5" style="259" customWidth="1"/>
    <col min="13064" max="13064" width="12" style="259" customWidth="1"/>
    <col min="13065" max="13066" width="8.5" style="259" customWidth="1"/>
    <col min="13067" max="13312" width="9" style="259"/>
    <col min="13313" max="13313" width="5" style="259" customWidth="1"/>
    <col min="13314" max="13314" width="10.5" style="259" customWidth="1"/>
    <col min="13315" max="13316" width="8.25" style="259" customWidth="1"/>
    <col min="13317" max="13319" width="8.5" style="259" customWidth="1"/>
    <col min="13320" max="13320" width="12" style="259" customWidth="1"/>
    <col min="13321" max="13322" width="8.5" style="259" customWidth="1"/>
    <col min="13323" max="13568" width="9" style="259"/>
    <col min="13569" max="13569" width="5" style="259" customWidth="1"/>
    <col min="13570" max="13570" width="10.5" style="259" customWidth="1"/>
    <col min="13571" max="13572" width="8.25" style="259" customWidth="1"/>
    <col min="13573" max="13575" width="8.5" style="259" customWidth="1"/>
    <col min="13576" max="13576" width="12" style="259" customWidth="1"/>
    <col min="13577" max="13578" width="8.5" style="259" customWidth="1"/>
    <col min="13579" max="13824" width="9" style="259"/>
    <col min="13825" max="13825" width="5" style="259" customWidth="1"/>
    <col min="13826" max="13826" width="10.5" style="259" customWidth="1"/>
    <col min="13827" max="13828" width="8.25" style="259" customWidth="1"/>
    <col min="13829" max="13831" width="8.5" style="259" customWidth="1"/>
    <col min="13832" max="13832" width="12" style="259" customWidth="1"/>
    <col min="13833" max="13834" width="8.5" style="259" customWidth="1"/>
    <col min="13835" max="14080" width="9" style="259"/>
    <col min="14081" max="14081" width="5" style="259" customWidth="1"/>
    <col min="14082" max="14082" width="10.5" style="259" customWidth="1"/>
    <col min="14083" max="14084" width="8.25" style="259" customWidth="1"/>
    <col min="14085" max="14087" width="8.5" style="259" customWidth="1"/>
    <col min="14088" max="14088" width="12" style="259" customWidth="1"/>
    <col min="14089" max="14090" width="8.5" style="259" customWidth="1"/>
    <col min="14091" max="14336" width="9" style="259"/>
    <col min="14337" max="14337" width="5" style="259" customWidth="1"/>
    <col min="14338" max="14338" width="10.5" style="259" customWidth="1"/>
    <col min="14339" max="14340" width="8.25" style="259" customWidth="1"/>
    <col min="14341" max="14343" width="8.5" style="259" customWidth="1"/>
    <col min="14344" max="14344" width="12" style="259" customWidth="1"/>
    <col min="14345" max="14346" width="8.5" style="259" customWidth="1"/>
    <col min="14347" max="14592" width="9" style="259"/>
    <col min="14593" max="14593" width="5" style="259" customWidth="1"/>
    <col min="14594" max="14594" width="10.5" style="259" customWidth="1"/>
    <col min="14595" max="14596" width="8.25" style="259" customWidth="1"/>
    <col min="14597" max="14599" width="8.5" style="259" customWidth="1"/>
    <col min="14600" max="14600" width="12" style="259" customWidth="1"/>
    <col min="14601" max="14602" width="8.5" style="259" customWidth="1"/>
    <col min="14603" max="14848" width="9" style="259"/>
    <col min="14849" max="14849" width="5" style="259" customWidth="1"/>
    <col min="14850" max="14850" width="10.5" style="259" customWidth="1"/>
    <col min="14851" max="14852" width="8.25" style="259" customWidth="1"/>
    <col min="14853" max="14855" width="8.5" style="259" customWidth="1"/>
    <col min="14856" max="14856" width="12" style="259" customWidth="1"/>
    <col min="14857" max="14858" width="8.5" style="259" customWidth="1"/>
    <col min="14859" max="15104" width="9" style="259"/>
    <col min="15105" max="15105" width="5" style="259" customWidth="1"/>
    <col min="15106" max="15106" width="10.5" style="259" customWidth="1"/>
    <col min="15107" max="15108" width="8.25" style="259" customWidth="1"/>
    <col min="15109" max="15111" width="8.5" style="259" customWidth="1"/>
    <col min="15112" max="15112" width="12" style="259" customWidth="1"/>
    <col min="15113" max="15114" width="8.5" style="259" customWidth="1"/>
    <col min="15115" max="15360" width="9" style="259"/>
    <col min="15361" max="15361" width="5" style="259" customWidth="1"/>
    <col min="15362" max="15362" width="10.5" style="259" customWidth="1"/>
    <col min="15363" max="15364" width="8.25" style="259" customWidth="1"/>
    <col min="15365" max="15367" width="8.5" style="259" customWidth="1"/>
    <col min="15368" max="15368" width="12" style="259" customWidth="1"/>
    <col min="15369" max="15370" width="8.5" style="259" customWidth="1"/>
    <col min="15371" max="15616" width="9" style="259"/>
    <col min="15617" max="15617" width="5" style="259" customWidth="1"/>
    <col min="15618" max="15618" width="10.5" style="259" customWidth="1"/>
    <col min="15619" max="15620" width="8.25" style="259" customWidth="1"/>
    <col min="15621" max="15623" width="8.5" style="259" customWidth="1"/>
    <col min="15624" max="15624" width="12" style="259" customWidth="1"/>
    <col min="15625" max="15626" width="8.5" style="259" customWidth="1"/>
    <col min="15627" max="15872" width="9" style="259"/>
    <col min="15873" max="15873" width="5" style="259" customWidth="1"/>
    <col min="15874" max="15874" width="10.5" style="259" customWidth="1"/>
    <col min="15875" max="15876" width="8.25" style="259" customWidth="1"/>
    <col min="15877" max="15879" width="8.5" style="259" customWidth="1"/>
    <col min="15880" max="15880" width="12" style="259" customWidth="1"/>
    <col min="15881" max="15882" width="8.5" style="259" customWidth="1"/>
    <col min="15883" max="16128" width="9" style="259"/>
    <col min="16129" max="16129" width="5" style="259" customWidth="1"/>
    <col min="16130" max="16130" width="10.5" style="259" customWidth="1"/>
    <col min="16131" max="16132" width="8.25" style="259" customWidth="1"/>
    <col min="16133" max="16135" width="8.5" style="259" customWidth="1"/>
    <col min="16136" max="16136" width="12" style="259" customWidth="1"/>
    <col min="16137" max="16138" width="8.5" style="259" customWidth="1"/>
    <col min="16139" max="16384" width="9" style="259"/>
  </cols>
  <sheetData>
    <row r="1" spans="1:10">
      <c r="A1" s="257"/>
      <c r="B1" s="257"/>
      <c r="C1" s="257"/>
      <c r="D1" s="257"/>
      <c r="E1" s="257"/>
      <c r="F1" s="257"/>
      <c r="G1" s="257"/>
      <c r="H1" s="257"/>
      <c r="I1" s="257"/>
      <c r="J1" s="258"/>
    </row>
    <row r="2" spans="1:10" ht="22.5" customHeight="1">
      <c r="A2" s="713" t="s">
        <v>466</v>
      </c>
      <c r="B2" s="713"/>
      <c r="C2" s="713"/>
      <c r="D2" s="713"/>
      <c r="E2" s="713"/>
      <c r="F2" s="713"/>
      <c r="G2" s="713"/>
      <c r="H2" s="713"/>
      <c r="I2" s="713"/>
      <c r="J2" s="713"/>
    </row>
    <row r="3" spans="1:10" s="261" customFormat="1" ht="13.5" customHeight="1">
      <c r="A3" s="260"/>
      <c r="B3" s="260"/>
      <c r="C3" s="260"/>
      <c r="D3" s="260"/>
      <c r="E3" s="260"/>
      <c r="F3" s="260"/>
      <c r="G3" s="260"/>
      <c r="H3" s="260"/>
      <c r="I3" s="260"/>
      <c r="J3" s="260"/>
    </row>
    <row r="4" spans="1:10" s="261" customFormat="1" ht="12.75" thickBot="1">
      <c r="A4" s="262"/>
      <c r="B4" s="262"/>
      <c r="C4" s="262"/>
      <c r="D4" s="262"/>
      <c r="E4" s="262"/>
      <c r="F4" s="262"/>
      <c r="G4" s="262"/>
      <c r="H4" s="263"/>
      <c r="I4" s="258"/>
      <c r="J4" s="263" t="s">
        <v>103</v>
      </c>
    </row>
    <row r="5" spans="1:10" s="261" customFormat="1" ht="19.5" customHeight="1">
      <c r="A5" s="714" t="s">
        <v>87</v>
      </c>
      <c r="B5" s="715"/>
      <c r="C5" s="718" t="s">
        <v>104</v>
      </c>
      <c r="D5" s="718" t="s">
        <v>34</v>
      </c>
      <c r="E5" s="720" t="s">
        <v>105</v>
      </c>
      <c r="F5" s="721"/>
      <c r="G5" s="722"/>
      <c r="H5" s="723" t="s">
        <v>341</v>
      </c>
      <c r="I5" s="718" t="s">
        <v>35</v>
      </c>
      <c r="J5" s="725" t="s">
        <v>36</v>
      </c>
    </row>
    <row r="6" spans="1:10" s="261" customFormat="1" ht="19.5" customHeight="1" thickBot="1">
      <c r="A6" s="716"/>
      <c r="B6" s="717"/>
      <c r="C6" s="719"/>
      <c r="D6" s="719"/>
      <c r="E6" s="264" t="s">
        <v>88</v>
      </c>
      <c r="F6" s="264" t="s">
        <v>40</v>
      </c>
      <c r="G6" s="264" t="s">
        <v>41</v>
      </c>
      <c r="H6" s="724"/>
      <c r="I6" s="719"/>
      <c r="J6" s="726"/>
    </row>
    <row r="7" spans="1:10" s="261" customFormat="1" ht="19.5" customHeight="1">
      <c r="A7" s="708" t="s">
        <v>106</v>
      </c>
      <c r="B7" s="265" t="s">
        <v>342</v>
      </c>
      <c r="C7" s="266">
        <v>36</v>
      </c>
      <c r="D7" s="266">
        <v>514</v>
      </c>
      <c r="E7" s="266">
        <v>13138</v>
      </c>
      <c r="F7" s="266">
        <v>6693</v>
      </c>
      <c r="G7" s="266">
        <v>6445</v>
      </c>
      <c r="H7" s="267">
        <v>25.6</v>
      </c>
      <c r="I7" s="268">
        <v>871</v>
      </c>
      <c r="J7" s="266">
        <v>145</v>
      </c>
    </row>
    <row r="8" spans="1:10" s="261" customFormat="1" ht="19.5" customHeight="1">
      <c r="A8" s="709"/>
      <c r="B8" s="269" t="s">
        <v>42</v>
      </c>
      <c r="C8" s="270">
        <v>36</v>
      </c>
      <c r="D8" s="270">
        <v>518</v>
      </c>
      <c r="E8" s="270">
        <v>12861</v>
      </c>
      <c r="F8" s="270">
        <v>6489</v>
      </c>
      <c r="G8" s="270">
        <v>6372</v>
      </c>
      <c r="H8" s="271">
        <v>24.8</v>
      </c>
      <c r="I8" s="272">
        <v>887</v>
      </c>
      <c r="J8" s="270">
        <v>140</v>
      </c>
    </row>
    <row r="9" spans="1:10" s="261" customFormat="1" ht="19.5" customHeight="1">
      <c r="A9" s="709"/>
      <c r="B9" s="269" t="s">
        <v>50</v>
      </c>
      <c r="C9" s="270">
        <v>35</v>
      </c>
      <c r="D9" s="270">
        <v>515</v>
      </c>
      <c r="E9" s="270">
        <v>12566</v>
      </c>
      <c r="F9" s="270">
        <v>6371</v>
      </c>
      <c r="G9" s="270">
        <v>6195</v>
      </c>
      <c r="H9" s="271">
        <v>24.4</v>
      </c>
      <c r="I9" s="272">
        <v>883</v>
      </c>
      <c r="J9" s="270">
        <v>136</v>
      </c>
    </row>
    <row r="10" spans="1:10" s="261" customFormat="1" ht="19.5" customHeight="1">
      <c r="A10" s="709"/>
      <c r="B10" s="269" t="s">
        <v>108</v>
      </c>
      <c r="C10" s="273">
        <v>35</v>
      </c>
      <c r="D10" s="273">
        <v>519</v>
      </c>
      <c r="E10" s="273">
        <v>12387</v>
      </c>
      <c r="F10" s="273">
        <v>6252</v>
      </c>
      <c r="G10" s="273">
        <v>6135</v>
      </c>
      <c r="H10" s="274">
        <v>23.9</v>
      </c>
      <c r="I10" s="275">
        <v>869</v>
      </c>
      <c r="J10" s="273">
        <v>129</v>
      </c>
    </row>
    <row r="11" spans="1:10" s="261" customFormat="1" ht="19.5" customHeight="1">
      <c r="A11" s="710"/>
      <c r="B11" s="276" t="s">
        <v>343</v>
      </c>
      <c r="C11" s="277">
        <v>35</v>
      </c>
      <c r="D11" s="277">
        <v>519</v>
      </c>
      <c r="E11" s="277">
        <v>12322</v>
      </c>
      <c r="F11" s="277">
        <v>6226</v>
      </c>
      <c r="G11" s="277">
        <v>6096</v>
      </c>
      <c r="H11" s="278">
        <v>23.7</v>
      </c>
      <c r="I11" s="279">
        <v>862</v>
      </c>
      <c r="J11" s="277">
        <v>127</v>
      </c>
    </row>
    <row r="12" spans="1:10" s="261" customFormat="1" ht="19.5" customHeight="1">
      <c r="A12" s="711" t="s">
        <v>107</v>
      </c>
      <c r="B12" s="280" t="s">
        <v>342</v>
      </c>
      <c r="C12" s="281">
        <v>18</v>
      </c>
      <c r="D12" s="281">
        <v>202</v>
      </c>
      <c r="E12" s="281">
        <v>6056</v>
      </c>
      <c r="F12" s="281">
        <v>3052</v>
      </c>
      <c r="G12" s="281">
        <v>3004</v>
      </c>
      <c r="H12" s="282">
        <v>30</v>
      </c>
      <c r="I12" s="283">
        <v>490</v>
      </c>
      <c r="J12" s="281">
        <v>48</v>
      </c>
    </row>
    <row r="13" spans="1:10" s="261" customFormat="1" ht="19.5" customHeight="1">
      <c r="A13" s="709"/>
      <c r="B13" s="269" t="s">
        <v>42</v>
      </c>
      <c r="C13" s="270">
        <v>18</v>
      </c>
      <c r="D13" s="270">
        <v>208</v>
      </c>
      <c r="E13" s="270">
        <v>5997</v>
      </c>
      <c r="F13" s="270">
        <v>3061</v>
      </c>
      <c r="G13" s="270">
        <v>2936</v>
      </c>
      <c r="H13" s="271">
        <v>28.8</v>
      </c>
      <c r="I13" s="272">
        <v>499</v>
      </c>
      <c r="J13" s="270">
        <v>48</v>
      </c>
    </row>
    <row r="14" spans="1:10" s="261" customFormat="1" ht="19.5" customHeight="1">
      <c r="A14" s="709"/>
      <c r="B14" s="269" t="s">
        <v>50</v>
      </c>
      <c r="C14" s="284">
        <v>18</v>
      </c>
      <c r="D14" s="284">
        <v>215</v>
      </c>
      <c r="E14" s="284">
        <v>6052</v>
      </c>
      <c r="F14" s="284">
        <v>3115</v>
      </c>
      <c r="G14" s="284">
        <v>2937</v>
      </c>
      <c r="H14" s="285">
        <v>28.1</v>
      </c>
      <c r="I14" s="286">
        <v>522</v>
      </c>
      <c r="J14" s="284">
        <v>48</v>
      </c>
    </row>
    <row r="15" spans="1:10" s="261" customFormat="1" ht="19.5" customHeight="1">
      <c r="A15" s="709"/>
      <c r="B15" s="269" t="s">
        <v>108</v>
      </c>
      <c r="C15" s="270">
        <v>18</v>
      </c>
      <c r="D15" s="270">
        <v>221</v>
      </c>
      <c r="E15" s="270">
        <v>6036</v>
      </c>
      <c r="F15" s="270">
        <v>3097</v>
      </c>
      <c r="G15" s="270">
        <v>2939</v>
      </c>
      <c r="H15" s="271">
        <v>27.3</v>
      </c>
      <c r="I15" s="272">
        <v>533</v>
      </c>
      <c r="J15" s="270">
        <v>48</v>
      </c>
    </row>
    <row r="16" spans="1:10" s="261" customFormat="1" ht="19.5" customHeight="1" thickBot="1">
      <c r="A16" s="712"/>
      <c r="B16" s="287" t="s">
        <v>344</v>
      </c>
      <c r="C16" s="288">
        <v>18</v>
      </c>
      <c r="D16" s="288">
        <v>220</v>
      </c>
      <c r="E16" s="288">
        <v>5969</v>
      </c>
      <c r="F16" s="288">
        <v>3030</v>
      </c>
      <c r="G16" s="288">
        <v>2939</v>
      </c>
      <c r="H16" s="289">
        <v>27.1</v>
      </c>
      <c r="I16" s="290">
        <v>535</v>
      </c>
      <c r="J16" s="288">
        <v>49</v>
      </c>
    </row>
    <row r="17" spans="1:10" s="261" customFormat="1" ht="12">
      <c r="A17" s="291" t="s">
        <v>109</v>
      </c>
      <c r="B17" s="291"/>
      <c r="C17" s="291"/>
      <c r="D17" s="291"/>
      <c r="E17" s="291"/>
      <c r="F17" s="291"/>
      <c r="G17" s="291"/>
      <c r="H17" s="291"/>
      <c r="I17" s="258"/>
      <c r="J17" s="258"/>
    </row>
    <row r="18" spans="1:10" s="261" customFormat="1" ht="12">
      <c r="A18" s="258"/>
      <c r="B18" s="258"/>
      <c r="C18" s="258"/>
      <c r="D18" s="258"/>
      <c r="E18" s="258"/>
      <c r="F18" s="258"/>
      <c r="G18" s="258"/>
      <c r="H18" s="258"/>
      <c r="I18" s="258"/>
      <c r="J18" s="258"/>
    </row>
    <row r="19" spans="1:10" s="261" customFormat="1" ht="12"/>
    <row r="20" spans="1:10" s="261" customFormat="1" ht="12"/>
    <row r="21" spans="1:10" s="261" customFormat="1" ht="12"/>
    <row r="22" spans="1:10" s="261" customFormat="1" ht="12"/>
    <row r="23" spans="1:10" s="261" customFormat="1" ht="12"/>
    <row r="24" spans="1:10" s="261" customFormat="1" ht="12"/>
    <row r="25" spans="1:10" s="261" customFormat="1" ht="12"/>
    <row r="26" spans="1:10" s="261" customFormat="1" ht="12"/>
    <row r="27" spans="1:10" s="261" customFormat="1" ht="12"/>
    <row r="28" spans="1:10" s="261" customFormat="1" ht="12"/>
    <row r="29" spans="1:10" s="261" customFormat="1" ht="12"/>
    <row r="30" spans="1:10" s="261" customFormat="1" ht="12"/>
    <row r="31" spans="1:10" s="261" customFormat="1" ht="12"/>
    <row r="32" spans="1:10" s="261" customFormat="1" ht="12"/>
    <row r="33" s="261" customFormat="1" ht="12"/>
    <row r="34" s="261" customFormat="1" ht="12"/>
    <row r="35" s="261" customFormat="1" ht="12"/>
    <row r="36" s="261" customFormat="1" ht="12"/>
    <row r="37" s="261" customFormat="1" ht="12"/>
    <row r="38" s="261" customFormat="1" ht="12"/>
    <row r="39" s="261" customFormat="1" ht="12"/>
    <row r="40" s="261" customFormat="1" ht="12"/>
    <row r="41" s="261" customFormat="1" ht="12"/>
    <row r="42" s="261" customFormat="1" ht="12"/>
    <row r="43" s="261" customFormat="1" ht="12"/>
    <row r="44" s="261" customFormat="1" ht="12"/>
    <row r="45" s="261" customFormat="1" ht="12"/>
    <row r="46" s="261" customFormat="1" ht="12"/>
    <row r="47" s="261" customFormat="1" ht="12"/>
    <row r="48" s="261" customFormat="1" ht="12"/>
    <row r="49" s="261" customFormat="1" ht="12"/>
    <row r="50" s="261" customFormat="1" ht="12"/>
    <row r="51" s="261" customFormat="1" ht="12"/>
    <row r="52" s="261" customFormat="1" ht="12"/>
    <row r="53" s="261" customFormat="1" ht="12"/>
    <row r="54" s="261" customFormat="1" ht="12"/>
    <row r="55" s="261" customFormat="1" ht="12"/>
    <row r="56" s="261" customFormat="1" ht="12"/>
    <row r="57" s="261" customFormat="1" ht="12"/>
    <row r="58" s="261" customFormat="1" ht="12"/>
    <row r="59" s="261" customFormat="1" ht="12"/>
    <row r="60" s="261" customFormat="1" ht="12"/>
    <row r="61" s="261" customFormat="1" ht="12"/>
    <row r="62" s="261" customFormat="1" ht="12"/>
    <row r="63" s="261" customFormat="1" ht="12"/>
    <row r="64" s="261" customFormat="1" ht="12"/>
    <row r="65" s="261" customFormat="1" ht="12"/>
    <row r="66" s="261" customFormat="1" ht="12"/>
    <row r="67" s="261" customFormat="1" ht="12"/>
    <row r="68" s="261" customFormat="1" ht="12"/>
    <row r="69" s="261" customFormat="1" ht="12"/>
    <row r="70" s="261" customFormat="1" ht="12"/>
    <row r="71" s="261" customFormat="1" ht="12"/>
    <row r="72" s="261" customFormat="1" ht="12"/>
    <row r="73" s="261" customFormat="1" ht="12"/>
    <row r="74" s="261" customFormat="1" ht="12"/>
    <row r="75" s="261" customFormat="1" ht="12"/>
    <row r="76" s="261" customFormat="1" ht="12"/>
    <row r="77" s="261" customFormat="1" ht="12"/>
    <row r="78" s="261" customFormat="1" ht="12"/>
    <row r="79" s="261" customFormat="1" ht="12"/>
    <row r="80" s="261" customFormat="1" ht="12"/>
    <row r="81" s="261" customFormat="1" ht="12"/>
    <row r="82" s="261" customFormat="1" ht="12"/>
    <row r="83" s="261" customFormat="1" ht="12"/>
    <row r="84" s="261" customFormat="1" ht="12"/>
    <row r="85" s="261" customFormat="1" ht="12"/>
    <row r="86" s="261" customFormat="1" ht="12"/>
    <row r="87" s="261" customFormat="1" ht="12"/>
    <row r="88" s="261" customFormat="1" ht="12"/>
    <row r="89" s="261" customFormat="1" ht="12"/>
    <row r="90" s="261" customFormat="1" ht="12"/>
    <row r="91" s="261" customFormat="1" ht="12"/>
    <row r="92" s="261" customFormat="1" ht="12"/>
    <row r="93" s="261" customFormat="1" ht="12"/>
    <row r="94" s="261" customFormat="1" ht="12"/>
    <row r="95" s="261" customFormat="1" ht="12"/>
    <row r="96" s="261" customFormat="1" ht="12"/>
    <row r="97" s="261" customFormat="1" ht="12"/>
    <row r="98" s="261" customFormat="1" ht="12"/>
    <row r="99" s="261" customFormat="1" ht="12"/>
    <row r="100" s="261" customFormat="1" ht="12"/>
    <row r="101" s="261" customFormat="1" ht="12"/>
    <row r="102" s="261" customFormat="1" ht="12"/>
    <row r="103" s="261" customFormat="1" ht="12"/>
    <row r="104" s="261" customFormat="1" ht="12"/>
    <row r="105" s="261" customFormat="1" ht="12"/>
    <row r="106" s="261" customFormat="1" ht="12"/>
    <row r="107" s="261" customFormat="1" ht="12"/>
    <row r="108" s="261" customFormat="1" ht="12"/>
    <row r="109" s="261" customFormat="1" ht="12"/>
    <row r="110" s="261" customFormat="1" ht="12"/>
    <row r="111" s="261" customFormat="1" ht="12"/>
    <row r="112" s="261" customFormat="1" ht="12"/>
    <row r="113" s="261" customFormat="1" ht="12"/>
    <row r="114" s="261" customFormat="1" ht="12"/>
    <row r="115" s="261" customFormat="1" ht="12"/>
    <row r="116" s="261" customFormat="1" ht="12"/>
    <row r="117" s="261" customFormat="1" ht="12"/>
    <row r="118" s="261" customFormat="1" ht="12"/>
    <row r="119" s="261" customFormat="1" ht="12"/>
    <row r="120" s="261" customFormat="1" ht="12"/>
    <row r="121" s="261" customFormat="1" ht="12"/>
    <row r="122" s="261" customFormat="1" ht="12"/>
    <row r="123" s="261" customFormat="1" ht="12"/>
    <row r="124" s="261" customFormat="1" ht="12"/>
    <row r="125" s="261" customFormat="1" ht="12"/>
    <row r="126" s="261" customFormat="1" ht="12"/>
    <row r="127" s="261" customFormat="1" ht="12"/>
    <row r="128" s="261" customFormat="1" ht="12"/>
    <row r="129" s="261" customFormat="1" ht="12"/>
    <row r="130" s="261" customFormat="1" ht="12"/>
    <row r="131" s="261" customFormat="1" ht="12"/>
    <row r="132" s="261" customFormat="1" ht="12"/>
    <row r="133" s="261" customFormat="1" ht="12"/>
    <row r="134" s="261" customFormat="1" ht="12"/>
    <row r="135" s="261" customFormat="1" ht="12"/>
    <row r="136" s="261" customFormat="1" ht="12"/>
    <row r="137" s="261" customFormat="1" ht="12"/>
    <row r="138" s="261" customFormat="1" ht="12"/>
    <row r="139" s="261" customFormat="1" ht="12"/>
    <row r="140" s="261" customFormat="1" ht="12"/>
    <row r="141" s="261" customFormat="1" ht="12"/>
    <row r="142" s="261" customFormat="1" ht="12"/>
    <row r="143" s="261" customFormat="1" ht="12"/>
    <row r="144" s="261" customFormat="1" ht="12"/>
    <row r="145" s="261" customFormat="1" ht="12"/>
    <row r="146" s="261" customFormat="1" ht="12"/>
    <row r="147" s="261" customFormat="1" ht="12"/>
    <row r="148" s="261" customFormat="1" ht="12"/>
    <row r="149" s="261" customFormat="1" ht="12"/>
    <row r="150" s="261" customFormat="1" ht="12"/>
    <row r="151" s="261" customFormat="1" ht="12"/>
    <row r="152" s="261" customFormat="1" ht="12"/>
    <row r="153" s="261" customFormat="1" ht="12"/>
    <row r="154" s="261" customFormat="1" ht="12"/>
    <row r="155" s="261" customFormat="1" ht="12"/>
    <row r="156" s="261" customFormat="1" ht="12"/>
    <row r="157" s="261" customFormat="1" ht="12"/>
    <row r="158" s="261" customFormat="1" ht="12"/>
    <row r="159" s="261" customFormat="1" ht="12"/>
    <row r="160" s="261" customFormat="1" ht="12"/>
    <row r="161" s="261" customFormat="1" ht="12"/>
    <row r="162" s="261" customFormat="1" ht="12"/>
    <row r="163" s="261" customFormat="1" ht="12"/>
    <row r="164" s="261" customFormat="1" ht="12"/>
    <row r="165" s="261" customFormat="1" ht="12"/>
    <row r="166" s="261" customFormat="1" ht="12"/>
    <row r="167" s="261" customFormat="1" ht="12"/>
    <row r="168" s="261" customFormat="1" ht="12"/>
    <row r="169" s="261" customFormat="1" ht="12"/>
    <row r="170" s="261" customFormat="1" ht="12"/>
    <row r="171" s="261" customFormat="1" ht="12"/>
    <row r="172" s="261" customFormat="1" ht="12"/>
    <row r="173" s="261" customFormat="1" ht="12"/>
    <row r="174" s="261" customFormat="1" ht="12"/>
    <row r="175" s="261" customFormat="1" ht="12"/>
    <row r="176" s="261" customFormat="1" ht="12"/>
    <row r="177" s="261" customFormat="1" ht="12"/>
    <row r="178" s="261" customFormat="1" ht="12"/>
    <row r="179" s="261" customFormat="1" ht="12"/>
    <row r="180" s="261" customFormat="1" ht="12"/>
    <row r="181" s="261" customFormat="1" ht="12"/>
    <row r="182" s="261" customFormat="1" ht="12"/>
    <row r="183" s="261" customFormat="1" ht="12"/>
    <row r="184" s="261" customFormat="1" ht="12"/>
    <row r="185" s="261" customFormat="1" ht="12"/>
    <row r="186" s="261" customFormat="1" ht="12"/>
    <row r="187" s="261" customFormat="1" ht="12"/>
    <row r="188" s="261" customFormat="1" ht="12"/>
    <row r="189" s="261" customFormat="1" ht="12"/>
    <row r="190" s="261" customFormat="1" ht="12"/>
    <row r="191" s="261" customFormat="1" ht="12"/>
    <row r="192" s="261" customFormat="1" ht="12"/>
    <row r="193" s="261" customFormat="1" ht="12"/>
    <row r="194" s="261" customFormat="1" ht="12"/>
    <row r="195" s="261" customFormat="1" ht="12"/>
    <row r="196" s="261" customFormat="1" ht="12"/>
    <row r="197" s="261" customFormat="1" ht="12"/>
    <row r="198" s="261" customFormat="1" ht="12"/>
    <row r="199" s="261" customFormat="1" ht="12"/>
    <row r="200" s="261" customFormat="1" ht="12"/>
    <row r="201" s="261" customFormat="1" ht="12"/>
    <row r="202" s="261" customFormat="1" ht="12"/>
    <row r="203" s="261" customFormat="1" ht="12"/>
    <row r="204" s="261" customFormat="1" ht="12"/>
    <row r="205" s="261" customFormat="1" ht="12"/>
    <row r="206" s="261" customFormat="1" ht="12"/>
    <row r="207" s="261" customFormat="1" ht="12"/>
    <row r="208" s="261" customFormat="1" ht="12"/>
    <row r="209" s="261" customFormat="1" ht="12"/>
    <row r="210" s="261" customFormat="1" ht="12"/>
    <row r="211" s="261" customFormat="1" ht="12"/>
    <row r="212" s="261" customFormat="1" ht="12"/>
    <row r="213" s="261" customFormat="1" ht="12"/>
    <row r="214" s="261" customFormat="1" ht="12"/>
    <row r="215" s="261" customFormat="1" ht="12"/>
    <row r="216" s="261" customFormat="1" ht="12"/>
    <row r="217" s="261" customFormat="1" ht="12"/>
    <row r="218" s="261" customFormat="1" ht="12"/>
    <row r="219" s="261" customFormat="1" ht="12"/>
    <row r="220" s="261" customFormat="1" ht="12"/>
    <row r="221" s="261" customFormat="1" ht="12"/>
    <row r="222" s="261" customFormat="1" ht="12"/>
    <row r="223" s="261" customFormat="1" ht="12"/>
    <row r="224" s="261" customFormat="1" ht="12"/>
    <row r="225" s="261" customFormat="1" ht="12"/>
    <row r="226" s="261" customFormat="1" ht="12"/>
    <row r="227" s="261" customFormat="1" ht="12"/>
    <row r="228" s="261" customFormat="1" ht="12"/>
    <row r="229" s="261" customFormat="1" ht="12"/>
    <row r="230" s="261" customFormat="1" ht="12"/>
    <row r="231" s="261" customFormat="1" ht="12"/>
    <row r="232" s="261" customFormat="1" ht="12"/>
    <row r="233" s="261" customFormat="1" ht="12"/>
    <row r="234" s="261" customFormat="1" ht="12"/>
    <row r="235" s="261" customFormat="1" ht="12"/>
    <row r="236" s="261" customFormat="1" ht="12"/>
    <row r="237" s="261" customFormat="1" ht="12"/>
    <row r="238" s="261" customFormat="1" ht="12"/>
    <row r="239" s="261" customFormat="1" ht="12"/>
    <row r="240" s="261" customFormat="1" ht="12"/>
    <row r="241" s="261" customFormat="1" ht="12"/>
    <row r="242" s="261" customFormat="1" ht="12"/>
    <row r="243" s="261" customFormat="1" ht="12"/>
    <row r="244" s="261" customFormat="1" ht="12"/>
    <row r="245" s="261" customFormat="1" ht="12"/>
    <row r="246" s="261" customFormat="1" ht="12"/>
    <row r="247" s="261" customFormat="1" ht="12"/>
    <row r="248" s="261" customFormat="1" ht="12"/>
    <row r="249" s="261" customFormat="1" ht="12"/>
  </sheetData>
  <mergeCells count="10">
    <mergeCell ref="A7:A11"/>
    <mergeCell ref="A12:A16"/>
    <mergeCell ref="A2:J2"/>
    <mergeCell ref="A5:B6"/>
    <mergeCell ref="C5:C6"/>
    <mergeCell ref="D5:D6"/>
    <mergeCell ref="E5:G5"/>
    <mergeCell ref="H5:H6"/>
    <mergeCell ref="I5:I6"/>
    <mergeCell ref="J5:J6"/>
  </mergeCells>
  <phoneticPr fontId="2"/>
  <pageMargins left="0.78700000000000003" right="0.78700000000000003" top="0.98399999999999999" bottom="0.98399999999999999" header="0.51200000000000001" footer="0.51200000000000001"/>
  <pageSetup paperSize="9" orientation="portrait" r:id="rId1"/>
  <headerFooter alignWithMargins="0"/>
  <ignoredErrors>
    <ignoredError sqref="B8:B1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93"/>
  <sheetViews>
    <sheetView showGridLines="0" tabSelected="1" zoomScaleNormal="100" workbookViewId="0">
      <selection activeCell="L73" sqref="L73"/>
    </sheetView>
  </sheetViews>
  <sheetFormatPr defaultRowHeight="13.5"/>
  <cols>
    <col min="1" max="1" width="12.75" style="292" customWidth="1"/>
    <col min="2" max="2" width="1" style="292" customWidth="1"/>
    <col min="3" max="5" width="8.25" style="292" customWidth="1"/>
    <col min="6" max="6" width="10.75" style="292" bestFit="1" customWidth="1"/>
    <col min="7" max="10" width="9.25" style="292" customWidth="1"/>
    <col min="11" max="11" width="11.75" style="292" bestFit="1" customWidth="1"/>
    <col min="12" max="12" width="10.25" style="292" customWidth="1"/>
    <col min="13" max="14" width="11.75" style="292" bestFit="1" customWidth="1"/>
    <col min="15" max="16" width="10" style="292" customWidth="1"/>
    <col min="17" max="17" width="10.75" style="292" bestFit="1" customWidth="1"/>
    <col min="18" max="19" width="8.75" style="292" customWidth="1"/>
    <col min="20" max="22" width="9" style="292"/>
    <col min="23" max="23" width="2.5" style="292" customWidth="1"/>
    <col min="24" max="256" width="9" style="292"/>
    <col min="257" max="257" width="12.75" style="292" customWidth="1"/>
    <col min="258" max="258" width="1" style="292" customWidth="1"/>
    <col min="259" max="261" width="8.25" style="292" customWidth="1"/>
    <col min="262" max="262" width="10.75" style="292" bestFit="1" customWidth="1"/>
    <col min="263" max="266" width="9.25" style="292" customWidth="1"/>
    <col min="267" max="267" width="11.75" style="292" bestFit="1" customWidth="1"/>
    <col min="268" max="268" width="10.25" style="292" customWidth="1"/>
    <col min="269" max="270" width="11.75" style="292" bestFit="1" customWidth="1"/>
    <col min="271" max="272" width="10" style="292" customWidth="1"/>
    <col min="273" max="273" width="10.75" style="292" bestFit="1" customWidth="1"/>
    <col min="274" max="275" width="8.75" style="292" customWidth="1"/>
    <col min="276" max="278" width="9" style="292"/>
    <col min="279" max="279" width="2.5" style="292" customWidth="1"/>
    <col min="280" max="512" width="9" style="292"/>
    <col min="513" max="513" width="12.75" style="292" customWidth="1"/>
    <col min="514" max="514" width="1" style="292" customWidth="1"/>
    <col min="515" max="517" width="8.25" style="292" customWidth="1"/>
    <col min="518" max="518" width="10.75" style="292" bestFit="1" customWidth="1"/>
    <col min="519" max="522" width="9.25" style="292" customWidth="1"/>
    <col min="523" max="523" width="11.75" style="292" bestFit="1" customWidth="1"/>
    <col min="524" max="524" width="10.25" style="292" customWidth="1"/>
    <col min="525" max="526" width="11.75" style="292" bestFit="1" customWidth="1"/>
    <col min="527" max="528" width="10" style="292" customWidth="1"/>
    <col min="529" max="529" width="10.75" style="292" bestFit="1" customWidth="1"/>
    <col min="530" max="531" width="8.75" style="292" customWidth="1"/>
    <col min="532" max="534" width="9" style="292"/>
    <col min="535" max="535" width="2.5" style="292" customWidth="1"/>
    <col min="536" max="768" width="9" style="292"/>
    <col min="769" max="769" width="12.75" style="292" customWidth="1"/>
    <col min="770" max="770" width="1" style="292" customWidth="1"/>
    <col min="771" max="773" width="8.25" style="292" customWidth="1"/>
    <col min="774" max="774" width="10.75" style="292" bestFit="1" customWidth="1"/>
    <col min="775" max="778" width="9.25" style="292" customWidth="1"/>
    <col min="779" max="779" width="11.75" style="292" bestFit="1" customWidth="1"/>
    <col min="780" max="780" width="10.25" style="292" customWidth="1"/>
    <col min="781" max="782" width="11.75" style="292" bestFit="1" customWidth="1"/>
    <col min="783" max="784" width="10" style="292" customWidth="1"/>
    <col min="785" max="785" width="10.75" style="292" bestFit="1" customWidth="1"/>
    <col min="786" max="787" width="8.75" style="292" customWidth="1"/>
    <col min="788" max="790" width="9" style="292"/>
    <col min="791" max="791" width="2.5" style="292" customWidth="1"/>
    <col min="792" max="1024" width="9" style="292"/>
    <col min="1025" max="1025" width="12.75" style="292" customWidth="1"/>
    <col min="1026" max="1026" width="1" style="292" customWidth="1"/>
    <col min="1027" max="1029" width="8.25" style="292" customWidth="1"/>
    <col min="1030" max="1030" width="10.75" style="292" bestFit="1" customWidth="1"/>
    <col min="1031" max="1034" width="9.25" style="292" customWidth="1"/>
    <col min="1035" max="1035" width="11.75" style="292" bestFit="1" customWidth="1"/>
    <col min="1036" max="1036" width="10.25" style="292" customWidth="1"/>
    <col min="1037" max="1038" width="11.75" style="292" bestFit="1" customWidth="1"/>
    <col min="1039" max="1040" width="10" style="292" customWidth="1"/>
    <col min="1041" max="1041" width="10.75" style="292" bestFit="1" customWidth="1"/>
    <col min="1042" max="1043" width="8.75" style="292" customWidth="1"/>
    <col min="1044" max="1046" width="9" style="292"/>
    <col min="1047" max="1047" width="2.5" style="292" customWidth="1"/>
    <col min="1048" max="1280" width="9" style="292"/>
    <col min="1281" max="1281" width="12.75" style="292" customWidth="1"/>
    <col min="1282" max="1282" width="1" style="292" customWidth="1"/>
    <col min="1283" max="1285" width="8.25" style="292" customWidth="1"/>
    <col min="1286" max="1286" width="10.75" style="292" bestFit="1" customWidth="1"/>
    <col min="1287" max="1290" width="9.25" style="292" customWidth="1"/>
    <col min="1291" max="1291" width="11.75" style="292" bestFit="1" customWidth="1"/>
    <col min="1292" max="1292" width="10.25" style="292" customWidth="1"/>
    <col min="1293" max="1294" width="11.75" style="292" bestFit="1" customWidth="1"/>
    <col min="1295" max="1296" width="10" style="292" customWidth="1"/>
    <col min="1297" max="1297" width="10.75" style="292" bestFit="1" customWidth="1"/>
    <col min="1298" max="1299" width="8.75" style="292" customWidth="1"/>
    <col min="1300" max="1302" width="9" style="292"/>
    <col min="1303" max="1303" width="2.5" style="292" customWidth="1"/>
    <col min="1304" max="1536" width="9" style="292"/>
    <col min="1537" max="1537" width="12.75" style="292" customWidth="1"/>
    <col min="1538" max="1538" width="1" style="292" customWidth="1"/>
    <col min="1539" max="1541" width="8.25" style="292" customWidth="1"/>
    <col min="1542" max="1542" width="10.75" style="292" bestFit="1" customWidth="1"/>
    <col min="1543" max="1546" width="9.25" style="292" customWidth="1"/>
    <col min="1547" max="1547" width="11.75" style="292" bestFit="1" customWidth="1"/>
    <col min="1548" max="1548" width="10.25" style="292" customWidth="1"/>
    <col min="1549" max="1550" width="11.75" style="292" bestFit="1" customWidth="1"/>
    <col min="1551" max="1552" width="10" style="292" customWidth="1"/>
    <col min="1553" max="1553" width="10.75" style="292" bestFit="1" customWidth="1"/>
    <col min="1554" max="1555" width="8.75" style="292" customWidth="1"/>
    <col min="1556" max="1558" width="9" style="292"/>
    <col min="1559" max="1559" width="2.5" style="292" customWidth="1"/>
    <col min="1560" max="1792" width="9" style="292"/>
    <col min="1793" max="1793" width="12.75" style="292" customWidth="1"/>
    <col min="1794" max="1794" width="1" style="292" customWidth="1"/>
    <col min="1795" max="1797" width="8.25" style="292" customWidth="1"/>
    <col min="1798" max="1798" width="10.75" style="292" bestFit="1" customWidth="1"/>
    <col min="1799" max="1802" width="9.25" style="292" customWidth="1"/>
    <col min="1803" max="1803" width="11.75" style="292" bestFit="1" customWidth="1"/>
    <col min="1804" max="1804" width="10.25" style="292" customWidth="1"/>
    <col min="1805" max="1806" width="11.75" style="292" bestFit="1" customWidth="1"/>
    <col min="1807" max="1808" width="10" style="292" customWidth="1"/>
    <col min="1809" max="1809" width="10.75" style="292" bestFit="1" customWidth="1"/>
    <col min="1810" max="1811" width="8.75" style="292" customWidth="1"/>
    <col min="1812" max="1814" width="9" style="292"/>
    <col min="1815" max="1815" width="2.5" style="292" customWidth="1"/>
    <col min="1816" max="2048" width="9" style="292"/>
    <col min="2049" max="2049" width="12.75" style="292" customWidth="1"/>
    <col min="2050" max="2050" width="1" style="292" customWidth="1"/>
    <col min="2051" max="2053" width="8.25" style="292" customWidth="1"/>
    <col min="2054" max="2054" width="10.75" style="292" bestFit="1" customWidth="1"/>
    <col min="2055" max="2058" width="9.25" style="292" customWidth="1"/>
    <col min="2059" max="2059" width="11.75" style="292" bestFit="1" customWidth="1"/>
    <col min="2060" max="2060" width="10.25" style="292" customWidth="1"/>
    <col min="2061" max="2062" width="11.75" style="292" bestFit="1" customWidth="1"/>
    <col min="2063" max="2064" width="10" style="292" customWidth="1"/>
    <col min="2065" max="2065" width="10.75" style="292" bestFit="1" customWidth="1"/>
    <col min="2066" max="2067" width="8.75" style="292" customWidth="1"/>
    <col min="2068" max="2070" width="9" style="292"/>
    <col min="2071" max="2071" width="2.5" style="292" customWidth="1"/>
    <col min="2072" max="2304" width="9" style="292"/>
    <col min="2305" max="2305" width="12.75" style="292" customWidth="1"/>
    <col min="2306" max="2306" width="1" style="292" customWidth="1"/>
    <col min="2307" max="2309" width="8.25" style="292" customWidth="1"/>
    <col min="2310" max="2310" width="10.75" style="292" bestFit="1" customWidth="1"/>
    <col min="2311" max="2314" width="9.25" style="292" customWidth="1"/>
    <col min="2315" max="2315" width="11.75" style="292" bestFit="1" customWidth="1"/>
    <col min="2316" max="2316" width="10.25" style="292" customWidth="1"/>
    <col min="2317" max="2318" width="11.75" style="292" bestFit="1" customWidth="1"/>
    <col min="2319" max="2320" width="10" style="292" customWidth="1"/>
    <col min="2321" max="2321" width="10.75" style="292" bestFit="1" customWidth="1"/>
    <col min="2322" max="2323" width="8.75" style="292" customWidth="1"/>
    <col min="2324" max="2326" width="9" style="292"/>
    <col min="2327" max="2327" width="2.5" style="292" customWidth="1"/>
    <col min="2328" max="2560" width="9" style="292"/>
    <col min="2561" max="2561" width="12.75" style="292" customWidth="1"/>
    <col min="2562" max="2562" width="1" style="292" customWidth="1"/>
    <col min="2563" max="2565" width="8.25" style="292" customWidth="1"/>
    <col min="2566" max="2566" width="10.75" style="292" bestFit="1" customWidth="1"/>
    <col min="2567" max="2570" width="9.25" style="292" customWidth="1"/>
    <col min="2571" max="2571" width="11.75" style="292" bestFit="1" customWidth="1"/>
    <col min="2572" max="2572" width="10.25" style="292" customWidth="1"/>
    <col min="2573" max="2574" width="11.75" style="292" bestFit="1" customWidth="1"/>
    <col min="2575" max="2576" width="10" style="292" customWidth="1"/>
    <col min="2577" max="2577" width="10.75" style="292" bestFit="1" customWidth="1"/>
    <col min="2578" max="2579" width="8.75" style="292" customWidth="1"/>
    <col min="2580" max="2582" width="9" style="292"/>
    <col min="2583" max="2583" width="2.5" style="292" customWidth="1"/>
    <col min="2584" max="2816" width="9" style="292"/>
    <col min="2817" max="2817" width="12.75" style="292" customWidth="1"/>
    <col min="2818" max="2818" width="1" style="292" customWidth="1"/>
    <col min="2819" max="2821" width="8.25" style="292" customWidth="1"/>
    <col min="2822" max="2822" width="10.75" style="292" bestFit="1" customWidth="1"/>
    <col min="2823" max="2826" width="9.25" style="292" customWidth="1"/>
    <col min="2827" max="2827" width="11.75" style="292" bestFit="1" customWidth="1"/>
    <col min="2828" max="2828" width="10.25" style="292" customWidth="1"/>
    <col min="2829" max="2830" width="11.75" style="292" bestFit="1" customWidth="1"/>
    <col min="2831" max="2832" width="10" style="292" customWidth="1"/>
    <col min="2833" max="2833" width="10.75" style="292" bestFit="1" customWidth="1"/>
    <col min="2834" max="2835" width="8.75" style="292" customWidth="1"/>
    <col min="2836" max="2838" width="9" style="292"/>
    <col min="2839" max="2839" width="2.5" style="292" customWidth="1"/>
    <col min="2840" max="3072" width="9" style="292"/>
    <col min="3073" max="3073" width="12.75" style="292" customWidth="1"/>
    <col min="3074" max="3074" width="1" style="292" customWidth="1"/>
    <col min="3075" max="3077" width="8.25" style="292" customWidth="1"/>
    <col min="3078" max="3078" width="10.75" style="292" bestFit="1" customWidth="1"/>
    <col min="3079" max="3082" width="9.25" style="292" customWidth="1"/>
    <col min="3083" max="3083" width="11.75" style="292" bestFit="1" customWidth="1"/>
    <col min="3084" max="3084" width="10.25" style="292" customWidth="1"/>
    <col min="3085" max="3086" width="11.75" style="292" bestFit="1" customWidth="1"/>
    <col min="3087" max="3088" width="10" style="292" customWidth="1"/>
    <col min="3089" max="3089" width="10.75" style="292" bestFit="1" customWidth="1"/>
    <col min="3090" max="3091" width="8.75" style="292" customWidth="1"/>
    <col min="3092" max="3094" width="9" style="292"/>
    <col min="3095" max="3095" width="2.5" style="292" customWidth="1"/>
    <col min="3096" max="3328" width="9" style="292"/>
    <col min="3329" max="3329" width="12.75" style="292" customWidth="1"/>
    <col min="3330" max="3330" width="1" style="292" customWidth="1"/>
    <col min="3331" max="3333" width="8.25" style="292" customWidth="1"/>
    <col min="3334" max="3334" width="10.75" style="292" bestFit="1" customWidth="1"/>
    <col min="3335" max="3338" width="9.25" style="292" customWidth="1"/>
    <col min="3339" max="3339" width="11.75" style="292" bestFit="1" customWidth="1"/>
    <col min="3340" max="3340" width="10.25" style="292" customWidth="1"/>
    <col min="3341" max="3342" width="11.75" style="292" bestFit="1" customWidth="1"/>
    <col min="3343" max="3344" width="10" style="292" customWidth="1"/>
    <col min="3345" max="3345" width="10.75" style="292" bestFit="1" customWidth="1"/>
    <col min="3346" max="3347" width="8.75" style="292" customWidth="1"/>
    <col min="3348" max="3350" width="9" style="292"/>
    <col min="3351" max="3351" width="2.5" style="292" customWidth="1"/>
    <col min="3352" max="3584" width="9" style="292"/>
    <col min="3585" max="3585" width="12.75" style="292" customWidth="1"/>
    <col min="3586" max="3586" width="1" style="292" customWidth="1"/>
    <col min="3587" max="3589" width="8.25" style="292" customWidth="1"/>
    <col min="3590" max="3590" width="10.75" style="292" bestFit="1" customWidth="1"/>
    <col min="3591" max="3594" width="9.25" style="292" customWidth="1"/>
    <col min="3595" max="3595" width="11.75" style="292" bestFit="1" customWidth="1"/>
    <col min="3596" max="3596" width="10.25" style="292" customWidth="1"/>
    <col min="3597" max="3598" width="11.75" style="292" bestFit="1" customWidth="1"/>
    <col min="3599" max="3600" width="10" style="292" customWidth="1"/>
    <col min="3601" max="3601" width="10.75" style="292" bestFit="1" customWidth="1"/>
    <col min="3602" max="3603" width="8.75" style="292" customWidth="1"/>
    <col min="3604" max="3606" width="9" style="292"/>
    <col min="3607" max="3607" width="2.5" style="292" customWidth="1"/>
    <col min="3608" max="3840" width="9" style="292"/>
    <col min="3841" max="3841" width="12.75" style="292" customWidth="1"/>
    <col min="3842" max="3842" width="1" style="292" customWidth="1"/>
    <col min="3843" max="3845" width="8.25" style="292" customWidth="1"/>
    <col min="3846" max="3846" width="10.75" style="292" bestFit="1" customWidth="1"/>
    <col min="3847" max="3850" width="9.25" style="292" customWidth="1"/>
    <col min="3851" max="3851" width="11.75" style="292" bestFit="1" customWidth="1"/>
    <col min="3852" max="3852" width="10.25" style="292" customWidth="1"/>
    <col min="3853" max="3854" width="11.75" style="292" bestFit="1" customWidth="1"/>
    <col min="3855" max="3856" width="10" style="292" customWidth="1"/>
    <col min="3857" max="3857" width="10.75" style="292" bestFit="1" customWidth="1"/>
    <col min="3858" max="3859" width="8.75" style="292" customWidth="1"/>
    <col min="3860" max="3862" width="9" style="292"/>
    <col min="3863" max="3863" width="2.5" style="292" customWidth="1"/>
    <col min="3864" max="4096" width="9" style="292"/>
    <col min="4097" max="4097" width="12.75" style="292" customWidth="1"/>
    <col min="4098" max="4098" width="1" style="292" customWidth="1"/>
    <col min="4099" max="4101" width="8.25" style="292" customWidth="1"/>
    <col min="4102" max="4102" width="10.75" style="292" bestFit="1" customWidth="1"/>
    <col min="4103" max="4106" width="9.25" style="292" customWidth="1"/>
    <col min="4107" max="4107" width="11.75" style="292" bestFit="1" customWidth="1"/>
    <col min="4108" max="4108" width="10.25" style="292" customWidth="1"/>
    <col min="4109" max="4110" width="11.75" style="292" bestFit="1" customWidth="1"/>
    <col min="4111" max="4112" width="10" style="292" customWidth="1"/>
    <col min="4113" max="4113" width="10.75" style="292" bestFit="1" customWidth="1"/>
    <col min="4114" max="4115" width="8.75" style="292" customWidth="1"/>
    <col min="4116" max="4118" width="9" style="292"/>
    <col min="4119" max="4119" width="2.5" style="292" customWidth="1"/>
    <col min="4120" max="4352" width="9" style="292"/>
    <col min="4353" max="4353" width="12.75" style="292" customWidth="1"/>
    <col min="4354" max="4354" width="1" style="292" customWidth="1"/>
    <col min="4355" max="4357" width="8.25" style="292" customWidth="1"/>
    <col min="4358" max="4358" width="10.75" style="292" bestFit="1" customWidth="1"/>
    <col min="4359" max="4362" width="9.25" style="292" customWidth="1"/>
    <col min="4363" max="4363" width="11.75" style="292" bestFit="1" customWidth="1"/>
    <col min="4364" max="4364" width="10.25" style="292" customWidth="1"/>
    <col min="4365" max="4366" width="11.75" style="292" bestFit="1" customWidth="1"/>
    <col min="4367" max="4368" width="10" style="292" customWidth="1"/>
    <col min="4369" max="4369" width="10.75" style="292" bestFit="1" customWidth="1"/>
    <col min="4370" max="4371" width="8.75" style="292" customWidth="1"/>
    <col min="4372" max="4374" width="9" style="292"/>
    <col min="4375" max="4375" width="2.5" style="292" customWidth="1"/>
    <col min="4376" max="4608" width="9" style="292"/>
    <col min="4609" max="4609" width="12.75" style="292" customWidth="1"/>
    <col min="4610" max="4610" width="1" style="292" customWidth="1"/>
    <col min="4611" max="4613" width="8.25" style="292" customWidth="1"/>
    <col min="4614" max="4614" width="10.75" style="292" bestFit="1" customWidth="1"/>
    <col min="4615" max="4618" width="9.25" style="292" customWidth="1"/>
    <col min="4619" max="4619" width="11.75" style="292" bestFit="1" customWidth="1"/>
    <col min="4620" max="4620" width="10.25" style="292" customWidth="1"/>
    <col min="4621" max="4622" width="11.75" style="292" bestFit="1" customWidth="1"/>
    <col min="4623" max="4624" width="10" style="292" customWidth="1"/>
    <col min="4625" max="4625" width="10.75" style="292" bestFit="1" customWidth="1"/>
    <col min="4626" max="4627" width="8.75" style="292" customWidth="1"/>
    <col min="4628" max="4630" width="9" style="292"/>
    <col min="4631" max="4631" width="2.5" style="292" customWidth="1"/>
    <col min="4632" max="4864" width="9" style="292"/>
    <col min="4865" max="4865" width="12.75" style="292" customWidth="1"/>
    <col min="4866" max="4866" width="1" style="292" customWidth="1"/>
    <col min="4867" max="4869" width="8.25" style="292" customWidth="1"/>
    <col min="4870" max="4870" width="10.75" style="292" bestFit="1" customWidth="1"/>
    <col min="4871" max="4874" width="9.25" style="292" customWidth="1"/>
    <col min="4875" max="4875" width="11.75" style="292" bestFit="1" customWidth="1"/>
    <col min="4876" max="4876" width="10.25" style="292" customWidth="1"/>
    <col min="4877" max="4878" width="11.75" style="292" bestFit="1" customWidth="1"/>
    <col min="4879" max="4880" width="10" style="292" customWidth="1"/>
    <col min="4881" max="4881" width="10.75" style="292" bestFit="1" customWidth="1"/>
    <col min="4882" max="4883" width="8.75" style="292" customWidth="1"/>
    <col min="4884" max="4886" width="9" style="292"/>
    <col min="4887" max="4887" width="2.5" style="292" customWidth="1"/>
    <col min="4888" max="5120" width="9" style="292"/>
    <col min="5121" max="5121" width="12.75" style="292" customWidth="1"/>
    <col min="5122" max="5122" width="1" style="292" customWidth="1"/>
    <col min="5123" max="5125" width="8.25" style="292" customWidth="1"/>
    <col min="5126" max="5126" width="10.75" style="292" bestFit="1" customWidth="1"/>
    <col min="5127" max="5130" width="9.25" style="292" customWidth="1"/>
    <col min="5131" max="5131" width="11.75" style="292" bestFit="1" customWidth="1"/>
    <col min="5132" max="5132" width="10.25" style="292" customWidth="1"/>
    <col min="5133" max="5134" width="11.75" style="292" bestFit="1" customWidth="1"/>
    <col min="5135" max="5136" width="10" style="292" customWidth="1"/>
    <col min="5137" max="5137" width="10.75" style="292" bestFit="1" customWidth="1"/>
    <col min="5138" max="5139" width="8.75" style="292" customWidth="1"/>
    <col min="5140" max="5142" width="9" style="292"/>
    <col min="5143" max="5143" width="2.5" style="292" customWidth="1"/>
    <col min="5144" max="5376" width="9" style="292"/>
    <col min="5377" max="5377" width="12.75" style="292" customWidth="1"/>
    <col min="5378" max="5378" width="1" style="292" customWidth="1"/>
    <col min="5379" max="5381" width="8.25" style="292" customWidth="1"/>
    <col min="5382" max="5382" width="10.75" style="292" bestFit="1" customWidth="1"/>
    <col min="5383" max="5386" width="9.25" style="292" customWidth="1"/>
    <col min="5387" max="5387" width="11.75" style="292" bestFit="1" customWidth="1"/>
    <col min="5388" max="5388" width="10.25" style="292" customWidth="1"/>
    <col min="5389" max="5390" width="11.75" style="292" bestFit="1" customWidth="1"/>
    <col min="5391" max="5392" width="10" style="292" customWidth="1"/>
    <col min="5393" max="5393" width="10.75" style="292" bestFit="1" customWidth="1"/>
    <col min="5394" max="5395" width="8.75" style="292" customWidth="1"/>
    <col min="5396" max="5398" width="9" style="292"/>
    <col min="5399" max="5399" width="2.5" style="292" customWidth="1"/>
    <col min="5400" max="5632" width="9" style="292"/>
    <col min="5633" max="5633" width="12.75" style="292" customWidth="1"/>
    <col min="5634" max="5634" width="1" style="292" customWidth="1"/>
    <col min="5635" max="5637" width="8.25" style="292" customWidth="1"/>
    <col min="5638" max="5638" width="10.75" style="292" bestFit="1" customWidth="1"/>
    <col min="5639" max="5642" width="9.25" style="292" customWidth="1"/>
    <col min="5643" max="5643" width="11.75" style="292" bestFit="1" customWidth="1"/>
    <col min="5644" max="5644" width="10.25" style="292" customWidth="1"/>
    <col min="5645" max="5646" width="11.75" style="292" bestFit="1" customWidth="1"/>
    <col min="5647" max="5648" width="10" style="292" customWidth="1"/>
    <col min="5649" max="5649" width="10.75" style="292" bestFit="1" customWidth="1"/>
    <col min="5650" max="5651" width="8.75" style="292" customWidth="1"/>
    <col min="5652" max="5654" width="9" style="292"/>
    <col min="5655" max="5655" width="2.5" style="292" customWidth="1"/>
    <col min="5656" max="5888" width="9" style="292"/>
    <col min="5889" max="5889" width="12.75" style="292" customWidth="1"/>
    <col min="5890" max="5890" width="1" style="292" customWidth="1"/>
    <col min="5891" max="5893" width="8.25" style="292" customWidth="1"/>
    <col min="5894" max="5894" width="10.75" style="292" bestFit="1" customWidth="1"/>
    <col min="5895" max="5898" width="9.25" style="292" customWidth="1"/>
    <col min="5899" max="5899" width="11.75" style="292" bestFit="1" customWidth="1"/>
    <col min="5900" max="5900" width="10.25" style="292" customWidth="1"/>
    <col min="5901" max="5902" width="11.75" style="292" bestFit="1" customWidth="1"/>
    <col min="5903" max="5904" width="10" style="292" customWidth="1"/>
    <col min="5905" max="5905" width="10.75" style="292" bestFit="1" customWidth="1"/>
    <col min="5906" max="5907" width="8.75" style="292" customWidth="1"/>
    <col min="5908" max="5910" width="9" style="292"/>
    <col min="5911" max="5911" width="2.5" style="292" customWidth="1"/>
    <col min="5912" max="6144" width="9" style="292"/>
    <col min="6145" max="6145" width="12.75" style="292" customWidth="1"/>
    <col min="6146" max="6146" width="1" style="292" customWidth="1"/>
    <col min="6147" max="6149" width="8.25" style="292" customWidth="1"/>
    <col min="6150" max="6150" width="10.75" style="292" bestFit="1" customWidth="1"/>
    <col min="6151" max="6154" width="9.25" style="292" customWidth="1"/>
    <col min="6155" max="6155" width="11.75" style="292" bestFit="1" customWidth="1"/>
    <col min="6156" max="6156" width="10.25" style="292" customWidth="1"/>
    <col min="6157" max="6158" width="11.75" style="292" bestFit="1" customWidth="1"/>
    <col min="6159" max="6160" width="10" style="292" customWidth="1"/>
    <col min="6161" max="6161" width="10.75" style="292" bestFit="1" customWidth="1"/>
    <col min="6162" max="6163" width="8.75" style="292" customWidth="1"/>
    <col min="6164" max="6166" width="9" style="292"/>
    <col min="6167" max="6167" width="2.5" style="292" customWidth="1"/>
    <col min="6168" max="6400" width="9" style="292"/>
    <col min="6401" max="6401" width="12.75" style="292" customWidth="1"/>
    <col min="6402" max="6402" width="1" style="292" customWidth="1"/>
    <col min="6403" max="6405" width="8.25" style="292" customWidth="1"/>
    <col min="6406" max="6406" width="10.75" style="292" bestFit="1" customWidth="1"/>
    <col min="6407" max="6410" width="9.25" style="292" customWidth="1"/>
    <col min="6411" max="6411" width="11.75" style="292" bestFit="1" customWidth="1"/>
    <col min="6412" max="6412" width="10.25" style="292" customWidth="1"/>
    <col min="6413" max="6414" width="11.75" style="292" bestFit="1" customWidth="1"/>
    <col min="6415" max="6416" width="10" style="292" customWidth="1"/>
    <col min="6417" max="6417" width="10.75" style="292" bestFit="1" customWidth="1"/>
    <col min="6418" max="6419" width="8.75" style="292" customWidth="1"/>
    <col min="6420" max="6422" width="9" style="292"/>
    <col min="6423" max="6423" width="2.5" style="292" customWidth="1"/>
    <col min="6424" max="6656" width="9" style="292"/>
    <col min="6657" max="6657" width="12.75" style="292" customWidth="1"/>
    <col min="6658" max="6658" width="1" style="292" customWidth="1"/>
    <col min="6659" max="6661" width="8.25" style="292" customWidth="1"/>
    <col min="6662" max="6662" width="10.75" style="292" bestFit="1" customWidth="1"/>
    <col min="6663" max="6666" width="9.25" style="292" customWidth="1"/>
    <col min="6667" max="6667" width="11.75" style="292" bestFit="1" customWidth="1"/>
    <col min="6668" max="6668" width="10.25" style="292" customWidth="1"/>
    <col min="6669" max="6670" width="11.75" style="292" bestFit="1" customWidth="1"/>
    <col min="6671" max="6672" width="10" style="292" customWidth="1"/>
    <col min="6673" max="6673" width="10.75" style="292" bestFit="1" customWidth="1"/>
    <col min="6674" max="6675" width="8.75" style="292" customWidth="1"/>
    <col min="6676" max="6678" width="9" style="292"/>
    <col min="6679" max="6679" width="2.5" style="292" customWidth="1"/>
    <col min="6680" max="6912" width="9" style="292"/>
    <col min="6913" max="6913" width="12.75" style="292" customWidth="1"/>
    <col min="6914" max="6914" width="1" style="292" customWidth="1"/>
    <col min="6915" max="6917" width="8.25" style="292" customWidth="1"/>
    <col min="6918" max="6918" width="10.75" style="292" bestFit="1" customWidth="1"/>
    <col min="6919" max="6922" width="9.25" style="292" customWidth="1"/>
    <col min="6923" max="6923" width="11.75" style="292" bestFit="1" customWidth="1"/>
    <col min="6924" max="6924" width="10.25" style="292" customWidth="1"/>
    <col min="6925" max="6926" width="11.75" style="292" bestFit="1" customWidth="1"/>
    <col min="6927" max="6928" width="10" style="292" customWidth="1"/>
    <col min="6929" max="6929" width="10.75" style="292" bestFit="1" customWidth="1"/>
    <col min="6930" max="6931" width="8.75" style="292" customWidth="1"/>
    <col min="6932" max="6934" width="9" style="292"/>
    <col min="6935" max="6935" width="2.5" style="292" customWidth="1"/>
    <col min="6936" max="7168" width="9" style="292"/>
    <col min="7169" max="7169" width="12.75" style="292" customWidth="1"/>
    <col min="7170" max="7170" width="1" style="292" customWidth="1"/>
    <col min="7171" max="7173" width="8.25" style="292" customWidth="1"/>
    <col min="7174" max="7174" width="10.75" style="292" bestFit="1" customWidth="1"/>
    <col min="7175" max="7178" width="9.25" style="292" customWidth="1"/>
    <col min="7179" max="7179" width="11.75" style="292" bestFit="1" customWidth="1"/>
    <col min="7180" max="7180" width="10.25" style="292" customWidth="1"/>
    <col min="7181" max="7182" width="11.75" style="292" bestFit="1" customWidth="1"/>
    <col min="7183" max="7184" width="10" style="292" customWidth="1"/>
    <col min="7185" max="7185" width="10.75" style="292" bestFit="1" customWidth="1"/>
    <col min="7186" max="7187" width="8.75" style="292" customWidth="1"/>
    <col min="7188" max="7190" width="9" style="292"/>
    <col min="7191" max="7191" width="2.5" style="292" customWidth="1"/>
    <col min="7192" max="7424" width="9" style="292"/>
    <col min="7425" max="7425" width="12.75" style="292" customWidth="1"/>
    <col min="7426" max="7426" width="1" style="292" customWidth="1"/>
    <col min="7427" max="7429" width="8.25" style="292" customWidth="1"/>
    <col min="7430" max="7430" width="10.75" style="292" bestFit="1" customWidth="1"/>
    <col min="7431" max="7434" width="9.25" style="292" customWidth="1"/>
    <col min="7435" max="7435" width="11.75" style="292" bestFit="1" customWidth="1"/>
    <col min="7436" max="7436" width="10.25" style="292" customWidth="1"/>
    <col min="7437" max="7438" width="11.75" style="292" bestFit="1" customWidth="1"/>
    <col min="7439" max="7440" width="10" style="292" customWidth="1"/>
    <col min="7441" max="7441" width="10.75" style="292" bestFit="1" customWidth="1"/>
    <col min="7442" max="7443" width="8.75" style="292" customWidth="1"/>
    <col min="7444" max="7446" width="9" style="292"/>
    <col min="7447" max="7447" width="2.5" style="292" customWidth="1"/>
    <col min="7448" max="7680" width="9" style="292"/>
    <col min="7681" max="7681" width="12.75" style="292" customWidth="1"/>
    <col min="7682" max="7682" width="1" style="292" customWidth="1"/>
    <col min="7683" max="7685" width="8.25" style="292" customWidth="1"/>
    <col min="7686" max="7686" width="10.75" style="292" bestFit="1" customWidth="1"/>
    <col min="7687" max="7690" width="9.25" style="292" customWidth="1"/>
    <col min="7691" max="7691" width="11.75" style="292" bestFit="1" customWidth="1"/>
    <col min="7692" max="7692" width="10.25" style="292" customWidth="1"/>
    <col min="7693" max="7694" width="11.75" style="292" bestFit="1" customWidth="1"/>
    <col min="7695" max="7696" width="10" style="292" customWidth="1"/>
    <col min="7697" max="7697" width="10.75" style="292" bestFit="1" customWidth="1"/>
    <col min="7698" max="7699" width="8.75" style="292" customWidth="1"/>
    <col min="7700" max="7702" width="9" style="292"/>
    <col min="7703" max="7703" width="2.5" style="292" customWidth="1"/>
    <col min="7704" max="7936" width="9" style="292"/>
    <col min="7937" max="7937" width="12.75" style="292" customWidth="1"/>
    <col min="7938" max="7938" width="1" style="292" customWidth="1"/>
    <col min="7939" max="7941" width="8.25" style="292" customWidth="1"/>
    <col min="7942" max="7942" width="10.75" style="292" bestFit="1" customWidth="1"/>
    <col min="7943" max="7946" width="9.25" style="292" customWidth="1"/>
    <col min="7947" max="7947" width="11.75" style="292" bestFit="1" customWidth="1"/>
    <col min="7948" max="7948" width="10.25" style="292" customWidth="1"/>
    <col min="7949" max="7950" width="11.75" style="292" bestFit="1" customWidth="1"/>
    <col min="7951" max="7952" width="10" style="292" customWidth="1"/>
    <col min="7953" max="7953" width="10.75" style="292" bestFit="1" customWidth="1"/>
    <col min="7954" max="7955" width="8.75" style="292" customWidth="1"/>
    <col min="7956" max="7958" width="9" style="292"/>
    <col min="7959" max="7959" width="2.5" style="292" customWidth="1"/>
    <col min="7960" max="8192" width="9" style="292"/>
    <col min="8193" max="8193" width="12.75" style="292" customWidth="1"/>
    <col min="8194" max="8194" width="1" style="292" customWidth="1"/>
    <col min="8195" max="8197" width="8.25" style="292" customWidth="1"/>
    <col min="8198" max="8198" width="10.75" style="292" bestFit="1" customWidth="1"/>
    <col min="8199" max="8202" width="9.25" style="292" customWidth="1"/>
    <col min="8203" max="8203" width="11.75" style="292" bestFit="1" customWidth="1"/>
    <col min="8204" max="8204" width="10.25" style="292" customWidth="1"/>
    <col min="8205" max="8206" width="11.75" style="292" bestFit="1" customWidth="1"/>
    <col min="8207" max="8208" width="10" style="292" customWidth="1"/>
    <col min="8209" max="8209" width="10.75" style="292" bestFit="1" customWidth="1"/>
    <col min="8210" max="8211" width="8.75" style="292" customWidth="1"/>
    <col min="8212" max="8214" width="9" style="292"/>
    <col min="8215" max="8215" width="2.5" style="292" customWidth="1"/>
    <col min="8216" max="8448" width="9" style="292"/>
    <col min="8449" max="8449" width="12.75" style="292" customWidth="1"/>
    <col min="8450" max="8450" width="1" style="292" customWidth="1"/>
    <col min="8451" max="8453" width="8.25" style="292" customWidth="1"/>
    <col min="8454" max="8454" width="10.75" style="292" bestFit="1" customWidth="1"/>
    <col min="8455" max="8458" width="9.25" style="292" customWidth="1"/>
    <col min="8459" max="8459" width="11.75" style="292" bestFit="1" customWidth="1"/>
    <col min="8460" max="8460" width="10.25" style="292" customWidth="1"/>
    <col min="8461" max="8462" width="11.75" style="292" bestFit="1" customWidth="1"/>
    <col min="8463" max="8464" width="10" style="292" customWidth="1"/>
    <col min="8465" max="8465" width="10.75" style="292" bestFit="1" customWidth="1"/>
    <col min="8466" max="8467" width="8.75" style="292" customWidth="1"/>
    <col min="8468" max="8470" width="9" style="292"/>
    <col min="8471" max="8471" width="2.5" style="292" customWidth="1"/>
    <col min="8472" max="8704" width="9" style="292"/>
    <col min="8705" max="8705" width="12.75" style="292" customWidth="1"/>
    <col min="8706" max="8706" width="1" style="292" customWidth="1"/>
    <col min="8707" max="8709" width="8.25" style="292" customWidth="1"/>
    <col min="8710" max="8710" width="10.75" style="292" bestFit="1" customWidth="1"/>
    <col min="8711" max="8714" width="9.25" style="292" customWidth="1"/>
    <col min="8715" max="8715" width="11.75" style="292" bestFit="1" customWidth="1"/>
    <col min="8716" max="8716" width="10.25" style="292" customWidth="1"/>
    <col min="8717" max="8718" width="11.75" style="292" bestFit="1" customWidth="1"/>
    <col min="8719" max="8720" width="10" style="292" customWidth="1"/>
    <col min="8721" max="8721" width="10.75" style="292" bestFit="1" customWidth="1"/>
    <col min="8722" max="8723" width="8.75" style="292" customWidth="1"/>
    <col min="8724" max="8726" width="9" style="292"/>
    <col min="8727" max="8727" width="2.5" style="292" customWidth="1"/>
    <col min="8728" max="8960" width="9" style="292"/>
    <col min="8961" max="8961" width="12.75" style="292" customWidth="1"/>
    <col min="8962" max="8962" width="1" style="292" customWidth="1"/>
    <col min="8963" max="8965" width="8.25" style="292" customWidth="1"/>
    <col min="8966" max="8966" width="10.75" style="292" bestFit="1" customWidth="1"/>
    <col min="8967" max="8970" width="9.25" style="292" customWidth="1"/>
    <col min="8971" max="8971" width="11.75" style="292" bestFit="1" customWidth="1"/>
    <col min="8972" max="8972" width="10.25" style="292" customWidth="1"/>
    <col min="8973" max="8974" width="11.75" style="292" bestFit="1" customWidth="1"/>
    <col min="8975" max="8976" width="10" style="292" customWidth="1"/>
    <col min="8977" max="8977" width="10.75" style="292" bestFit="1" customWidth="1"/>
    <col min="8978" max="8979" width="8.75" style="292" customWidth="1"/>
    <col min="8980" max="8982" width="9" style="292"/>
    <col min="8983" max="8983" width="2.5" style="292" customWidth="1"/>
    <col min="8984" max="9216" width="9" style="292"/>
    <col min="9217" max="9217" width="12.75" style="292" customWidth="1"/>
    <col min="9218" max="9218" width="1" style="292" customWidth="1"/>
    <col min="9219" max="9221" width="8.25" style="292" customWidth="1"/>
    <col min="9222" max="9222" width="10.75" style="292" bestFit="1" customWidth="1"/>
    <col min="9223" max="9226" width="9.25" style="292" customWidth="1"/>
    <col min="9227" max="9227" width="11.75" style="292" bestFit="1" customWidth="1"/>
    <col min="9228" max="9228" width="10.25" style="292" customWidth="1"/>
    <col min="9229" max="9230" width="11.75" style="292" bestFit="1" customWidth="1"/>
    <col min="9231" max="9232" width="10" style="292" customWidth="1"/>
    <col min="9233" max="9233" width="10.75" style="292" bestFit="1" customWidth="1"/>
    <col min="9234" max="9235" width="8.75" style="292" customWidth="1"/>
    <col min="9236" max="9238" width="9" style="292"/>
    <col min="9239" max="9239" width="2.5" style="292" customWidth="1"/>
    <col min="9240" max="9472" width="9" style="292"/>
    <col min="9473" max="9473" width="12.75" style="292" customWidth="1"/>
    <col min="9474" max="9474" width="1" style="292" customWidth="1"/>
    <col min="9475" max="9477" width="8.25" style="292" customWidth="1"/>
    <col min="9478" max="9478" width="10.75" style="292" bestFit="1" customWidth="1"/>
    <col min="9479" max="9482" width="9.25" style="292" customWidth="1"/>
    <col min="9483" max="9483" width="11.75" style="292" bestFit="1" customWidth="1"/>
    <col min="9484" max="9484" width="10.25" style="292" customWidth="1"/>
    <col min="9485" max="9486" width="11.75" style="292" bestFit="1" customWidth="1"/>
    <col min="9487" max="9488" width="10" style="292" customWidth="1"/>
    <col min="9489" max="9489" width="10.75" style="292" bestFit="1" customWidth="1"/>
    <col min="9490" max="9491" width="8.75" style="292" customWidth="1"/>
    <col min="9492" max="9494" width="9" style="292"/>
    <col min="9495" max="9495" width="2.5" style="292" customWidth="1"/>
    <col min="9496" max="9728" width="9" style="292"/>
    <col min="9729" max="9729" width="12.75" style="292" customWidth="1"/>
    <col min="9730" max="9730" width="1" style="292" customWidth="1"/>
    <col min="9731" max="9733" width="8.25" style="292" customWidth="1"/>
    <col min="9734" max="9734" width="10.75" style="292" bestFit="1" customWidth="1"/>
    <col min="9735" max="9738" width="9.25" style="292" customWidth="1"/>
    <col min="9739" max="9739" width="11.75" style="292" bestFit="1" customWidth="1"/>
    <col min="9740" max="9740" width="10.25" style="292" customWidth="1"/>
    <col min="9741" max="9742" width="11.75" style="292" bestFit="1" customWidth="1"/>
    <col min="9743" max="9744" width="10" style="292" customWidth="1"/>
    <col min="9745" max="9745" width="10.75" style="292" bestFit="1" customWidth="1"/>
    <col min="9746" max="9747" width="8.75" style="292" customWidth="1"/>
    <col min="9748" max="9750" width="9" style="292"/>
    <col min="9751" max="9751" width="2.5" style="292" customWidth="1"/>
    <col min="9752" max="9984" width="9" style="292"/>
    <col min="9985" max="9985" width="12.75" style="292" customWidth="1"/>
    <col min="9986" max="9986" width="1" style="292" customWidth="1"/>
    <col min="9987" max="9989" width="8.25" style="292" customWidth="1"/>
    <col min="9990" max="9990" width="10.75" style="292" bestFit="1" customWidth="1"/>
    <col min="9991" max="9994" width="9.25" style="292" customWidth="1"/>
    <col min="9995" max="9995" width="11.75" style="292" bestFit="1" customWidth="1"/>
    <col min="9996" max="9996" width="10.25" style="292" customWidth="1"/>
    <col min="9997" max="9998" width="11.75" style="292" bestFit="1" customWidth="1"/>
    <col min="9999" max="10000" width="10" style="292" customWidth="1"/>
    <col min="10001" max="10001" width="10.75" style="292" bestFit="1" customWidth="1"/>
    <col min="10002" max="10003" width="8.75" style="292" customWidth="1"/>
    <col min="10004" max="10006" width="9" style="292"/>
    <col min="10007" max="10007" width="2.5" style="292" customWidth="1"/>
    <col min="10008" max="10240" width="9" style="292"/>
    <col min="10241" max="10241" width="12.75" style="292" customWidth="1"/>
    <col min="10242" max="10242" width="1" style="292" customWidth="1"/>
    <col min="10243" max="10245" width="8.25" style="292" customWidth="1"/>
    <col min="10246" max="10246" width="10.75" style="292" bestFit="1" customWidth="1"/>
    <col min="10247" max="10250" width="9.25" style="292" customWidth="1"/>
    <col min="10251" max="10251" width="11.75" style="292" bestFit="1" customWidth="1"/>
    <col min="10252" max="10252" width="10.25" style="292" customWidth="1"/>
    <col min="10253" max="10254" width="11.75" style="292" bestFit="1" customWidth="1"/>
    <col min="10255" max="10256" width="10" style="292" customWidth="1"/>
    <col min="10257" max="10257" width="10.75" style="292" bestFit="1" customWidth="1"/>
    <col min="10258" max="10259" width="8.75" style="292" customWidth="1"/>
    <col min="10260" max="10262" width="9" style="292"/>
    <col min="10263" max="10263" width="2.5" style="292" customWidth="1"/>
    <col min="10264" max="10496" width="9" style="292"/>
    <col min="10497" max="10497" width="12.75" style="292" customWidth="1"/>
    <col min="10498" max="10498" width="1" style="292" customWidth="1"/>
    <col min="10499" max="10501" width="8.25" style="292" customWidth="1"/>
    <col min="10502" max="10502" width="10.75" style="292" bestFit="1" customWidth="1"/>
    <col min="10503" max="10506" width="9.25" style="292" customWidth="1"/>
    <col min="10507" max="10507" width="11.75" style="292" bestFit="1" customWidth="1"/>
    <col min="10508" max="10508" width="10.25" style="292" customWidth="1"/>
    <col min="10509" max="10510" width="11.75" style="292" bestFit="1" customWidth="1"/>
    <col min="10511" max="10512" width="10" style="292" customWidth="1"/>
    <col min="10513" max="10513" width="10.75" style="292" bestFit="1" customWidth="1"/>
    <col min="10514" max="10515" width="8.75" style="292" customWidth="1"/>
    <col min="10516" max="10518" width="9" style="292"/>
    <col min="10519" max="10519" width="2.5" style="292" customWidth="1"/>
    <col min="10520" max="10752" width="9" style="292"/>
    <col min="10753" max="10753" width="12.75" style="292" customWidth="1"/>
    <col min="10754" max="10754" width="1" style="292" customWidth="1"/>
    <col min="10755" max="10757" width="8.25" style="292" customWidth="1"/>
    <col min="10758" max="10758" width="10.75" style="292" bestFit="1" customWidth="1"/>
    <col min="10759" max="10762" width="9.25" style="292" customWidth="1"/>
    <col min="10763" max="10763" width="11.75" style="292" bestFit="1" customWidth="1"/>
    <col min="10764" max="10764" width="10.25" style="292" customWidth="1"/>
    <col min="10765" max="10766" width="11.75" style="292" bestFit="1" customWidth="1"/>
    <col min="10767" max="10768" width="10" style="292" customWidth="1"/>
    <col min="10769" max="10769" width="10.75" style="292" bestFit="1" customWidth="1"/>
    <col min="10770" max="10771" width="8.75" style="292" customWidth="1"/>
    <col min="10772" max="10774" width="9" style="292"/>
    <col min="10775" max="10775" width="2.5" style="292" customWidth="1"/>
    <col min="10776" max="11008" width="9" style="292"/>
    <col min="11009" max="11009" width="12.75" style="292" customWidth="1"/>
    <col min="11010" max="11010" width="1" style="292" customWidth="1"/>
    <col min="11011" max="11013" width="8.25" style="292" customWidth="1"/>
    <col min="11014" max="11014" width="10.75" style="292" bestFit="1" customWidth="1"/>
    <col min="11015" max="11018" width="9.25" style="292" customWidth="1"/>
    <col min="11019" max="11019" width="11.75" style="292" bestFit="1" customWidth="1"/>
    <col min="11020" max="11020" width="10.25" style="292" customWidth="1"/>
    <col min="11021" max="11022" width="11.75" style="292" bestFit="1" customWidth="1"/>
    <col min="11023" max="11024" width="10" style="292" customWidth="1"/>
    <col min="11025" max="11025" width="10.75" style="292" bestFit="1" customWidth="1"/>
    <col min="11026" max="11027" width="8.75" style="292" customWidth="1"/>
    <col min="11028" max="11030" width="9" style="292"/>
    <col min="11031" max="11031" width="2.5" style="292" customWidth="1"/>
    <col min="11032" max="11264" width="9" style="292"/>
    <col min="11265" max="11265" width="12.75" style="292" customWidth="1"/>
    <col min="11266" max="11266" width="1" style="292" customWidth="1"/>
    <col min="11267" max="11269" width="8.25" style="292" customWidth="1"/>
    <col min="11270" max="11270" width="10.75" style="292" bestFit="1" customWidth="1"/>
    <col min="11271" max="11274" width="9.25" style="292" customWidth="1"/>
    <col min="11275" max="11275" width="11.75" style="292" bestFit="1" customWidth="1"/>
    <col min="11276" max="11276" width="10.25" style="292" customWidth="1"/>
    <col min="11277" max="11278" width="11.75" style="292" bestFit="1" customWidth="1"/>
    <col min="11279" max="11280" width="10" style="292" customWidth="1"/>
    <col min="11281" max="11281" width="10.75" style="292" bestFit="1" customWidth="1"/>
    <col min="11282" max="11283" width="8.75" style="292" customWidth="1"/>
    <col min="11284" max="11286" width="9" style="292"/>
    <col min="11287" max="11287" width="2.5" style="292" customWidth="1"/>
    <col min="11288" max="11520" width="9" style="292"/>
    <col min="11521" max="11521" width="12.75" style="292" customWidth="1"/>
    <col min="11522" max="11522" width="1" style="292" customWidth="1"/>
    <col min="11523" max="11525" width="8.25" style="292" customWidth="1"/>
    <col min="11526" max="11526" width="10.75" style="292" bestFit="1" customWidth="1"/>
    <col min="11527" max="11530" width="9.25" style="292" customWidth="1"/>
    <col min="11531" max="11531" width="11.75" style="292" bestFit="1" customWidth="1"/>
    <col min="11532" max="11532" width="10.25" style="292" customWidth="1"/>
    <col min="11533" max="11534" width="11.75" style="292" bestFit="1" customWidth="1"/>
    <col min="11535" max="11536" width="10" style="292" customWidth="1"/>
    <col min="11537" max="11537" width="10.75" style="292" bestFit="1" customWidth="1"/>
    <col min="11538" max="11539" width="8.75" style="292" customWidth="1"/>
    <col min="11540" max="11542" width="9" style="292"/>
    <col min="11543" max="11543" width="2.5" style="292" customWidth="1"/>
    <col min="11544" max="11776" width="9" style="292"/>
    <col min="11777" max="11777" width="12.75" style="292" customWidth="1"/>
    <col min="11778" max="11778" width="1" style="292" customWidth="1"/>
    <col min="11779" max="11781" width="8.25" style="292" customWidth="1"/>
    <col min="11782" max="11782" width="10.75" style="292" bestFit="1" customWidth="1"/>
    <col min="11783" max="11786" width="9.25" style="292" customWidth="1"/>
    <col min="11787" max="11787" width="11.75" style="292" bestFit="1" customWidth="1"/>
    <col min="11788" max="11788" width="10.25" style="292" customWidth="1"/>
    <col min="11789" max="11790" width="11.75" style="292" bestFit="1" customWidth="1"/>
    <col min="11791" max="11792" width="10" style="292" customWidth="1"/>
    <col min="11793" max="11793" width="10.75" style="292" bestFit="1" customWidth="1"/>
    <col min="11794" max="11795" width="8.75" style="292" customWidth="1"/>
    <col min="11796" max="11798" width="9" style="292"/>
    <col min="11799" max="11799" width="2.5" style="292" customWidth="1"/>
    <col min="11800" max="12032" width="9" style="292"/>
    <col min="12033" max="12033" width="12.75" style="292" customWidth="1"/>
    <col min="12034" max="12034" width="1" style="292" customWidth="1"/>
    <col min="12035" max="12037" width="8.25" style="292" customWidth="1"/>
    <col min="12038" max="12038" width="10.75" style="292" bestFit="1" customWidth="1"/>
    <col min="12039" max="12042" width="9.25" style="292" customWidth="1"/>
    <col min="12043" max="12043" width="11.75" style="292" bestFit="1" customWidth="1"/>
    <col min="12044" max="12044" width="10.25" style="292" customWidth="1"/>
    <col min="12045" max="12046" width="11.75" style="292" bestFit="1" customWidth="1"/>
    <col min="12047" max="12048" width="10" style="292" customWidth="1"/>
    <col min="12049" max="12049" width="10.75" style="292" bestFit="1" customWidth="1"/>
    <col min="12050" max="12051" width="8.75" style="292" customWidth="1"/>
    <col min="12052" max="12054" width="9" style="292"/>
    <col min="12055" max="12055" width="2.5" style="292" customWidth="1"/>
    <col min="12056" max="12288" width="9" style="292"/>
    <col min="12289" max="12289" width="12.75" style="292" customWidth="1"/>
    <col min="12290" max="12290" width="1" style="292" customWidth="1"/>
    <col min="12291" max="12293" width="8.25" style="292" customWidth="1"/>
    <col min="12294" max="12294" width="10.75" style="292" bestFit="1" customWidth="1"/>
    <col min="12295" max="12298" width="9.25" style="292" customWidth="1"/>
    <col min="12299" max="12299" width="11.75" style="292" bestFit="1" customWidth="1"/>
    <col min="12300" max="12300" width="10.25" style="292" customWidth="1"/>
    <col min="12301" max="12302" width="11.75" style="292" bestFit="1" customWidth="1"/>
    <col min="12303" max="12304" width="10" style="292" customWidth="1"/>
    <col min="12305" max="12305" width="10.75" style="292" bestFit="1" customWidth="1"/>
    <col min="12306" max="12307" width="8.75" style="292" customWidth="1"/>
    <col min="12308" max="12310" width="9" style="292"/>
    <col min="12311" max="12311" width="2.5" style="292" customWidth="1"/>
    <col min="12312" max="12544" width="9" style="292"/>
    <col min="12545" max="12545" width="12.75" style="292" customWidth="1"/>
    <col min="12546" max="12546" width="1" style="292" customWidth="1"/>
    <col min="12547" max="12549" width="8.25" style="292" customWidth="1"/>
    <col min="12550" max="12550" width="10.75" style="292" bestFit="1" customWidth="1"/>
    <col min="12551" max="12554" width="9.25" style="292" customWidth="1"/>
    <col min="12555" max="12555" width="11.75" style="292" bestFit="1" customWidth="1"/>
    <col min="12556" max="12556" width="10.25" style="292" customWidth="1"/>
    <col min="12557" max="12558" width="11.75" style="292" bestFit="1" customWidth="1"/>
    <col min="12559" max="12560" width="10" style="292" customWidth="1"/>
    <col min="12561" max="12561" width="10.75" style="292" bestFit="1" customWidth="1"/>
    <col min="12562" max="12563" width="8.75" style="292" customWidth="1"/>
    <col min="12564" max="12566" width="9" style="292"/>
    <col min="12567" max="12567" width="2.5" style="292" customWidth="1"/>
    <col min="12568" max="12800" width="9" style="292"/>
    <col min="12801" max="12801" width="12.75" style="292" customWidth="1"/>
    <col min="12802" max="12802" width="1" style="292" customWidth="1"/>
    <col min="12803" max="12805" width="8.25" style="292" customWidth="1"/>
    <col min="12806" max="12806" width="10.75" style="292" bestFit="1" customWidth="1"/>
    <col min="12807" max="12810" width="9.25" style="292" customWidth="1"/>
    <col min="12811" max="12811" width="11.75" style="292" bestFit="1" customWidth="1"/>
    <col min="12812" max="12812" width="10.25" style="292" customWidth="1"/>
    <col min="12813" max="12814" width="11.75" style="292" bestFit="1" customWidth="1"/>
    <col min="12815" max="12816" width="10" style="292" customWidth="1"/>
    <col min="12817" max="12817" width="10.75" style="292" bestFit="1" customWidth="1"/>
    <col min="12818" max="12819" width="8.75" style="292" customWidth="1"/>
    <col min="12820" max="12822" width="9" style="292"/>
    <col min="12823" max="12823" width="2.5" style="292" customWidth="1"/>
    <col min="12824" max="13056" width="9" style="292"/>
    <col min="13057" max="13057" width="12.75" style="292" customWidth="1"/>
    <col min="13058" max="13058" width="1" style="292" customWidth="1"/>
    <col min="13059" max="13061" width="8.25" style="292" customWidth="1"/>
    <col min="13062" max="13062" width="10.75" style="292" bestFit="1" customWidth="1"/>
    <col min="13063" max="13066" width="9.25" style="292" customWidth="1"/>
    <col min="13067" max="13067" width="11.75" style="292" bestFit="1" customWidth="1"/>
    <col min="13068" max="13068" width="10.25" style="292" customWidth="1"/>
    <col min="13069" max="13070" width="11.75" style="292" bestFit="1" customWidth="1"/>
    <col min="13071" max="13072" width="10" style="292" customWidth="1"/>
    <col min="13073" max="13073" width="10.75" style="292" bestFit="1" customWidth="1"/>
    <col min="13074" max="13075" width="8.75" style="292" customWidth="1"/>
    <col min="13076" max="13078" width="9" style="292"/>
    <col min="13079" max="13079" width="2.5" style="292" customWidth="1"/>
    <col min="13080" max="13312" width="9" style="292"/>
    <col min="13313" max="13313" width="12.75" style="292" customWidth="1"/>
    <col min="13314" max="13314" width="1" style="292" customWidth="1"/>
    <col min="13315" max="13317" width="8.25" style="292" customWidth="1"/>
    <col min="13318" max="13318" width="10.75" style="292" bestFit="1" customWidth="1"/>
    <col min="13319" max="13322" width="9.25" style="292" customWidth="1"/>
    <col min="13323" max="13323" width="11.75" style="292" bestFit="1" customWidth="1"/>
    <col min="13324" max="13324" width="10.25" style="292" customWidth="1"/>
    <col min="13325" max="13326" width="11.75" style="292" bestFit="1" customWidth="1"/>
    <col min="13327" max="13328" width="10" style="292" customWidth="1"/>
    <col min="13329" max="13329" width="10.75" style="292" bestFit="1" customWidth="1"/>
    <col min="13330" max="13331" width="8.75" style="292" customWidth="1"/>
    <col min="13332" max="13334" width="9" style="292"/>
    <col min="13335" max="13335" width="2.5" style="292" customWidth="1"/>
    <col min="13336" max="13568" width="9" style="292"/>
    <col min="13569" max="13569" width="12.75" style="292" customWidth="1"/>
    <col min="13570" max="13570" width="1" style="292" customWidth="1"/>
    <col min="13571" max="13573" width="8.25" style="292" customWidth="1"/>
    <col min="13574" max="13574" width="10.75" style="292" bestFit="1" customWidth="1"/>
    <col min="13575" max="13578" width="9.25" style="292" customWidth="1"/>
    <col min="13579" max="13579" width="11.75" style="292" bestFit="1" customWidth="1"/>
    <col min="13580" max="13580" width="10.25" style="292" customWidth="1"/>
    <col min="13581" max="13582" width="11.75" style="292" bestFit="1" customWidth="1"/>
    <col min="13583" max="13584" width="10" style="292" customWidth="1"/>
    <col min="13585" max="13585" width="10.75" style="292" bestFit="1" customWidth="1"/>
    <col min="13586" max="13587" width="8.75" style="292" customWidth="1"/>
    <col min="13588" max="13590" width="9" style="292"/>
    <col min="13591" max="13591" width="2.5" style="292" customWidth="1"/>
    <col min="13592" max="13824" width="9" style="292"/>
    <col min="13825" max="13825" width="12.75" style="292" customWidth="1"/>
    <col min="13826" max="13826" width="1" style="292" customWidth="1"/>
    <col min="13827" max="13829" width="8.25" style="292" customWidth="1"/>
    <col min="13830" max="13830" width="10.75" style="292" bestFit="1" customWidth="1"/>
    <col min="13831" max="13834" width="9.25" style="292" customWidth="1"/>
    <col min="13835" max="13835" width="11.75" style="292" bestFit="1" customWidth="1"/>
    <col min="13836" max="13836" width="10.25" style="292" customWidth="1"/>
    <col min="13837" max="13838" width="11.75" style="292" bestFit="1" customWidth="1"/>
    <col min="13839" max="13840" width="10" style="292" customWidth="1"/>
    <col min="13841" max="13841" width="10.75" style="292" bestFit="1" customWidth="1"/>
    <col min="13842" max="13843" width="8.75" style="292" customWidth="1"/>
    <col min="13844" max="13846" width="9" style="292"/>
    <col min="13847" max="13847" width="2.5" style="292" customWidth="1"/>
    <col min="13848" max="14080" width="9" style="292"/>
    <col min="14081" max="14081" width="12.75" style="292" customWidth="1"/>
    <col min="14082" max="14082" width="1" style="292" customWidth="1"/>
    <col min="14083" max="14085" width="8.25" style="292" customWidth="1"/>
    <col min="14086" max="14086" width="10.75" style="292" bestFit="1" customWidth="1"/>
    <col min="14087" max="14090" width="9.25" style="292" customWidth="1"/>
    <col min="14091" max="14091" width="11.75" style="292" bestFit="1" customWidth="1"/>
    <col min="14092" max="14092" width="10.25" style="292" customWidth="1"/>
    <col min="14093" max="14094" width="11.75" style="292" bestFit="1" customWidth="1"/>
    <col min="14095" max="14096" width="10" style="292" customWidth="1"/>
    <col min="14097" max="14097" width="10.75" style="292" bestFit="1" customWidth="1"/>
    <col min="14098" max="14099" width="8.75" style="292" customWidth="1"/>
    <col min="14100" max="14102" width="9" style="292"/>
    <col min="14103" max="14103" width="2.5" style="292" customWidth="1"/>
    <col min="14104" max="14336" width="9" style="292"/>
    <col min="14337" max="14337" width="12.75" style="292" customWidth="1"/>
    <col min="14338" max="14338" width="1" style="292" customWidth="1"/>
    <col min="14339" max="14341" width="8.25" style="292" customWidth="1"/>
    <col min="14342" max="14342" width="10.75" style="292" bestFit="1" customWidth="1"/>
    <col min="14343" max="14346" width="9.25" style="292" customWidth="1"/>
    <col min="14347" max="14347" width="11.75" style="292" bestFit="1" customWidth="1"/>
    <col min="14348" max="14348" width="10.25" style="292" customWidth="1"/>
    <col min="14349" max="14350" width="11.75" style="292" bestFit="1" customWidth="1"/>
    <col min="14351" max="14352" width="10" style="292" customWidth="1"/>
    <col min="14353" max="14353" width="10.75" style="292" bestFit="1" customWidth="1"/>
    <col min="14354" max="14355" width="8.75" style="292" customWidth="1"/>
    <col min="14356" max="14358" width="9" style="292"/>
    <col min="14359" max="14359" width="2.5" style="292" customWidth="1"/>
    <col min="14360" max="14592" width="9" style="292"/>
    <col min="14593" max="14593" width="12.75" style="292" customWidth="1"/>
    <col min="14594" max="14594" width="1" style="292" customWidth="1"/>
    <col min="14595" max="14597" width="8.25" style="292" customWidth="1"/>
    <col min="14598" max="14598" width="10.75" style="292" bestFit="1" customWidth="1"/>
    <col min="14599" max="14602" width="9.25" style="292" customWidth="1"/>
    <col min="14603" max="14603" width="11.75" style="292" bestFit="1" customWidth="1"/>
    <col min="14604" max="14604" width="10.25" style="292" customWidth="1"/>
    <col min="14605" max="14606" width="11.75" style="292" bestFit="1" customWidth="1"/>
    <col min="14607" max="14608" width="10" style="292" customWidth="1"/>
    <col min="14609" max="14609" width="10.75" style="292" bestFit="1" customWidth="1"/>
    <col min="14610" max="14611" width="8.75" style="292" customWidth="1"/>
    <col min="14612" max="14614" width="9" style="292"/>
    <col min="14615" max="14615" width="2.5" style="292" customWidth="1"/>
    <col min="14616" max="14848" width="9" style="292"/>
    <col min="14849" max="14849" width="12.75" style="292" customWidth="1"/>
    <col min="14850" max="14850" width="1" style="292" customWidth="1"/>
    <col min="14851" max="14853" width="8.25" style="292" customWidth="1"/>
    <col min="14854" max="14854" width="10.75" style="292" bestFit="1" customWidth="1"/>
    <col min="14855" max="14858" width="9.25" style="292" customWidth="1"/>
    <col min="14859" max="14859" width="11.75" style="292" bestFit="1" customWidth="1"/>
    <col min="14860" max="14860" width="10.25" style="292" customWidth="1"/>
    <col min="14861" max="14862" width="11.75" style="292" bestFit="1" customWidth="1"/>
    <col min="14863" max="14864" width="10" style="292" customWidth="1"/>
    <col min="14865" max="14865" width="10.75" style="292" bestFit="1" customWidth="1"/>
    <col min="14866" max="14867" width="8.75" style="292" customWidth="1"/>
    <col min="14868" max="14870" width="9" style="292"/>
    <col min="14871" max="14871" width="2.5" style="292" customWidth="1"/>
    <col min="14872" max="15104" width="9" style="292"/>
    <col min="15105" max="15105" width="12.75" style="292" customWidth="1"/>
    <col min="15106" max="15106" width="1" style="292" customWidth="1"/>
    <col min="15107" max="15109" width="8.25" style="292" customWidth="1"/>
    <col min="15110" max="15110" width="10.75" style="292" bestFit="1" customWidth="1"/>
    <col min="15111" max="15114" width="9.25" style="292" customWidth="1"/>
    <col min="15115" max="15115" width="11.75" style="292" bestFit="1" customWidth="1"/>
    <col min="15116" max="15116" width="10.25" style="292" customWidth="1"/>
    <col min="15117" max="15118" width="11.75" style="292" bestFit="1" customWidth="1"/>
    <col min="15119" max="15120" width="10" style="292" customWidth="1"/>
    <col min="15121" max="15121" width="10.75" style="292" bestFit="1" customWidth="1"/>
    <col min="15122" max="15123" width="8.75" style="292" customWidth="1"/>
    <col min="15124" max="15126" width="9" style="292"/>
    <col min="15127" max="15127" width="2.5" style="292" customWidth="1"/>
    <col min="15128" max="15360" width="9" style="292"/>
    <col min="15361" max="15361" width="12.75" style="292" customWidth="1"/>
    <col min="15362" max="15362" width="1" style="292" customWidth="1"/>
    <col min="15363" max="15365" width="8.25" style="292" customWidth="1"/>
    <col min="15366" max="15366" width="10.75" style="292" bestFit="1" customWidth="1"/>
    <col min="15367" max="15370" width="9.25" style="292" customWidth="1"/>
    <col min="15371" max="15371" width="11.75" style="292" bestFit="1" customWidth="1"/>
    <col min="15372" max="15372" width="10.25" style="292" customWidth="1"/>
    <col min="15373" max="15374" width="11.75" style="292" bestFit="1" customWidth="1"/>
    <col min="15375" max="15376" width="10" style="292" customWidth="1"/>
    <col min="15377" max="15377" width="10.75" style="292" bestFit="1" customWidth="1"/>
    <col min="15378" max="15379" width="8.75" style="292" customWidth="1"/>
    <col min="15380" max="15382" width="9" style="292"/>
    <col min="15383" max="15383" width="2.5" style="292" customWidth="1"/>
    <col min="15384" max="15616" width="9" style="292"/>
    <col min="15617" max="15617" width="12.75" style="292" customWidth="1"/>
    <col min="15618" max="15618" width="1" style="292" customWidth="1"/>
    <col min="15619" max="15621" width="8.25" style="292" customWidth="1"/>
    <col min="15622" max="15622" width="10.75" style="292" bestFit="1" customWidth="1"/>
    <col min="15623" max="15626" width="9.25" style="292" customWidth="1"/>
    <col min="15627" max="15627" width="11.75" style="292" bestFit="1" customWidth="1"/>
    <col min="15628" max="15628" width="10.25" style="292" customWidth="1"/>
    <col min="15629" max="15630" width="11.75" style="292" bestFit="1" customWidth="1"/>
    <col min="15631" max="15632" width="10" style="292" customWidth="1"/>
    <col min="15633" max="15633" width="10.75" style="292" bestFit="1" customWidth="1"/>
    <col min="15634" max="15635" width="8.75" style="292" customWidth="1"/>
    <col min="15636" max="15638" width="9" style="292"/>
    <col min="15639" max="15639" width="2.5" style="292" customWidth="1"/>
    <col min="15640" max="15872" width="9" style="292"/>
    <col min="15873" max="15873" width="12.75" style="292" customWidth="1"/>
    <col min="15874" max="15874" width="1" style="292" customWidth="1"/>
    <col min="15875" max="15877" width="8.25" style="292" customWidth="1"/>
    <col min="15878" max="15878" width="10.75" style="292" bestFit="1" customWidth="1"/>
    <col min="15879" max="15882" width="9.25" style="292" customWidth="1"/>
    <col min="15883" max="15883" width="11.75" style="292" bestFit="1" customWidth="1"/>
    <col min="15884" max="15884" width="10.25" style="292" customWidth="1"/>
    <col min="15885" max="15886" width="11.75" style="292" bestFit="1" customWidth="1"/>
    <col min="15887" max="15888" width="10" style="292" customWidth="1"/>
    <col min="15889" max="15889" width="10.75" style="292" bestFit="1" customWidth="1"/>
    <col min="15890" max="15891" width="8.75" style="292" customWidth="1"/>
    <col min="15892" max="15894" width="9" style="292"/>
    <col min="15895" max="15895" width="2.5" style="292" customWidth="1"/>
    <col min="15896" max="16128" width="9" style="292"/>
    <col min="16129" max="16129" width="12.75" style="292" customWidth="1"/>
    <col min="16130" max="16130" width="1" style="292" customWidth="1"/>
    <col min="16131" max="16133" width="8.25" style="292" customWidth="1"/>
    <col min="16134" max="16134" width="10.75" style="292" bestFit="1" customWidth="1"/>
    <col min="16135" max="16138" width="9.25" style="292" customWidth="1"/>
    <col min="16139" max="16139" width="11.75" style="292" bestFit="1" customWidth="1"/>
    <col min="16140" max="16140" width="10.25" style="292" customWidth="1"/>
    <col min="16141" max="16142" width="11.75" style="292" bestFit="1" customWidth="1"/>
    <col min="16143" max="16144" width="10" style="292" customWidth="1"/>
    <col min="16145" max="16145" width="10.75" style="292" bestFit="1" customWidth="1"/>
    <col min="16146" max="16147" width="8.75" style="292" customWidth="1"/>
    <col min="16148" max="16150" width="9" style="292"/>
    <col min="16151" max="16151" width="2.5" style="292" customWidth="1"/>
    <col min="16152" max="16384" width="9" style="292"/>
  </cols>
  <sheetData>
    <row r="1" spans="1:19" ht="13.5" customHeight="1">
      <c r="S1" s="293"/>
    </row>
    <row r="2" spans="1:19" ht="22.5" customHeight="1">
      <c r="A2" s="727" t="s">
        <v>465</v>
      </c>
      <c r="B2" s="727"/>
      <c r="C2" s="727"/>
      <c r="D2" s="727"/>
      <c r="E2" s="727"/>
      <c r="F2" s="727"/>
      <c r="G2" s="727"/>
      <c r="H2" s="727"/>
      <c r="I2" s="727"/>
      <c r="J2" s="727"/>
      <c r="K2" s="728" t="s">
        <v>345</v>
      </c>
      <c r="L2" s="728"/>
      <c r="M2" s="728"/>
      <c r="N2" s="728"/>
      <c r="O2" s="728"/>
      <c r="P2" s="728"/>
      <c r="Q2" s="728"/>
      <c r="R2" s="728"/>
      <c r="S2" s="728"/>
    </row>
    <row r="3" spans="1:19" s="295" customFormat="1" ht="13.5" customHeight="1" thickBot="1">
      <c r="A3" s="294" t="s">
        <v>110</v>
      </c>
      <c r="B3" s="294"/>
      <c r="C3" s="294"/>
      <c r="D3" s="294"/>
      <c r="E3" s="294"/>
      <c r="F3" s="294"/>
      <c r="G3" s="294"/>
      <c r="H3" s="294"/>
      <c r="S3" s="296" t="s">
        <v>346</v>
      </c>
    </row>
    <row r="4" spans="1:19" s="299" customFormat="1" ht="19.5" customHeight="1">
      <c r="A4" s="729" t="s">
        <v>111</v>
      </c>
      <c r="B4" s="297"/>
      <c r="C4" s="731" t="s">
        <v>112</v>
      </c>
      <c r="D4" s="732"/>
      <c r="E4" s="733"/>
      <c r="F4" s="731" t="s">
        <v>347</v>
      </c>
      <c r="G4" s="732"/>
      <c r="H4" s="733"/>
      <c r="I4" s="298" t="s">
        <v>348</v>
      </c>
      <c r="J4" s="734" t="s">
        <v>113</v>
      </c>
      <c r="K4" s="732" t="s">
        <v>114</v>
      </c>
      <c r="L4" s="733"/>
      <c r="M4" s="731" t="s">
        <v>115</v>
      </c>
      <c r="N4" s="732"/>
      <c r="O4" s="732"/>
      <c r="P4" s="733"/>
      <c r="Q4" s="736" t="s">
        <v>349</v>
      </c>
      <c r="R4" s="731" t="s">
        <v>116</v>
      </c>
      <c r="S4" s="732"/>
    </row>
    <row r="5" spans="1:19" s="299" customFormat="1" ht="28.5" customHeight="1">
      <c r="A5" s="730"/>
      <c r="B5" s="300"/>
      <c r="C5" s="301" t="s">
        <v>117</v>
      </c>
      <c r="D5" s="301" t="s">
        <v>118</v>
      </c>
      <c r="E5" s="301" t="s">
        <v>119</v>
      </c>
      <c r="F5" s="301" t="s">
        <v>117</v>
      </c>
      <c r="G5" s="301" t="s">
        <v>40</v>
      </c>
      <c r="H5" s="301" t="s">
        <v>41</v>
      </c>
      <c r="I5" s="301" t="s">
        <v>117</v>
      </c>
      <c r="J5" s="735"/>
      <c r="K5" s="302" t="s">
        <v>350</v>
      </c>
      <c r="L5" s="303" t="s">
        <v>120</v>
      </c>
      <c r="M5" s="301" t="s">
        <v>121</v>
      </c>
      <c r="N5" s="301" t="s">
        <v>122</v>
      </c>
      <c r="O5" s="303" t="s">
        <v>123</v>
      </c>
      <c r="P5" s="303" t="s">
        <v>120</v>
      </c>
      <c r="Q5" s="737"/>
      <c r="R5" s="303" t="s">
        <v>351</v>
      </c>
      <c r="S5" s="304" t="s">
        <v>124</v>
      </c>
    </row>
    <row r="6" spans="1:19" s="299" customFormat="1" ht="18" customHeight="1">
      <c r="A6" s="305" t="s">
        <v>352</v>
      </c>
      <c r="B6" s="306"/>
      <c r="C6" s="209">
        <v>519</v>
      </c>
      <c r="D6" s="209">
        <v>426</v>
      </c>
      <c r="E6" s="209">
        <v>93</v>
      </c>
      <c r="F6" s="209">
        <v>12322</v>
      </c>
      <c r="G6" s="209">
        <v>6226</v>
      </c>
      <c r="H6" s="209">
        <v>6096</v>
      </c>
      <c r="I6" s="209">
        <v>862</v>
      </c>
      <c r="J6" s="210">
        <v>127</v>
      </c>
      <c r="K6" s="211">
        <v>790037</v>
      </c>
      <c r="L6" s="212">
        <v>64.099999999999994</v>
      </c>
      <c r="M6" s="209">
        <v>155666</v>
      </c>
      <c r="N6" s="209">
        <v>146556</v>
      </c>
      <c r="O6" s="209">
        <v>9110</v>
      </c>
      <c r="P6" s="212">
        <v>12.6</v>
      </c>
      <c r="Q6" s="209">
        <v>33675</v>
      </c>
      <c r="R6" s="209">
        <v>519</v>
      </c>
      <c r="S6" s="210">
        <v>284</v>
      </c>
    </row>
    <row r="7" spans="1:19" s="299" customFormat="1" ht="18" customHeight="1">
      <c r="A7" s="307" t="s">
        <v>125</v>
      </c>
      <c r="B7" s="308"/>
      <c r="C7" s="213">
        <v>16</v>
      </c>
      <c r="D7" s="213">
        <v>12</v>
      </c>
      <c r="E7" s="213">
        <v>4</v>
      </c>
      <c r="F7" s="213">
        <v>321</v>
      </c>
      <c r="G7" s="213">
        <v>165</v>
      </c>
      <c r="H7" s="213">
        <v>156</v>
      </c>
      <c r="I7" s="213">
        <v>28</v>
      </c>
      <c r="J7" s="214">
        <v>4</v>
      </c>
      <c r="K7" s="215">
        <v>25642</v>
      </c>
      <c r="L7" s="216">
        <v>79.900000000000006</v>
      </c>
      <c r="M7" s="213">
        <v>5641</v>
      </c>
      <c r="N7" s="213">
        <v>5583</v>
      </c>
      <c r="O7" s="213">
        <v>58</v>
      </c>
      <c r="P7" s="216">
        <v>17.600000000000001</v>
      </c>
      <c r="Q7" s="213">
        <v>1049</v>
      </c>
      <c r="R7" s="213">
        <v>16</v>
      </c>
      <c r="S7" s="214">
        <v>10</v>
      </c>
    </row>
    <row r="8" spans="1:19" s="299" customFormat="1" ht="18" customHeight="1">
      <c r="A8" s="307" t="s">
        <v>126</v>
      </c>
      <c r="B8" s="308"/>
      <c r="C8" s="213">
        <v>17</v>
      </c>
      <c r="D8" s="213">
        <v>14</v>
      </c>
      <c r="E8" s="213">
        <v>3</v>
      </c>
      <c r="F8" s="213">
        <v>431</v>
      </c>
      <c r="G8" s="213">
        <v>221</v>
      </c>
      <c r="H8" s="213">
        <v>210</v>
      </c>
      <c r="I8" s="213">
        <v>27</v>
      </c>
      <c r="J8" s="214">
        <v>4</v>
      </c>
      <c r="K8" s="215">
        <v>30518</v>
      </c>
      <c r="L8" s="216">
        <v>70.8</v>
      </c>
      <c r="M8" s="213">
        <v>5655</v>
      </c>
      <c r="N8" s="213">
        <v>5606</v>
      </c>
      <c r="O8" s="213">
        <v>49</v>
      </c>
      <c r="P8" s="216">
        <v>13.1</v>
      </c>
      <c r="Q8" s="213">
        <v>1200</v>
      </c>
      <c r="R8" s="213">
        <v>17</v>
      </c>
      <c r="S8" s="214">
        <v>8</v>
      </c>
    </row>
    <row r="9" spans="1:19" s="299" customFormat="1" ht="18" customHeight="1">
      <c r="A9" s="307" t="s">
        <v>127</v>
      </c>
      <c r="B9" s="308"/>
      <c r="C9" s="213">
        <v>18</v>
      </c>
      <c r="D9" s="213">
        <v>15</v>
      </c>
      <c r="E9" s="213">
        <v>3</v>
      </c>
      <c r="F9" s="213">
        <v>465</v>
      </c>
      <c r="G9" s="213">
        <v>224</v>
      </c>
      <c r="H9" s="213">
        <v>241</v>
      </c>
      <c r="I9" s="213">
        <v>31</v>
      </c>
      <c r="J9" s="214">
        <v>3</v>
      </c>
      <c r="K9" s="215">
        <v>24783</v>
      </c>
      <c r="L9" s="216">
        <v>53.3</v>
      </c>
      <c r="M9" s="213">
        <v>5706</v>
      </c>
      <c r="N9" s="213">
        <v>5627</v>
      </c>
      <c r="O9" s="213">
        <v>79</v>
      </c>
      <c r="P9" s="216">
        <v>12.3</v>
      </c>
      <c r="Q9" s="213">
        <v>1230</v>
      </c>
      <c r="R9" s="213">
        <v>18</v>
      </c>
      <c r="S9" s="214">
        <v>8</v>
      </c>
    </row>
    <row r="10" spans="1:19" s="299" customFormat="1" ht="18" customHeight="1">
      <c r="A10" s="307" t="s">
        <v>128</v>
      </c>
      <c r="B10" s="308"/>
      <c r="C10" s="213">
        <v>21</v>
      </c>
      <c r="D10" s="213">
        <v>19</v>
      </c>
      <c r="E10" s="213">
        <v>2</v>
      </c>
      <c r="F10" s="213">
        <v>620</v>
      </c>
      <c r="G10" s="213">
        <v>326</v>
      </c>
      <c r="H10" s="213">
        <v>294</v>
      </c>
      <c r="I10" s="213">
        <v>34</v>
      </c>
      <c r="J10" s="214">
        <v>3</v>
      </c>
      <c r="K10" s="215">
        <v>30172</v>
      </c>
      <c r="L10" s="216">
        <v>48.7</v>
      </c>
      <c r="M10" s="213">
        <v>6046</v>
      </c>
      <c r="N10" s="213">
        <v>5970</v>
      </c>
      <c r="O10" s="213">
        <v>76</v>
      </c>
      <c r="P10" s="216">
        <v>9.8000000000000007</v>
      </c>
      <c r="Q10" s="213">
        <v>1387</v>
      </c>
      <c r="R10" s="213">
        <v>21</v>
      </c>
      <c r="S10" s="214">
        <v>10</v>
      </c>
    </row>
    <row r="11" spans="1:19" s="299" customFormat="1" ht="18" customHeight="1">
      <c r="A11" s="307" t="s">
        <v>129</v>
      </c>
      <c r="B11" s="308"/>
      <c r="C11" s="213">
        <v>27</v>
      </c>
      <c r="D11" s="213">
        <v>23</v>
      </c>
      <c r="E11" s="213">
        <v>4</v>
      </c>
      <c r="F11" s="213">
        <v>765</v>
      </c>
      <c r="G11" s="213">
        <v>361</v>
      </c>
      <c r="H11" s="213">
        <v>404</v>
      </c>
      <c r="I11" s="213">
        <v>41</v>
      </c>
      <c r="J11" s="214">
        <v>3</v>
      </c>
      <c r="K11" s="215">
        <v>20796</v>
      </c>
      <c r="L11" s="216">
        <v>27.2</v>
      </c>
      <c r="M11" s="213">
        <v>5656</v>
      </c>
      <c r="N11" s="213">
        <v>5575</v>
      </c>
      <c r="O11" s="213">
        <v>81</v>
      </c>
      <c r="P11" s="216">
        <v>7.4</v>
      </c>
      <c r="Q11" s="213">
        <v>1200</v>
      </c>
      <c r="R11" s="213">
        <v>27</v>
      </c>
      <c r="S11" s="214">
        <v>12</v>
      </c>
    </row>
    <row r="12" spans="1:19" s="299" customFormat="1" ht="18" customHeight="1">
      <c r="A12" s="307" t="s">
        <v>130</v>
      </c>
      <c r="B12" s="308"/>
      <c r="C12" s="213">
        <v>14</v>
      </c>
      <c r="D12" s="213">
        <v>11</v>
      </c>
      <c r="E12" s="213">
        <v>3</v>
      </c>
      <c r="F12" s="213">
        <v>279</v>
      </c>
      <c r="G12" s="213">
        <v>141</v>
      </c>
      <c r="H12" s="213">
        <v>138</v>
      </c>
      <c r="I12" s="213">
        <v>23</v>
      </c>
      <c r="J12" s="214">
        <v>4</v>
      </c>
      <c r="K12" s="215">
        <v>22587</v>
      </c>
      <c r="L12" s="216">
        <v>81</v>
      </c>
      <c r="M12" s="213">
        <v>4656</v>
      </c>
      <c r="N12" s="213">
        <v>4578</v>
      </c>
      <c r="O12" s="213">
        <v>78</v>
      </c>
      <c r="P12" s="216">
        <v>16.7</v>
      </c>
      <c r="Q12" s="213">
        <v>820</v>
      </c>
      <c r="R12" s="213">
        <v>14</v>
      </c>
      <c r="S12" s="214">
        <v>10</v>
      </c>
    </row>
    <row r="13" spans="1:19" s="299" customFormat="1" ht="18" customHeight="1">
      <c r="A13" s="307" t="s">
        <v>131</v>
      </c>
      <c r="B13" s="308"/>
      <c r="C13" s="213">
        <v>11</v>
      </c>
      <c r="D13" s="213">
        <v>9</v>
      </c>
      <c r="E13" s="213">
        <v>2</v>
      </c>
      <c r="F13" s="213">
        <v>200</v>
      </c>
      <c r="G13" s="213">
        <v>102</v>
      </c>
      <c r="H13" s="213">
        <v>98</v>
      </c>
      <c r="I13" s="213">
        <v>17</v>
      </c>
      <c r="J13" s="214">
        <v>7</v>
      </c>
      <c r="K13" s="215">
        <v>21257</v>
      </c>
      <c r="L13" s="216">
        <v>106.3</v>
      </c>
      <c r="M13" s="213">
        <v>4284</v>
      </c>
      <c r="N13" s="213">
        <v>4175</v>
      </c>
      <c r="O13" s="213">
        <v>109</v>
      </c>
      <c r="P13" s="216">
        <v>21.4</v>
      </c>
      <c r="Q13" s="213">
        <v>999</v>
      </c>
      <c r="R13" s="213">
        <v>11</v>
      </c>
      <c r="S13" s="214">
        <v>8</v>
      </c>
    </row>
    <row r="14" spans="1:19" s="299" customFormat="1" ht="18" customHeight="1">
      <c r="A14" s="307" t="s">
        <v>132</v>
      </c>
      <c r="B14" s="308"/>
      <c r="C14" s="213">
        <v>10</v>
      </c>
      <c r="D14" s="213">
        <v>8</v>
      </c>
      <c r="E14" s="213">
        <v>2</v>
      </c>
      <c r="F14" s="213">
        <v>248</v>
      </c>
      <c r="G14" s="213">
        <v>127</v>
      </c>
      <c r="H14" s="213">
        <v>121</v>
      </c>
      <c r="I14" s="213">
        <v>20</v>
      </c>
      <c r="J14" s="214">
        <v>4</v>
      </c>
      <c r="K14" s="215">
        <v>18362</v>
      </c>
      <c r="L14" s="216">
        <v>74</v>
      </c>
      <c r="M14" s="213">
        <v>3540</v>
      </c>
      <c r="N14" s="213">
        <v>3367</v>
      </c>
      <c r="O14" s="213">
        <v>173</v>
      </c>
      <c r="P14" s="216">
        <v>14.3</v>
      </c>
      <c r="Q14" s="213">
        <v>943</v>
      </c>
      <c r="R14" s="213">
        <v>10</v>
      </c>
      <c r="S14" s="214">
        <v>8</v>
      </c>
    </row>
    <row r="15" spans="1:19" s="299" customFormat="1" ht="18" customHeight="1">
      <c r="A15" s="307" t="s">
        <v>133</v>
      </c>
      <c r="B15" s="308"/>
      <c r="C15" s="213">
        <v>27</v>
      </c>
      <c r="D15" s="213">
        <v>22</v>
      </c>
      <c r="E15" s="213">
        <v>5</v>
      </c>
      <c r="F15" s="213">
        <v>759</v>
      </c>
      <c r="G15" s="213">
        <v>398</v>
      </c>
      <c r="H15" s="213">
        <v>361</v>
      </c>
      <c r="I15" s="213">
        <v>40</v>
      </c>
      <c r="J15" s="214">
        <v>3</v>
      </c>
      <c r="K15" s="215">
        <v>26848</v>
      </c>
      <c r="L15" s="216">
        <v>35.4</v>
      </c>
      <c r="M15" s="213">
        <v>5908</v>
      </c>
      <c r="N15" s="213">
        <v>5887</v>
      </c>
      <c r="O15" s="213">
        <v>21</v>
      </c>
      <c r="P15" s="216">
        <v>7.8</v>
      </c>
      <c r="Q15" s="213">
        <v>1200</v>
      </c>
      <c r="R15" s="213">
        <v>27</v>
      </c>
      <c r="S15" s="214">
        <v>7</v>
      </c>
    </row>
    <row r="16" spans="1:19" s="299" customFormat="1" ht="18" customHeight="1">
      <c r="A16" s="307" t="s">
        <v>134</v>
      </c>
      <c r="B16" s="308"/>
      <c r="C16" s="213">
        <v>25</v>
      </c>
      <c r="D16" s="213">
        <v>23</v>
      </c>
      <c r="E16" s="213">
        <v>2</v>
      </c>
      <c r="F16" s="213">
        <v>775</v>
      </c>
      <c r="G16" s="213">
        <v>381</v>
      </c>
      <c r="H16" s="213">
        <v>394</v>
      </c>
      <c r="I16" s="213">
        <v>39</v>
      </c>
      <c r="J16" s="214">
        <v>3</v>
      </c>
      <c r="K16" s="215">
        <v>25303</v>
      </c>
      <c r="L16" s="216">
        <v>32.6</v>
      </c>
      <c r="M16" s="213">
        <v>5431</v>
      </c>
      <c r="N16" s="213">
        <v>5371</v>
      </c>
      <c r="O16" s="213">
        <v>60</v>
      </c>
      <c r="P16" s="216">
        <v>7</v>
      </c>
      <c r="Q16" s="213">
        <v>1200</v>
      </c>
      <c r="R16" s="213">
        <v>25</v>
      </c>
      <c r="S16" s="214">
        <v>7</v>
      </c>
    </row>
    <row r="17" spans="1:19" s="299" customFormat="1" ht="18" customHeight="1">
      <c r="A17" s="307" t="s">
        <v>135</v>
      </c>
      <c r="B17" s="308"/>
      <c r="C17" s="213">
        <v>20</v>
      </c>
      <c r="D17" s="213">
        <v>17</v>
      </c>
      <c r="E17" s="213">
        <v>3</v>
      </c>
      <c r="F17" s="213">
        <v>528</v>
      </c>
      <c r="G17" s="213">
        <v>258</v>
      </c>
      <c r="H17" s="213">
        <v>270</v>
      </c>
      <c r="I17" s="213">
        <v>38</v>
      </c>
      <c r="J17" s="214">
        <v>3</v>
      </c>
      <c r="K17" s="215">
        <v>24586</v>
      </c>
      <c r="L17" s="216">
        <v>46.6</v>
      </c>
      <c r="M17" s="213">
        <v>5221</v>
      </c>
      <c r="N17" s="213">
        <v>5133</v>
      </c>
      <c r="O17" s="213">
        <v>88</v>
      </c>
      <c r="P17" s="216">
        <v>9.9</v>
      </c>
      <c r="Q17" s="213">
        <v>1021</v>
      </c>
      <c r="R17" s="213">
        <v>20</v>
      </c>
      <c r="S17" s="214">
        <v>9</v>
      </c>
    </row>
    <row r="18" spans="1:19" s="299" customFormat="1" ht="18" customHeight="1">
      <c r="A18" s="307" t="s">
        <v>136</v>
      </c>
      <c r="B18" s="308"/>
      <c r="C18" s="213">
        <v>19</v>
      </c>
      <c r="D18" s="213">
        <v>16</v>
      </c>
      <c r="E18" s="213">
        <v>3</v>
      </c>
      <c r="F18" s="213">
        <v>492</v>
      </c>
      <c r="G18" s="213">
        <v>238</v>
      </c>
      <c r="H18" s="213">
        <v>254</v>
      </c>
      <c r="I18" s="213">
        <v>31</v>
      </c>
      <c r="J18" s="214">
        <v>3</v>
      </c>
      <c r="K18" s="215">
        <v>19729</v>
      </c>
      <c r="L18" s="216">
        <v>40.1</v>
      </c>
      <c r="M18" s="213">
        <v>5720</v>
      </c>
      <c r="N18" s="213">
        <v>5660</v>
      </c>
      <c r="O18" s="213">
        <v>60</v>
      </c>
      <c r="P18" s="216">
        <v>11.6</v>
      </c>
      <c r="Q18" s="213">
        <v>1049</v>
      </c>
      <c r="R18" s="213">
        <v>19</v>
      </c>
      <c r="S18" s="214">
        <v>9</v>
      </c>
    </row>
    <row r="19" spans="1:19" s="299" customFormat="1" ht="18" customHeight="1">
      <c r="A19" s="307" t="s">
        <v>137</v>
      </c>
      <c r="B19" s="308"/>
      <c r="C19" s="213">
        <v>30</v>
      </c>
      <c r="D19" s="213">
        <v>25</v>
      </c>
      <c r="E19" s="213">
        <v>5</v>
      </c>
      <c r="F19" s="213">
        <v>857</v>
      </c>
      <c r="G19" s="213">
        <v>432</v>
      </c>
      <c r="H19" s="213">
        <v>425</v>
      </c>
      <c r="I19" s="213">
        <v>50</v>
      </c>
      <c r="J19" s="214">
        <v>3</v>
      </c>
      <c r="K19" s="215">
        <v>28816</v>
      </c>
      <c r="L19" s="216">
        <v>33.6</v>
      </c>
      <c r="M19" s="213">
        <v>6946</v>
      </c>
      <c r="N19" s="213">
        <v>6837</v>
      </c>
      <c r="O19" s="213">
        <v>109</v>
      </c>
      <c r="P19" s="216">
        <v>8.1</v>
      </c>
      <c r="Q19" s="213">
        <v>1200</v>
      </c>
      <c r="R19" s="213">
        <v>30</v>
      </c>
      <c r="S19" s="214">
        <v>9</v>
      </c>
    </row>
    <row r="20" spans="1:19" s="299" customFormat="1" ht="18" customHeight="1">
      <c r="A20" s="307" t="s">
        <v>138</v>
      </c>
      <c r="B20" s="308"/>
      <c r="C20" s="213">
        <v>11</v>
      </c>
      <c r="D20" s="213">
        <v>8</v>
      </c>
      <c r="E20" s="213">
        <v>3</v>
      </c>
      <c r="F20" s="213">
        <v>222</v>
      </c>
      <c r="G20" s="213">
        <v>114</v>
      </c>
      <c r="H20" s="213">
        <v>108</v>
      </c>
      <c r="I20" s="213">
        <v>19</v>
      </c>
      <c r="J20" s="214">
        <v>7</v>
      </c>
      <c r="K20" s="215">
        <v>22491</v>
      </c>
      <c r="L20" s="216">
        <v>101.3</v>
      </c>
      <c r="M20" s="213">
        <v>3425</v>
      </c>
      <c r="N20" s="213">
        <v>3347</v>
      </c>
      <c r="O20" s="213">
        <v>78</v>
      </c>
      <c r="P20" s="216">
        <v>15.4</v>
      </c>
      <c r="Q20" s="213">
        <v>944</v>
      </c>
      <c r="R20" s="213">
        <v>11</v>
      </c>
      <c r="S20" s="214">
        <v>7</v>
      </c>
    </row>
    <row r="21" spans="1:19" s="299" customFormat="1" ht="18" customHeight="1">
      <c r="A21" s="307" t="s">
        <v>139</v>
      </c>
      <c r="B21" s="308"/>
      <c r="C21" s="213">
        <v>9</v>
      </c>
      <c r="D21" s="213">
        <v>6</v>
      </c>
      <c r="E21" s="213">
        <v>3</v>
      </c>
      <c r="F21" s="213">
        <v>166</v>
      </c>
      <c r="G21" s="213">
        <v>88</v>
      </c>
      <c r="H21" s="213">
        <v>78</v>
      </c>
      <c r="I21" s="213">
        <v>15</v>
      </c>
      <c r="J21" s="214">
        <v>4</v>
      </c>
      <c r="K21" s="215">
        <v>20494</v>
      </c>
      <c r="L21" s="216">
        <v>123.5</v>
      </c>
      <c r="M21" s="213">
        <v>3323</v>
      </c>
      <c r="N21" s="213">
        <v>3298</v>
      </c>
      <c r="O21" s="213">
        <v>25</v>
      </c>
      <c r="P21" s="216">
        <v>20</v>
      </c>
      <c r="Q21" s="213">
        <v>1200</v>
      </c>
      <c r="R21" s="213">
        <v>9</v>
      </c>
      <c r="S21" s="214">
        <v>8</v>
      </c>
    </row>
    <row r="22" spans="1:19" s="299" customFormat="1" ht="18" customHeight="1">
      <c r="A22" s="307" t="s">
        <v>140</v>
      </c>
      <c r="B22" s="308"/>
      <c r="C22" s="213">
        <v>8</v>
      </c>
      <c r="D22" s="213">
        <v>6</v>
      </c>
      <c r="E22" s="213">
        <v>2</v>
      </c>
      <c r="F22" s="213">
        <v>80</v>
      </c>
      <c r="G22" s="213">
        <v>43</v>
      </c>
      <c r="H22" s="213">
        <v>37</v>
      </c>
      <c r="I22" s="213">
        <v>10</v>
      </c>
      <c r="J22" s="214">
        <v>3</v>
      </c>
      <c r="K22" s="215">
        <v>29092</v>
      </c>
      <c r="L22" s="216">
        <v>225.5</v>
      </c>
      <c r="M22" s="213">
        <v>1614</v>
      </c>
      <c r="N22" s="213">
        <v>1536</v>
      </c>
      <c r="O22" s="213">
        <v>78</v>
      </c>
      <c r="P22" s="216">
        <v>20.2</v>
      </c>
      <c r="Q22" s="213">
        <v>589</v>
      </c>
      <c r="R22" s="213">
        <v>8</v>
      </c>
      <c r="S22" s="217">
        <v>1</v>
      </c>
    </row>
    <row r="23" spans="1:19" s="299" customFormat="1" ht="18" customHeight="1">
      <c r="A23" s="307" t="s">
        <v>141</v>
      </c>
      <c r="B23" s="308"/>
      <c r="C23" s="213">
        <v>15</v>
      </c>
      <c r="D23" s="213">
        <v>13</v>
      </c>
      <c r="E23" s="213">
        <v>2</v>
      </c>
      <c r="F23" s="213">
        <v>394</v>
      </c>
      <c r="G23" s="213">
        <v>199</v>
      </c>
      <c r="H23" s="213">
        <v>195</v>
      </c>
      <c r="I23" s="213">
        <v>25</v>
      </c>
      <c r="J23" s="214">
        <v>3</v>
      </c>
      <c r="K23" s="215">
        <v>23124</v>
      </c>
      <c r="L23" s="216">
        <v>58.7</v>
      </c>
      <c r="M23" s="213">
        <v>4784</v>
      </c>
      <c r="N23" s="213">
        <v>3756</v>
      </c>
      <c r="O23" s="213">
        <v>1028</v>
      </c>
      <c r="P23" s="216">
        <v>12.1</v>
      </c>
      <c r="Q23" s="213">
        <v>945</v>
      </c>
      <c r="R23" s="213">
        <v>15</v>
      </c>
      <c r="S23" s="214">
        <v>10</v>
      </c>
    </row>
    <row r="24" spans="1:19" s="299" customFormat="1" ht="18" customHeight="1">
      <c r="A24" s="307" t="s">
        <v>142</v>
      </c>
      <c r="B24" s="308"/>
      <c r="C24" s="213">
        <v>14</v>
      </c>
      <c r="D24" s="213">
        <v>12</v>
      </c>
      <c r="E24" s="213">
        <v>2</v>
      </c>
      <c r="F24" s="213">
        <v>368</v>
      </c>
      <c r="G24" s="213">
        <v>192</v>
      </c>
      <c r="H24" s="213">
        <v>176</v>
      </c>
      <c r="I24" s="213">
        <v>25</v>
      </c>
      <c r="J24" s="214">
        <v>3</v>
      </c>
      <c r="K24" s="215">
        <v>22323</v>
      </c>
      <c r="L24" s="216">
        <v>60.7</v>
      </c>
      <c r="M24" s="213">
        <v>4954</v>
      </c>
      <c r="N24" s="213">
        <v>4876</v>
      </c>
      <c r="O24" s="213">
        <v>78</v>
      </c>
      <c r="P24" s="216">
        <v>13.5</v>
      </c>
      <c r="Q24" s="213">
        <v>990</v>
      </c>
      <c r="R24" s="213">
        <v>14</v>
      </c>
      <c r="S24" s="214">
        <v>8</v>
      </c>
    </row>
    <row r="25" spans="1:19" s="299" customFormat="1" ht="18" customHeight="1">
      <c r="A25" s="307" t="s">
        <v>143</v>
      </c>
      <c r="B25" s="308"/>
      <c r="C25" s="213">
        <v>21</v>
      </c>
      <c r="D25" s="213">
        <v>18</v>
      </c>
      <c r="E25" s="213">
        <v>3</v>
      </c>
      <c r="F25" s="213">
        <v>537</v>
      </c>
      <c r="G25" s="213">
        <v>277</v>
      </c>
      <c r="H25" s="213">
        <v>260</v>
      </c>
      <c r="I25" s="213">
        <v>35</v>
      </c>
      <c r="J25" s="214">
        <v>3</v>
      </c>
      <c r="K25" s="215">
        <v>31581</v>
      </c>
      <c r="L25" s="216">
        <v>58.8</v>
      </c>
      <c r="M25" s="213">
        <v>5672</v>
      </c>
      <c r="N25" s="213">
        <v>5556</v>
      </c>
      <c r="O25" s="213">
        <v>116</v>
      </c>
      <c r="P25" s="216">
        <v>10.6</v>
      </c>
      <c r="Q25" s="213">
        <v>1049</v>
      </c>
      <c r="R25" s="213">
        <v>21</v>
      </c>
      <c r="S25" s="214">
        <v>9</v>
      </c>
    </row>
    <row r="26" spans="1:19" s="299" customFormat="1" ht="18" customHeight="1">
      <c r="A26" s="307" t="s">
        <v>144</v>
      </c>
      <c r="B26" s="308"/>
      <c r="C26" s="213">
        <v>14</v>
      </c>
      <c r="D26" s="213">
        <v>10</v>
      </c>
      <c r="E26" s="213">
        <v>4</v>
      </c>
      <c r="F26" s="213">
        <v>291</v>
      </c>
      <c r="G26" s="213">
        <v>164</v>
      </c>
      <c r="H26" s="213">
        <v>127</v>
      </c>
      <c r="I26" s="213">
        <v>21</v>
      </c>
      <c r="J26" s="214">
        <v>3</v>
      </c>
      <c r="K26" s="215">
        <v>20820</v>
      </c>
      <c r="L26" s="216">
        <v>71.5</v>
      </c>
      <c r="M26" s="213">
        <v>4225</v>
      </c>
      <c r="N26" s="213">
        <v>4225</v>
      </c>
      <c r="O26" s="218">
        <v>0</v>
      </c>
      <c r="P26" s="216">
        <v>14.5</v>
      </c>
      <c r="Q26" s="213">
        <v>920</v>
      </c>
      <c r="R26" s="213">
        <v>14</v>
      </c>
      <c r="S26" s="214">
        <v>9</v>
      </c>
    </row>
    <row r="27" spans="1:19" s="299" customFormat="1" ht="18" customHeight="1">
      <c r="A27" s="307" t="s">
        <v>145</v>
      </c>
      <c r="B27" s="308"/>
      <c r="C27" s="213">
        <v>14</v>
      </c>
      <c r="D27" s="213">
        <v>10</v>
      </c>
      <c r="E27" s="213">
        <v>4</v>
      </c>
      <c r="F27" s="213">
        <v>273</v>
      </c>
      <c r="G27" s="213">
        <v>137</v>
      </c>
      <c r="H27" s="213">
        <v>136</v>
      </c>
      <c r="I27" s="213">
        <v>22</v>
      </c>
      <c r="J27" s="214">
        <v>3</v>
      </c>
      <c r="K27" s="215">
        <v>21815</v>
      </c>
      <c r="L27" s="216">
        <v>79.900000000000006</v>
      </c>
      <c r="M27" s="213">
        <v>4720</v>
      </c>
      <c r="N27" s="213">
        <v>4660</v>
      </c>
      <c r="O27" s="213">
        <v>60</v>
      </c>
      <c r="P27" s="216">
        <v>17.3</v>
      </c>
      <c r="Q27" s="213">
        <v>990</v>
      </c>
      <c r="R27" s="213">
        <v>14</v>
      </c>
      <c r="S27" s="214">
        <v>9</v>
      </c>
    </row>
    <row r="28" spans="1:19" s="299" customFormat="1" ht="18" customHeight="1">
      <c r="A28" s="307" t="s">
        <v>146</v>
      </c>
      <c r="B28" s="308"/>
      <c r="C28" s="213">
        <v>19</v>
      </c>
      <c r="D28" s="213">
        <v>16</v>
      </c>
      <c r="E28" s="213">
        <v>3</v>
      </c>
      <c r="F28" s="213">
        <v>525</v>
      </c>
      <c r="G28" s="213">
        <v>266</v>
      </c>
      <c r="H28" s="213">
        <v>259</v>
      </c>
      <c r="I28" s="213">
        <v>31</v>
      </c>
      <c r="J28" s="214">
        <v>8</v>
      </c>
      <c r="K28" s="215">
        <v>20787</v>
      </c>
      <c r="L28" s="216">
        <v>39.6</v>
      </c>
      <c r="M28" s="213">
        <v>5774</v>
      </c>
      <c r="N28" s="213">
        <v>5774</v>
      </c>
      <c r="O28" s="218">
        <v>0</v>
      </c>
      <c r="P28" s="216">
        <v>11</v>
      </c>
      <c r="Q28" s="213">
        <v>972</v>
      </c>
      <c r="R28" s="213">
        <v>19</v>
      </c>
      <c r="S28" s="214">
        <v>8</v>
      </c>
    </row>
    <row r="29" spans="1:19" s="299" customFormat="1" ht="18" customHeight="1">
      <c r="A29" s="307" t="s">
        <v>147</v>
      </c>
      <c r="B29" s="308"/>
      <c r="C29" s="213">
        <v>14</v>
      </c>
      <c r="D29" s="213">
        <v>12</v>
      </c>
      <c r="E29" s="213">
        <v>2</v>
      </c>
      <c r="F29" s="213">
        <v>319</v>
      </c>
      <c r="G29" s="213">
        <v>160</v>
      </c>
      <c r="H29" s="213">
        <v>159</v>
      </c>
      <c r="I29" s="213">
        <v>23</v>
      </c>
      <c r="J29" s="214">
        <v>3</v>
      </c>
      <c r="K29" s="215">
        <v>21483</v>
      </c>
      <c r="L29" s="216">
        <v>67.3</v>
      </c>
      <c r="M29" s="213">
        <v>4540</v>
      </c>
      <c r="N29" s="213">
        <v>4456</v>
      </c>
      <c r="O29" s="213">
        <v>84</v>
      </c>
      <c r="P29" s="216">
        <v>14.2</v>
      </c>
      <c r="Q29" s="213">
        <v>942</v>
      </c>
      <c r="R29" s="213">
        <v>14</v>
      </c>
      <c r="S29" s="214">
        <v>8</v>
      </c>
    </row>
    <row r="30" spans="1:19" s="299" customFormat="1" ht="18" customHeight="1">
      <c r="A30" s="307" t="s">
        <v>148</v>
      </c>
      <c r="B30" s="308"/>
      <c r="C30" s="213">
        <v>6</v>
      </c>
      <c r="D30" s="213">
        <v>5</v>
      </c>
      <c r="E30" s="213">
        <v>1</v>
      </c>
      <c r="F30" s="213">
        <v>51</v>
      </c>
      <c r="G30" s="213">
        <v>29</v>
      </c>
      <c r="H30" s="213">
        <v>22</v>
      </c>
      <c r="I30" s="213">
        <v>11</v>
      </c>
      <c r="J30" s="219">
        <v>1.5</v>
      </c>
      <c r="K30" s="215">
        <v>7158</v>
      </c>
      <c r="L30" s="216">
        <v>140.4</v>
      </c>
      <c r="M30" s="213">
        <v>1880</v>
      </c>
      <c r="N30" s="213">
        <v>1849</v>
      </c>
      <c r="O30" s="213">
        <v>31</v>
      </c>
      <c r="P30" s="216">
        <v>36.9</v>
      </c>
      <c r="Q30" s="218">
        <v>0</v>
      </c>
      <c r="R30" s="213">
        <v>6</v>
      </c>
      <c r="S30" s="214">
        <v>7</v>
      </c>
    </row>
    <row r="31" spans="1:19" s="299" customFormat="1" ht="18" customHeight="1">
      <c r="A31" s="307" t="s">
        <v>149</v>
      </c>
      <c r="B31" s="308"/>
      <c r="C31" s="213">
        <v>17</v>
      </c>
      <c r="D31" s="213">
        <v>14</v>
      </c>
      <c r="E31" s="213">
        <v>3</v>
      </c>
      <c r="F31" s="213">
        <v>456</v>
      </c>
      <c r="G31" s="213">
        <v>238</v>
      </c>
      <c r="H31" s="213">
        <v>218</v>
      </c>
      <c r="I31" s="213">
        <v>29</v>
      </c>
      <c r="J31" s="214">
        <v>7</v>
      </c>
      <c r="K31" s="215">
        <v>29183</v>
      </c>
      <c r="L31" s="216">
        <v>64</v>
      </c>
      <c r="M31" s="213">
        <v>5044</v>
      </c>
      <c r="N31" s="213">
        <v>5044</v>
      </c>
      <c r="O31" s="218">
        <v>0</v>
      </c>
      <c r="P31" s="216">
        <v>11.1</v>
      </c>
      <c r="Q31" s="213">
        <v>929</v>
      </c>
      <c r="R31" s="213">
        <v>17</v>
      </c>
      <c r="S31" s="214">
        <v>8</v>
      </c>
    </row>
    <row r="32" spans="1:19" s="299" customFormat="1" ht="18" customHeight="1">
      <c r="A32" s="309" t="s">
        <v>150</v>
      </c>
      <c r="B32" s="308"/>
      <c r="C32" s="213">
        <v>0</v>
      </c>
      <c r="D32" s="213">
        <v>0</v>
      </c>
      <c r="E32" s="213">
        <v>0</v>
      </c>
      <c r="F32" s="213">
        <v>0</v>
      </c>
      <c r="G32" s="213">
        <v>0</v>
      </c>
      <c r="H32" s="213">
        <v>0</v>
      </c>
      <c r="I32" s="213">
        <v>0</v>
      </c>
      <c r="J32" s="214">
        <v>0</v>
      </c>
      <c r="K32" s="215">
        <v>11625</v>
      </c>
      <c r="L32" s="213">
        <v>0</v>
      </c>
      <c r="M32" s="213">
        <v>2550</v>
      </c>
      <c r="N32" s="218">
        <v>2550</v>
      </c>
      <c r="O32" s="213">
        <v>0</v>
      </c>
      <c r="P32" s="213">
        <v>0</v>
      </c>
      <c r="Q32" s="213">
        <v>603</v>
      </c>
      <c r="R32" s="213">
        <v>0</v>
      </c>
      <c r="S32" s="214">
        <v>0</v>
      </c>
    </row>
    <row r="33" spans="1:19" s="299" customFormat="1" ht="18" customHeight="1">
      <c r="A33" s="307" t="s">
        <v>151</v>
      </c>
      <c r="B33" s="308"/>
      <c r="C33" s="213">
        <v>7</v>
      </c>
      <c r="D33" s="213">
        <v>6</v>
      </c>
      <c r="E33" s="213">
        <v>1</v>
      </c>
      <c r="F33" s="213">
        <v>91</v>
      </c>
      <c r="G33" s="213">
        <v>46</v>
      </c>
      <c r="H33" s="213">
        <v>45</v>
      </c>
      <c r="I33" s="213">
        <v>12</v>
      </c>
      <c r="J33" s="214">
        <v>2</v>
      </c>
      <c r="K33" s="215">
        <v>21380</v>
      </c>
      <c r="L33" s="216">
        <v>234.9</v>
      </c>
      <c r="M33" s="213">
        <v>2251</v>
      </c>
      <c r="N33" s="213">
        <v>0</v>
      </c>
      <c r="O33" s="218">
        <v>2251</v>
      </c>
      <c r="P33" s="216">
        <v>24.7</v>
      </c>
      <c r="Q33" s="213">
        <v>892</v>
      </c>
      <c r="R33" s="213">
        <v>7</v>
      </c>
      <c r="S33" s="214">
        <v>6</v>
      </c>
    </row>
    <row r="34" spans="1:19" s="299" customFormat="1" ht="18" customHeight="1">
      <c r="A34" s="307" t="s">
        <v>152</v>
      </c>
      <c r="B34" s="308"/>
      <c r="C34" s="213">
        <v>5</v>
      </c>
      <c r="D34" s="213">
        <v>4</v>
      </c>
      <c r="E34" s="213">
        <v>1</v>
      </c>
      <c r="F34" s="213">
        <v>40</v>
      </c>
      <c r="G34" s="213">
        <v>18</v>
      </c>
      <c r="H34" s="213">
        <v>22</v>
      </c>
      <c r="I34" s="213">
        <v>7</v>
      </c>
      <c r="J34" s="219">
        <v>1.5</v>
      </c>
      <c r="K34" s="215">
        <v>19528</v>
      </c>
      <c r="L34" s="216">
        <v>324.39999999999998</v>
      </c>
      <c r="M34" s="213">
        <v>1324</v>
      </c>
      <c r="N34" s="213">
        <v>715</v>
      </c>
      <c r="O34" s="213">
        <v>609</v>
      </c>
      <c r="P34" s="216">
        <v>33.1</v>
      </c>
      <c r="Q34" s="213">
        <v>569</v>
      </c>
      <c r="R34" s="213">
        <v>5</v>
      </c>
      <c r="S34" s="214">
        <v>2</v>
      </c>
    </row>
    <row r="35" spans="1:19" s="299" customFormat="1" ht="18" customHeight="1">
      <c r="A35" s="307" t="s">
        <v>153</v>
      </c>
      <c r="B35" s="308"/>
      <c r="C35" s="213">
        <v>3</v>
      </c>
      <c r="D35" s="213">
        <v>3</v>
      </c>
      <c r="E35" s="213">
        <v>0</v>
      </c>
      <c r="F35" s="213">
        <v>10</v>
      </c>
      <c r="G35" s="213">
        <v>5</v>
      </c>
      <c r="H35" s="213">
        <v>5</v>
      </c>
      <c r="I35" s="213">
        <v>8</v>
      </c>
      <c r="J35" s="214">
        <v>2</v>
      </c>
      <c r="K35" s="215">
        <v>11837</v>
      </c>
      <c r="L35" s="216">
        <v>1183.7</v>
      </c>
      <c r="M35" s="213">
        <v>1241</v>
      </c>
      <c r="N35" s="218">
        <v>0</v>
      </c>
      <c r="O35" s="213">
        <v>1241</v>
      </c>
      <c r="P35" s="216">
        <v>124.1</v>
      </c>
      <c r="Q35" s="213">
        <v>463</v>
      </c>
      <c r="R35" s="213">
        <v>3</v>
      </c>
      <c r="S35" s="214">
        <v>7</v>
      </c>
    </row>
    <row r="36" spans="1:19" s="299" customFormat="1" ht="18" customHeight="1">
      <c r="A36" s="307" t="s">
        <v>154</v>
      </c>
      <c r="B36" s="308"/>
      <c r="C36" s="213">
        <v>7</v>
      </c>
      <c r="D36" s="213">
        <v>6</v>
      </c>
      <c r="E36" s="213">
        <v>1</v>
      </c>
      <c r="F36" s="213">
        <v>76</v>
      </c>
      <c r="G36" s="213">
        <v>41</v>
      </c>
      <c r="H36" s="213">
        <v>35</v>
      </c>
      <c r="I36" s="213">
        <v>15</v>
      </c>
      <c r="J36" s="214">
        <v>2</v>
      </c>
      <c r="K36" s="215">
        <v>12810</v>
      </c>
      <c r="L36" s="216">
        <v>168.6</v>
      </c>
      <c r="M36" s="213">
        <v>2568</v>
      </c>
      <c r="N36" s="213">
        <v>229</v>
      </c>
      <c r="O36" s="213">
        <v>2339</v>
      </c>
      <c r="P36" s="216">
        <v>33.799999999999997</v>
      </c>
      <c r="Q36" s="213">
        <v>660</v>
      </c>
      <c r="R36" s="213">
        <v>7</v>
      </c>
      <c r="S36" s="214">
        <v>6</v>
      </c>
    </row>
    <row r="37" spans="1:19" s="299" customFormat="1" ht="18" customHeight="1">
      <c r="A37" s="307" t="s">
        <v>155</v>
      </c>
      <c r="B37" s="308"/>
      <c r="C37" s="213">
        <v>8</v>
      </c>
      <c r="D37" s="213">
        <v>6</v>
      </c>
      <c r="E37" s="213">
        <v>2</v>
      </c>
      <c r="F37" s="213">
        <v>102</v>
      </c>
      <c r="G37" s="213">
        <v>56</v>
      </c>
      <c r="H37" s="213">
        <v>46</v>
      </c>
      <c r="I37" s="213">
        <v>15</v>
      </c>
      <c r="J37" s="214">
        <v>3</v>
      </c>
      <c r="K37" s="215">
        <v>18926</v>
      </c>
      <c r="L37" s="216">
        <v>185.5</v>
      </c>
      <c r="M37" s="213">
        <v>4005</v>
      </c>
      <c r="N37" s="213">
        <v>4005</v>
      </c>
      <c r="O37" s="218">
        <v>0</v>
      </c>
      <c r="P37" s="216">
        <v>39.299999999999997</v>
      </c>
      <c r="Q37" s="213">
        <v>696</v>
      </c>
      <c r="R37" s="213">
        <v>8</v>
      </c>
      <c r="S37" s="214">
        <v>11</v>
      </c>
    </row>
    <row r="38" spans="1:19" s="299" customFormat="1" ht="18" customHeight="1">
      <c r="A38" s="307" t="s">
        <v>156</v>
      </c>
      <c r="B38" s="308"/>
      <c r="C38" s="213">
        <v>6</v>
      </c>
      <c r="D38" s="213">
        <v>5</v>
      </c>
      <c r="E38" s="213">
        <v>1</v>
      </c>
      <c r="F38" s="213">
        <v>47</v>
      </c>
      <c r="G38" s="213">
        <v>26</v>
      </c>
      <c r="H38" s="213">
        <v>21</v>
      </c>
      <c r="I38" s="213">
        <v>11</v>
      </c>
      <c r="J38" s="214">
        <v>2</v>
      </c>
      <c r="K38" s="215">
        <v>15493</v>
      </c>
      <c r="L38" s="216">
        <v>329.6</v>
      </c>
      <c r="M38" s="213">
        <v>2346</v>
      </c>
      <c r="N38" s="213">
        <v>2303</v>
      </c>
      <c r="O38" s="213">
        <v>43</v>
      </c>
      <c r="P38" s="216">
        <v>49.9</v>
      </c>
      <c r="Q38" s="213">
        <v>800</v>
      </c>
      <c r="R38" s="213">
        <v>6</v>
      </c>
      <c r="S38" s="214">
        <v>6</v>
      </c>
    </row>
    <row r="39" spans="1:19" s="299" customFormat="1" ht="18" customHeight="1">
      <c r="A39" s="307" t="s">
        <v>157</v>
      </c>
      <c r="B39" s="308"/>
      <c r="C39" s="213">
        <v>11</v>
      </c>
      <c r="D39" s="213">
        <v>8</v>
      </c>
      <c r="E39" s="213">
        <v>3</v>
      </c>
      <c r="F39" s="213">
        <v>230</v>
      </c>
      <c r="G39" s="213">
        <v>105</v>
      </c>
      <c r="H39" s="213">
        <v>125</v>
      </c>
      <c r="I39" s="213">
        <v>20</v>
      </c>
      <c r="J39" s="214">
        <v>3</v>
      </c>
      <c r="K39" s="215">
        <v>20254</v>
      </c>
      <c r="L39" s="216">
        <v>88.1</v>
      </c>
      <c r="M39" s="213">
        <v>4665</v>
      </c>
      <c r="N39" s="213">
        <v>4665</v>
      </c>
      <c r="O39" s="218">
        <v>0</v>
      </c>
      <c r="P39" s="216">
        <v>20.3</v>
      </c>
      <c r="Q39" s="213">
        <v>941</v>
      </c>
      <c r="R39" s="213">
        <v>11</v>
      </c>
      <c r="S39" s="214">
        <v>9</v>
      </c>
    </row>
    <row r="40" spans="1:19" s="299" customFormat="1" ht="18" customHeight="1">
      <c r="A40" s="307" t="s">
        <v>158</v>
      </c>
      <c r="B40" s="308"/>
      <c r="C40" s="213">
        <v>15</v>
      </c>
      <c r="D40" s="213">
        <v>11</v>
      </c>
      <c r="E40" s="213">
        <v>4</v>
      </c>
      <c r="F40" s="213">
        <v>290</v>
      </c>
      <c r="G40" s="213">
        <v>138</v>
      </c>
      <c r="H40" s="213">
        <v>152</v>
      </c>
      <c r="I40" s="213">
        <v>24</v>
      </c>
      <c r="J40" s="214">
        <v>3</v>
      </c>
      <c r="K40" s="215">
        <v>22609</v>
      </c>
      <c r="L40" s="216">
        <v>78</v>
      </c>
      <c r="M40" s="213">
        <v>4273</v>
      </c>
      <c r="N40" s="213">
        <v>4273</v>
      </c>
      <c r="O40" s="218">
        <v>0</v>
      </c>
      <c r="P40" s="216">
        <v>14.7</v>
      </c>
      <c r="Q40" s="213">
        <v>944</v>
      </c>
      <c r="R40" s="213">
        <v>15</v>
      </c>
      <c r="S40" s="214">
        <v>8</v>
      </c>
    </row>
    <row r="41" spans="1:19" s="299" customFormat="1" ht="18" customHeight="1">
      <c r="A41" s="307" t="s">
        <v>159</v>
      </c>
      <c r="B41" s="308"/>
      <c r="C41" s="213">
        <v>23</v>
      </c>
      <c r="D41" s="213">
        <v>18</v>
      </c>
      <c r="E41" s="213">
        <v>5</v>
      </c>
      <c r="F41" s="213">
        <v>549</v>
      </c>
      <c r="G41" s="213">
        <v>288</v>
      </c>
      <c r="H41" s="213">
        <v>261</v>
      </c>
      <c r="I41" s="213">
        <v>37</v>
      </c>
      <c r="J41" s="214">
        <v>7</v>
      </c>
      <c r="K41" s="215">
        <v>24817</v>
      </c>
      <c r="L41" s="216">
        <v>45.2</v>
      </c>
      <c r="M41" s="213">
        <v>4642</v>
      </c>
      <c r="N41" s="213">
        <v>4634</v>
      </c>
      <c r="O41" s="213">
        <v>8</v>
      </c>
      <c r="P41" s="216">
        <v>8.5</v>
      </c>
      <c r="Q41" s="213">
        <v>1192</v>
      </c>
      <c r="R41" s="213">
        <v>23</v>
      </c>
      <c r="S41" s="214">
        <v>11</v>
      </c>
    </row>
    <row r="42" spans="1:19" s="299" customFormat="1" ht="18" customHeight="1" thickBot="1">
      <c r="A42" s="310" t="s">
        <v>160</v>
      </c>
      <c r="B42" s="311"/>
      <c r="C42" s="220">
        <v>17</v>
      </c>
      <c r="D42" s="220">
        <v>15</v>
      </c>
      <c r="E42" s="220">
        <v>2</v>
      </c>
      <c r="F42" s="220">
        <v>465</v>
      </c>
      <c r="G42" s="220">
        <v>222</v>
      </c>
      <c r="H42" s="220">
        <v>243</v>
      </c>
      <c r="I42" s="220">
        <v>28</v>
      </c>
      <c r="J42" s="221">
        <v>7</v>
      </c>
      <c r="K42" s="222">
        <v>21008</v>
      </c>
      <c r="L42" s="223">
        <v>45.2</v>
      </c>
      <c r="M42" s="220">
        <v>5436</v>
      </c>
      <c r="N42" s="220">
        <v>5436</v>
      </c>
      <c r="O42" s="224">
        <v>0</v>
      </c>
      <c r="P42" s="223">
        <v>11.7</v>
      </c>
      <c r="Q42" s="220">
        <v>947</v>
      </c>
      <c r="R42" s="220">
        <v>17</v>
      </c>
      <c r="S42" s="221">
        <v>11</v>
      </c>
    </row>
    <row r="43" spans="1:19" s="299" customFormat="1" ht="13.5" customHeight="1">
      <c r="A43" s="312"/>
      <c r="B43" s="312"/>
      <c r="C43" s="225"/>
      <c r="D43" s="225"/>
      <c r="E43" s="225"/>
      <c r="F43" s="313"/>
      <c r="G43" s="313"/>
      <c r="H43" s="313"/>
      <c r="I43" s="225"/>
      <c r="J43" s="313"/>
      <c r="K43" s="226"/>
      <c r="L43" s="227"/>
      <c r="M43" s="226"/>
      <c r="N43" s="228"/>
      <c r="O43" s="229"/>
      <c r="P43" s="230"/>
      <c r="Q43" s="226"/>
      <c r="R43" s="226"/>
      <c r="S43" s="226"/>
    </row>
    <row r="44" spans="1:19" s="314" customFormat="1" ht="13.5" customHeight="1">
      <c r="A44" s="292"/>
      <c r="S44" s="293"/>
    </row>
    <row r="45" spans="1:19" ht="22.5" customHeight="1">
      <c r="A45" s="727" t="s">
        <v>465</v>
      </c>
      <c r="B45" s="727"/>
      <c r="C45" s="727"/>
      <c r="D45" s="727"/>
      <c r="E45" s="727"/>
      <c r="F45" s="727"/>
      <c r="G45" s="727"/>
      <c r="H45" s="727"/>
      <c r="I45" s="727"/>
      <c r="J45" s="727"/>
      <c r="K45" s="728" t="s">
        <v>353</v>
      </c>
      <c r="L45" s="728"/>
      <c r="M45" s="728"/>
      <c r="N45" s="728"/>
      <c r="O45" s="728"/>
      <c r="P45" s="728"/>
      <c r="Q45" s="728"/>
      <c r="R45" s="728"/>
      <c r="S45" s="728"/>
    </row>
    <row r="46" spans="1:19" s="295" customFormat="1" ht="13.5" customHeight="1" thickBot="1">
      <c r="A46" s="294"/>
      <c r="B46" s="294"/>
      <c r="C46" s="294"/>
      <c r="D46" s="294"/>
      <c r="E46" s="294"/>
      <c r="F46" s="294"/>
      <c r="G46" s="294"/>
      <c r="H46" s="294"/>
      <c r="S46" s="296"/>
    </row>
    <row r="47" spans="1:19" s="299" customFormat="1" ht="19.5" customHeight="1">
      <c r="A47" s="729" t="s">
        <v>111</v>
      </c>
      <c r="B47" s="297"/>
      <c r="C47" s="731" t="s">
        <v>112</v>
      </c>
      <c r="D47" s="732"/>
      <c r="E47" s="733"/>
      <c r="F47" s="731" t="s">
        <v>161</v>
      </c>
      <c r="G47" s="732"/>
      <c r="H47" s="733"/>
      <c r="I47" s="298" t="s">
        <v>10</v>
      </c>
      <c r="J47" s="734" t="s">
        <v>113</v>
      </c>
      <c r="K47" s="732" t="s">
        <v>114</v>
      </c>
      <c r="L47" s="733"/>
      <c r="M47" s="731" t="s">
        <v>115</v>
      </c>
      <c r="N47" s="732"/>
      <c r="O47" s="732"/>
      <c r="P47" s="733"/>
      <c r="Q47" s="736" t="s">
        <v>354</v>
      </c>
      <c r="R47" s="731" t="s">
        <v>116</v>
      </c>
      <c r="S47" s="732"/>
    </row>
    <row r="48" spans="1:19" s="299" customFormat="1" ht="28.5" customHeight="1">
      <c r="A48" s="730"/>
      <c r="B48" s="300"/>
      <c r="C48" s="301" t="s">
        <v>117</v>
      </c>
      <c r="D48" s="301" t="s">
        <v>118</v>
      </c>
      <c r="E48" s="301" t="s">
        <v>119</v>
      </c>
      <c r="F48" s="301" t="s">
        <v>117</v>
      </c>
      <c r="G48" s="301" t="s">
        <v>40</v>
      </c>
      <c r="H48" s="301" t="s">
        <v>41</v>
      </c>
      <c r="I48" s="301" t="s">
        <v>117</v>
      </c>
      <c r="J48" s="735"/>
      <c r="K48" s="302" t="s">
        <v>350</v>
      </c>
      <c r="L48" s="315" t="s">
        <v>162</v>
      </c>
      <c r="M48" s="301" t="s">
        <v>121</v>
      </c>
      <c r="N48" s="301" t="s">
        <v>355</v>
      </c>
      <c r="O48" s="303" t="s">
        <v>356</v>
      </c>
      <c r="P48" s="315" t="s">
        <v>162</v>
      </c>
      <c r="Q48" s="737"/>
      <c r="R48" s="303" t="s">
        <v>357</v>
      </c>
      <c r="S48" s="304" t="s">
        <v>124</v>
      </c>
    </row>
    <row r="49" spans="1:19" s="299" customFormat="1" ht="18" customHeight="1">
      <c r="A49" s="316" t="s">
        <v>358</v>
      </c>
      <c r="B49" s="317"/>
      <c r="C49" s="209">
        <v>220</v>
      </c>
      <c r="D49" s="209">
        <v>180</v>
      </c>
      <c r="E49" s="209">
        <v>40</v>
      </c>
      <c r="F49" s="209">
        <v>5969</v>
      </c>
      <c r="G49" s="209">
        <v>3030</v>
      </c>
      <c r="H49" s="209">
        <v>2939</v>
      </c>
      <c r="I49" s="209">
        <v>535</v>
      </c>
      <c r="J49" s="210">
        <v>49</v>
      </c>
      <c r="K49" s="211">
        <v>457541</v>
      </c>
      <c r="L49" s="212">
        <v>76.7</v>
      </c>
      <c r="M49" s="209">
        <v>89304</v>
      </c>
      <c r="N49" s="209">
        <v>86069</v>
      </c>
      <c r="O49" s="209">
        <v>3235</v>
      </c>
      <c r="P49" s="212">
        <v>15</v>
      </c>
      <c r="Q49" s="209">
        <v>23115</v>
      </c>
      <c r="R49" s="209">
        <v>220</v>
      </c>
      <c r="S49" s="210">
        <v>224</v>
      </c>
    </row>
    <row r="50" spans="1:19" s="299" customFormat="1" ht="18" customHeight="1">
      <c r="A50" s="307" t="s">
        <v>163</v>
      </c>
      <c r="B50" s="308"/>
      <c r="C50" s="213">
        <v>19</v>
      </c>
      <c r="D50" s="213">
        <v>15</v>
      </c>
      <c r="E50" s="213">
        <v>4</v>
      </c>
      <c r="F50" s="213">
        <v>482</v>
      </c>
      <c r="G50" s="213">
        <v>254</v>
      </c>
      <c r="H50" s="213">
        <v>228</v>
      </c>
      <c r="I50" s="213">
        <v>43</v>
      </c>
      <c r="J50" s="214">
        <v>3</v>
      </c>
      <c r="K50" s="215">
        <v>33931</v>
      </c>
      <c r="L50" s="216">
        <v>70.400000000000006</v>
      </c>
      <c r="M50" s="213">
        <v>5463</v>
      </c>
      <c r="N50" s="213">
        <v>5402</v>
      </c>
      <c r="O50" s="213">
        <v>61</v>
      </c>
      <c r="P50" s="216">
        <v>11.3</v>
      </c>
      <c r="Q50" s="213">
        <v>1342</v>
      </c>
      <c r="R50" s="213">
        <v>19</v>
      </c>
      <c r="S50" s="214">
        <v>11</v>
      </c>
    </row>
    <row r="51" spans="1:19" s="299" customFormat="1" ht="18" customHeight="1">
      <c r="A51" s="307" t="s">
        <v>164</v>
      </c>
      <c r="B51" s="308"/>
      <c r="C51" s="213">
        <v>16</v>
      </c>
      <c r="D51" s="213">
        <v>14</v>
      </c>
      <c r="E51" s="213">
        <v>2</v>
      </c>
      <c r="F51" s="213">
        <v>516</v>
      </c>
      <c r="G51" s="213">
        <v>247</v>
      </c>
      <c r="H51" s="213">
        <v>269</v>
      </c>
      <c r="I51" s="213">
        <v>39</v>
      </c>
      <c r="J51" s="214">
        <v>3</v>
      </c>
      <c r="K51" s="215">
        <v>35119</v>
      </c>
      <c r="L51" s="216">
        <v>68.099999999999994</v>
      </c>
      <c r="M51" s="213">
        <v>7546</v>
      </c>
      <c r="N51" s="213">
        <v>7488</v>
      </c>
      <c r="O51" s="213">
        <v>58</v>
      </c>
      <c r="P51" s="216">
        <v>14.6</v>
      </c>
      <c r="Q51" s="213">
        <v>1537</v>
      </c>
      <c r="R51" s="213">
        <v>16</v>
      </c>
      <c r="S51" s="214">
        <v>17</v>
      </c>
    </row>
    <row r="52" spans="1:19" s="299" customFormat="1" ht="18" customHeight="1">
      <c r="A52" s="307" t="s">
        <v>165</v>
      </c>
      <c r="B52" s="308"/>
      <c r="C52" s="213">
        <v>21</v>
      </c>
      <c r="D52" s="213">
        <v>17</v>
      </c>
      <c r="E52" s="213">
        <v>4</v>
      </c>
      <c r="F52" s="213">
        <v>611</v>
      </c>
      <c r="G52" s="213">
        <v>339</v>
      </c>
      <c r="H52" s="213">
        <v>272</v>
      </c>
      <c r="I52" s="213">
        <v>45</v>
      </c>
      <c r="J52" s="214">
        <v>4</v>
      </c>
      <c r="K52" s="215">
        <v>33091</v>
      </c>
      <c r="L52" s="216">
        <v>54.2</v>
      </c>
      <c r="M52" s="213">
        <v>8321</v>
      </c>
      <c r="N52" s="213">
        <v>8263</v>
      </c>
      <c r="O52" s="213">
        <v>58</v>
      </c>
      <c r="P52" s="216">
        <v>13.6</v>
      </c>
      <c r="Q52" s="213">
        <v>1436</v>
      </c>
      <c r="R52" s="213">
        <v>21</v>
      </c>
      <c r="S52" s="214">
        <v>16</v>
      </c>
    </row>
    <row r="53" spans="1:19" s="299" customFormat="1" ht="18" customHeight="1">
      <c r="A53" s="307" t="s">
        <v>166</v>
      </c>
      <c r="B53" s="308"/>
      <c r="C53" s="213">
        <v>19</v>
      </c>
      <c r="D53" s="213">
        <v>16</v>
      </c>
      <c r="E53" s="213">
        <v>3</v>
      </c>
      <c r="F53" s="213">
        <v>593</v>
      </c>
      <c r="G53" s="213">
        <v>293</v>
      </c>
      <c r="H53" s="213">
        <v>300</v>
      </c>
      <c r="I53" s="213">
        <v>47</v>
      </c>
      <c r="J53" s="214">
        <v>3</v>
      </c>
      <c r="K53" s="215">
        <v>27954</v>
      </c>
      <c r="L53" s="216">
        <v>47.1</v>
      </c>
      <c r="M53" s="213">
        <v>7151</v>
      </c>
      <c r="N53" s="213">
        <v>7044</v>
      </c>
      <c r="O53" s="213">
        <v>107</v>
      </c>
      <c r="P53" s="216">
        <v>12.1</v>
      </c>
      <c r="Q53" s="213">
        <v>1277</v>
      </c>
      <c r="R53" s="213">
        <v>19</v>
      </c>
      <c r="S53" s="214">
        <v>18</v>
      </c>
    </row>
    <row r="54" spans="1:19" s="299" customFormat="1" ht="18" customHeight="1">
      <c r="A54" s="307" t="s">
        <v>167</v>
      </c>
      <c r="B54" s="308"/>
      <c r="C54" s="213">
        <v>12</v>
      </c>
      <c r="D54" s="213">
        <v>10</v>
      </c>
      <c r="E54" s="213">
        <v>2</v>
      </c>
      <c r="F54" s="213">
        <v>334</v>
      </c>
      <c r="G54" s="213">
        <v>183</v>
      </c>
      <c r="H54" s="213">
        <v>151</v>
      </c>
      <c r="I54" s="213">
        <v>29</v>
      </c>
      <c r="J54" s="214">
        <v>3</v>
      </c>
      <c r="K54" s="215">
        <v>27891</v>
      </c>
      <c r="L54" s="216">
        <v>83.5</v>
      </c>
      <c r="M54" s="213">
        <v>6226</v>
      </c>
      <c r="N54" s="213">
        <v>6168</v>
      </c>
      <c r="O54" s="213">
        <v>58</v>
      </c>
      <c r="P54" s="216">
        <v>18.600000000000001</v>
      </c>
      <c r="Q54" s="213">
        <v>1277</v>
      </c>
      <c r="R54" s="213">
        <v>12</v>
      </c>
      <c r="S54" s="214">
        <v>15</v>
      </c>
    </row>
    <row r="55" spans="1:19" s="299" customFormat="1" ht="18" customHeight="1">
      <c r="A55" s="307" t="s">
        <v>168</v>
      </c>
      <c r="B55" s="308"/>
      <c r="C55" s="213">
        <v>18</v>
      </c>
      <c r="D55" s="213">
        <v>16</v>
      </c>
      <c r="E55" s="213">
        <v>2</v>
      </c>
      <c r="F55" s="213">
        <v>588</v>
      </c>
      <c r="G55" s="213">
        <v>273</v>
      </c>
      <c r="H55" s="213">
        <v>315</v>
      </c>
      <c r="I55" s="213">
        <v>40</v>
      </c>
      <c r="J55" s="214">
        <v>3</v>
      </c>
      <c r="K55" s="215">
        <v>38889</v>
      </c>
      <c r="L55" s="216">
        <v>66.099999999999994</v>
      </c>
      <c r="M55" s="213">
        <v>5708</v>
      </c>
      <c r="N55" s="213">
        <v>5617</v>
      </c>
      <c r="O55" s="213">
        <v>91</v>
      </c>
      <c r="P55" s="216">
        <v>9.6999999999999993</v>
      </c>
      <c r="Q55" s="213">
        <v>1315</v>
      </c>
      <c r="R55" s="213">
        <v>18</v>
      </c>
      <c r="S55" s="214">
        <v>13</v>
      </c>
    </row>
    <row r="56" spans="1:19" s="299" customFormat="1" ht="18" customHeight="1">
      <c r="A56" s="307" t="s">
        <v>169</v>
      </c>
      <c r="B56" s="308"/>
      <c r="C56" s="213">
        <v>8</v>
      </c>
      <c r="D56" s="213">
        <v>6</v>
      </c>
      <c r="E56" s="213">
        <v>2</v>
      </c>
      <c r="F56" s="213">
        <v>189</v>
      </c>
      <c r="G56" s="213">
        <v>95</v>
      </c>
      <c r="H56" s="213">
        <v>94</v>
      </c>
      <c r="I56" s="213">
        <v>23</v>
      </c>
      <c r="J56" s="214">
        <v>3</v>
      </c>
      <c r="K56" s="215">
        <v>23524</v>
      </c>
      <c r="L56" s="216">
        <v>124.5</v>
      </c>
      <c r="M56" s="213">
        <v>3656</v>
      </c>
      <c r="N56" s="213">
        <v>3656</v>
      </c>
      <c r="O56" s="213">
        <v>0</v>
      </c>
      <c r="P56" s="216">
        <v>19.3</v>
      </c>
      <c r="Q56" s="213">
        <v>1157</v>
      </c>
      <c r="R56" s="213">
        <v>8</v>
      </c>
      <c r="S56" s="214">
        <v>9</v>
      </c>
    </row>
    <row r="57" spans="1:19" s="299" customFormat="1" ht="18" customHeight="1">
      <c r="A57" s="307" t="s">
        <v>140</v>
      </c>
      <c r="B57" s="308"/>
      <c r="C57" s="213">
        <v>4</v>
      </c>
      <c r="D57" s="213">
        <v>3</v>
      </c>
      <c r="E57" s="213">
        <v>1</v>
      </c>
      <c r="F57" s="213">
        <v>49</v>
      </c>
      <c r="G57" s="213">
        <v>21</v>
      </c>
      <c r="H57" s="213">
        <v>28</v>
      </c>
      <c r="I57" s="213">
        <v>14</v>
      </c>
      <c r="J57" s="214">
        <v>2</v>
      </c>
      <c r="K57" s="215">
        <v>0</v>
      </c>
      <c r="L57" s="215">
        <v>0</v>
      </c>
      <c r="M57" s="213">
        <v>1998</v>
      </c>
      <c r="N57" s="213">
        <v>1886</v>
      </c>
      <c r="O57" s="213">
        <v>112</v>
      </c>
      <c r="P57" s="216">
        <v>40.799999999999997</v>
      </c>
      <c r="Q57" s="213">
        <v>749</v>
      </c>
      <c r="R57" s="213">
        <v>4</v>
      </c>
      <c r="S57" s="214">
        <v>8</v>
      </c>
    </row>
    <row r="58" spans="1:19" s="299" customFormat="1" ht="18" customHeight="1">
      <c r="A58" s="307" t="s">
        <v>137</v>
      </c>
      <c r="B58" s="308"/>
      <c r="C58" s="213">
        <v>21</v>
      </c>
      <c r="D58" s="213">
        <v>18</v>
      </c>
      <c r="E58" s="213">
        <v>3</v>
      </c>
      <c r="F58" s="213">
        <v>660</v>
      </c>
      <c r="G58" s="213">
        <v>334</v>
      </c>
      <c r="H58" s="213">
        <v>326</v>
      </c>
      <c r="I58" s="213">
        <v>48</v>
      </c>
      <c r="J58" s="214">
        <v>3</v>
      </c>
      <c r="K58" s="215">
        <v>31600</v>
      </c>
      <c r="L58" s="216">
        <v>47.9</v>
      </c>
      <c r="M58" s="213">
        <v>5793</v>
      </c>
      <c r="N58" s="213">
        <v>5686</v>
      </c>
      <c r="O58" s="213">
        <v>107</v>
      </c>
      <c r="P58" s="216">
        <v>8.8000000000000007</v>
      </c>
      <c r="Q58" s="213">
        <v>1375</v>
      </c>
      <c r="R58" s="213">
        <v>21</v>
      </c>
      <c r="S58" s="214">
        <v>16</v>
      </c>
    </row>
    <row r="59" spans="1:19" s="299" customFormat="1" ht="18" customHeight="1">
      <c r="A59" s="307" t="s">
        <v>170</v>
      </c>
      <c r="B59" s="308"/>
      <c r="C59" s="213">
        <v>11</v>
      </c>
      <c r="D59" s="213">
        <v>9</v>
      </c>
      <c r="E59" s="213">
        <v>2</v>
      </c>
      <c r="F59" s="213">
        <v>279</v>
      </c>
      <c r="G59" s="213">
        <v>153</v>
      </c>
      <c r="H59" s="213">
        <v>126</v>
      </c>
      <c r="I59" s="213">
        <v>26</v>
      </c>
      <c r="J59" s="214">
        <v>3</v>
      </c>
      <c r="K59" s="215">
        <v>27746</v>
      </c>
      <c r="L59" s="216">
        <v>99.4</v>
      </c>
      <c r="M59" s="213">
        <v>4312</v>
      </c>
      <c r="N59" s="213">
        <v>4301</v>
      </c>
      <c r="O59" s="213">
        <v>11</v>
      </c>
      <c r="P59" s="216">
        <v>15.5</v>
      </c>
      <c r="Q59" s="213">
        <v>1141</v>
      </c>
      <c r="R59" s="213">
        <v>11</v>
      </c>
      <c r="S59" s="214">
        <v>10</v>
      </c>
    </row>
    <row r="60" spans="1:19" s="299" customFormat="1" ht="18" customHeight="1">
      <c r="A60" s="307" t="s">
        <v>171</v>
      </c>
      <c r="B60" s="308"/>
      <c r="C60" s="213">
        <v>21</v>
      </c>
      <c r="D60" s="213">
        <v>17</v>
      </c>
      <c r="E60" s="213">
        <v>4</v>
      </c>
      <c r="F60" s="213">
        <v>625</v>
      </c>
      <c r="G60" s="213">
        <v>315</v>
      </c>
      <c r="H60" s="213">
        <v>310</v>
      </c>
      <c r="I60" s="213">
        <v>48</v>
      </c>
      <c r="J60" s="214">
        <v>3</v>
      </c>
      <c r="K60" s="215">
        <v>43593</v>
      </c>
      <c r="L60" s="216">
        <v>69.7</v>
      </c>
      <c r="M60" s="213">
        <v>7709</v>
      </c>
      <c r="N60" s="213">
        <v>7709</v>
      </c>
      <c r="O60" s="213">
        <v>0</v>
      </c>
      <c r="P60" s="216">
        <v>12.3</v>
      </c>
      <c r="Q60" s="213">
        <v>2315</v>
      </c>
      <c r="R60" s="213">
        <v>21</v>
      </c>
      <c r="S60" s="214">
        <v>17</v>
      </c>
    </row>
    <row r="61" spans="1:19" s="299" customFormat="1" ht="18" customHeight="1">
      <c r="A61" s="307" t="s">
        <v>148</v>
      </c>
      <c r="B61" s="308"/>
      <c r="C61" s="213">
        <v>6</v>
      </c>
      <c r="D61" s="213">
        <v>3</v>
      </c>
      <c r="E61" s="213">
        <v>3</v>
      </c>
      <c r="F61" s="213">
        <v>25</v>
      </c>
      <c r="G61" s="213">
        <v>14</v>
      </c>
      <c r="H61" s="213">
        <v>11</v>
      </c>
      <c r="I61" s="213">
        <v>17</v>
      </c>
      <c r="J61" s="219">
        <v>1.5</v>
      </c>
      <c r="K61" s="215">
        <v>15259</v>
      </c>
      <c r="L61" s="216">
        <v>610.4</v>
      </c>
      <c r="M61" s="213">
        <v>2223</v>
      </c>
      <c r="N61" s="213">
        <v>2202</v>
      </c>
      <c r="O61" s="213">
        <v>21</v>
      </c>
      <c r="P61" s="216">
        <v>88.9</v>
      </c>
      <c r="Q61" s="213">
        <v>897</v>
      </c>
      <c r="R61" s="213">
        <v>6</v>
      </c>
      <c r="S61" s="214">
        <v>10</v>
      </c>
    </row>
    <row r="62" spans="1:19" s="299" customFormat="1" ht="18" customHeight="1">
      <c r="A62" s="307" t="s">
        <v>151</v>
      </c>
      <c r="B62" s="308"/>
      <c r="C62" s="213">
        <v>3</v>
      </c>
      <c r="D62" s="213">
        <v>3</v>
      </c>
      <c r="E62" s="213">
        <v>0</v>
      </c>
      <c r="F62" s="213">
        <v>54</v>
      </c>
      <c r="G62" s="213">
        <v>22</v>
      </c>
      <c r="H62" s="213">
        <v>32</v>
      </c>
      <c r="I62" s="213">
        <v>13</v>
      </c>
      <c r="J62" s="214">
        <v>2</v>
      </c>
      <c r="K62" s="215">
        <v>15471</v>
      </c>
      <c r="L62" s="216">
        <v>286.5</v>
      </c>
      <c r="M62" s="213">
        <v>2427</v>
      </c>
      <c r="N62" s="213">
        <v>535</v>
      </c>
      <c r="O62" s="213">
        <v>1892</v>
      </c>
      <c r="P62" s="216">
        <v>44.9</v>
      </c>
      <c r="Q62" s="213">
        <v>961</v>
      </c>
      <c r="R62" s="213">
        <v>3</v>
      </c>
      <c r="S62" s="214">
        <v>8</v>
      </c>
    </row>
    <row r="63" spans="1:19" s="299" customFormat="1" ht="18" customHeight="1">
      <c r="A63" s="307" t="s">
        <v>152</v>
      </c>
      <c r="B63" s="308"/>
      <c r="C63" s="213">
        <v>3</v>
      </c>
      <c r="D63" s="213">
        <v>3</v>
      </c>
      <c r="E63" s="213">
        <v>0</v>
      </c>
      <c r="F63" s="213">
        <v>21</v>
      </c>
      <c r="G63" s="213">
        <v>16</v>
      </c>
      <c r="H63" s="213">
        <v>5</v>
      </c>
      <c r="I63" s="213">
        <v>12</v>
      </c>
      <c r="J63" s="219">
        <v>1.5</v>
      </c>
      <c r="K63" s="215">
        <v>261</v>
      </c>
      <c r="L63" s="215">
        <v>0</v>
      </c>
      <c r="M63" s="213">
        <v>2161</v>
      </c>
      <c r="N63" s="213">
        <v>1511</v>
      </c>
      <c r="O63" s="213">
        <v>650</v>
      </c>
      <c r="P63" s="216">
        <v>102.9</v>
      </c>
      <c r="Q63" s="213">
        <v>725</v>
      </c>
      <c r="R63" s="213">
        <v>3</v>
      </c>
      <c r="S63" s="214">
        <v>9</v>
      </c>
    </row>
    <row r="64" spans="1:19" s="299" customFormat="1" ht="18" customHeight="1">
      <c r="A64" s="307" t="s">
        <v>154</v>
      </c>
      <c r="B64" s="308"/>
      <c r="C64" s="213">
        <v>3</v>
      </c>
      <c r="D64" s="213">
        <v>3</v>
      </c>
      <c r="E64" s="213">
        <v>0</v>
      </c>
      <c r="F64" s="213">
        <v>47</v>
      </c>
      <c r="G64" s="213">
        <v>24</v>
      </c>
      <c r="H64" s="213">
        <v>23</v>
      </c>
      <c r="I64" s="213">
        <v>11</v>
      </c>
      <c r="J64" s="214">
        <v>2</v>
      </c>
      <c r="K64" s="215">
        <v>10987</v>
      </c>
      <c r="L64" s="216">
        <v>233.8</v>
      </c>
      <c r="M64" s="213">
        <v>1829</v>
      </c>
      <c r="N64" s="213">
        <v>1829</v>
      </c>
      <c r="O64" s="213">
        <v>0</v>
      </c>
      <c r="P64" s="216">
        <v>38.9</v>
      </c>
      <c r="Q64" s="213">
        <v>455</v>
      </c>
      <c r="R64" s="213">
        <v>3</v>
      </c>
      <c r="S64" s="214">
        <v>5</v>
      </c>
    </row>
    <row r="65" spans="1:19" s="299" customFormat="1" ht="18" customHeight="1">
      <c r="A65" s="307" t="s">
        <v>172</v>
      </c>
      <c r="B65" s="308"/>
      <c r="C65" s="213">
        <v>12</v>
      </c>
      <c r="D65" s="213">
        <v>9</v>
      </c>
      <c r="E65" s="213">
        <v>3</v>
      </c>
      <c r="F65" s="213">
        <v>350</v>
      </c>
      <c r="G65" s="213">
        <v>163</v>
      </c>
      <c r="H65" s="213">
        <v>187</v>
      </c>
      <c r="I65" s="213">
        <v>28</v>
      </c>
      <c r="J65" s="214">
        <v>3</v>
      </c>
      <c r="K65" s="215">
        <v>31649</v>
      </c>
      <c r="L65" s="216">
        <v>90.4</v>
      </c>
      <c r="M65" s="213">
        <v>7660</v>
      </c>
      <c r="N65" s="213">
        <v>7660</v>
      </c>
      <c r="O65" s="213">
        <v>0</v>
      </c>
      <c r="P65" s="216">
        <v>21.9</v>
      </c>
      <c r="Q65" s="213">
        <v>2595</v>
      </c>
      <c r="R65" s="213">
        <v>12</v>
      </c>
      <c r="S65" s="217">
        <v>18</v>
      </c>
    </row>
    <row r="66" spans="1:19" s="299" customFormat="1" ht="18" customHeight="1">
      <c r="A66" s="307" t="s">
        <v>159</v>
      </c>
      <c r="B66" s="308"/>
      <c r="C66" s="213">
        <v>12</v>
      </c>
      <c r="D66" s="213">
        <v>9</v>
      </c>
      <c r="E66" s="213">
        <v>3</v>
      </c>
      <c r="F66" s="213">
        <v>287</v>
      </c>
      <c r="G66" s="213">
        <v>149</v>
      </c>
      <c r="H66" s="213">
        <v>138</v>
      </c>
      <c r="I66" s="213">
        <v>27</v>
      </c>
      <c r="J66" s="214">
        <v>3</v>
      </c>
      <c r="K66" s="215">
        <v>32422</v>
      </c>
      <c r="L66" s="216">
        <v>113</v>
      </c>
      <c r="M66" s="213">
        <v>4247</v>
      </c>
      <c r="N66" s="213">
        <v>4238</v>
      </c>
      <c r="O66" s="213">
        <v>9</v>
      </c>
      <c r="P66" s="216">
        <v>14.8</v>
      </c>
      <c r="Q66" s="213">
        <v>1197</v>
      </c>
      <c r="R66" s="213">
        <v>12</v>
      </c>
      <c r="S66" s="214">
        <v>11</v>
      </c>
    </row>
    <row r="67" spans="1:19" s="320" customFormat="1" ht="18" customHeight="1">
      <c r="A67" s="318" t="s">
        <v>160</v>
      </c>
      <c r="B67" s="319"/>
      <c r="C67" s="213">
        <v>11</v>
      </c>
      <c r="D67" s="213">
        <v>9</v>
      </c>
      <c r="E67" s="213">
        <v>2</v>
      </c>
      <c r="F67" s="213">
        <v>259</v>
      </c>
      <c r="G67" s="213">
        <v>135</v>
      </c>
      <c r="H67" s="213">
        <v>124</v>
      </c>
      <c r="I67" s="213">
        <v>25</v>
      </c>
      <c r="J67" s="214">
        <v>4</v>
      </c>
      <c r="K67" s="215">
        <v>28154</v>
      </c>
      <c r="L67" s="216">
        <v>108.7</v>
      </c>
      <c r="M67" s="213">
        <v>4874</v>
      </c>
      <c r="N67" s="213">
        <v>4874</v>
      </c>
      <c r="O67" s="213">
        <v>0</v>
      </c>
      <c r="P67" s="216">
        <v>18.8</v>
      </c>
      <c r="Q67" s="213">
        <v>1364</v>
      </c>
      <c r="R67" s="213">
        <v>11</v>
      </c>
      <c r="S67" s="214">
        <v>13</v>
      </c>
    </row>
    <row r="68" spans="1:19" s="320" customFormat="1" ht="18" customHeight="1">
      <c r="A68" s="316" t="s">
        <v>173</v>
      </c>
      <c r="B68" s="317"/>
      <c r="C68" s="209">
        <v>3</v>
      </c>
      <c r="D68" s="209">
        <v>3</v>
      </c>
      <c r="E68" s="209">
        <v>0</v>
      </c>
      <c r="F68" s="209">
        <v>85</v>
      </c>
      <c r="G68" s="231">
        <v>46</v>
      </c>
      <c r="H68" s="231">
        <v>39</v>
      </c>
      <c r="I68" s="209">
        <v>11</v>
      </c>
      <c r="J68" s="210">
        <v>1</v>
      </c>
      <c r="K68" s="211">
        <v>3550</v>
      </c>
      <c r="L68" s="212">
        <v>41.76</v>
      </c>
      <c r="M68" s="209">
        <v>668.55</v>
      </c>
      <c r="N68" s="209">
        <v>658.83</v>
      </c>
      <c r="O68" s="209">
        <v>9.7200000000000006</v>
      </c>
      <c r="P68" s="212">
        <v>7.87</v>
      </c>
      <c r="Q68" s="209">
        <v>0</v>
      </c>
      <c r="R68" s="209">
        <v>5</v>
      </c>
      <c r="S68" s="210">
        <v>1</v>
      </c>
    </row>
    <row r="69" spans="1:19" s="320" customFormat="1" ht="18" customHeight="1" thickBot="1">
      <c r="A69" s="310" t="s">
        <v>174</v>
      </c>
      <c r="B69" s="311"/>
      <c r="C69" s="220">
        <v>3</v>
      </c>
      <c r="D69" s="220">
        <v>3</v>
      </c>
      <c r="E69" s="220">
        <v>0</v>
      </c>
      <c r="F69" s="220">
        <v>85</v>
      </c>
      <c r="G69" s="224">
        <v>46</v>
      </c>
      <c r="H69" s="224">
        <v>39</v>
      </c>
      <c r="I69" s="220">
        <v>11</v>
      </c>
      <c r="J69" s="221">
        <v>1</v>
      </c>
      <c r="K69" s="222">
        <v>3550</v>
      </c>
      <c r="L69" s="223">
        <v>41.76</v>
      </c>
      <c r="M69" s="220">
        <v>668.55</v>
      </c>
      <c r="N69" s="220">
        <v>658.83</v>
      </c>
      <c r="O69" s="220">
        <v>9.7200000000000006</v>
      </c>
      <c r="P69" s="223">
        <v>7.87</v>
      </c>
      <c r="Q69" s="220">
        <v>0</v>
      </c>
      <c r="R69" s="220">
        <v>5</v>
      </c>
      <c r="S69" s="221">
        <v>1</v>
      </c>
    </row>
    <row r="70" spans="1:19" s="299" customFormat="1" ht="13.5" customHeight="1">
      <c r="A70" s="295" t="s">
        <v>175</v>
      </c>
      <c r="B70" s="295"/>
      <c r="C70" s="295"/>
      <c r="D70" s="295"/>
      <c r="E70" s="295"/>
      <c r="F70" s="295"/>
      <c r="G70" s="294"/>
      <c r="H70" s="295"/>
      <c r="I70" s="295"/>
      <c r="J70" s="295"/>
    </row>
    <row r="71" spans="1:19" s="295" customFormat="1" ht="13.5" customHeight="1">
      <c r="A71" s="295" t="s">
        <v>176</v>
      </c>
    </row>
    <row r="72" spans="1:19" s="295" customFormat="1" ht="13.5" customHeight="1">
      <c r="A72" s="295" t="s">
        <v>177</v>
      </c>
    </row>
    <row r="73" spans="1:19" s="295" customFormat="1" ht="13.5" customHeight="1"/>
    <row r="74" spans="1:19" s="295" customFormat="1" ht="13.5" customHeight="1"/>
    <row r="75" spans="1:19" s="295" customFormat="1" ht="13.5" customHeight="1"/>
    <row r="76" spans="1:19" s="295" customFormat="1" ht="13.5" customHeight="1"/>
    <row r="77" spans="1:19" s="295" customFormat="1" ht="13.5" customHeight="1"/>
    <row r="78" spans="1:19" s="295" customFormat="1" ht="13.5" customHeight="1"/>
    <row r="79" spans="1:19" s="295" customFormat="1" ht="13.5" customHeight="1"/>
    <row r="80" spans="1:19" s="295" customFormat="1" ht="13.5" customHeight="1"/>
    <row r="81" s="295" customFormat="1" ht="13.5" customHeight="1"/>
    <row r="82" s="295" customFormat="1" ht="13.5" customHeight="1"/>
    <row r="83" s="295" customFormat="1" ht="13.5" customHeight="1"/>
    <row r="84" s="295" customFormat="1" ht="13.5" customHeight="1"/>
    <row r="85" s="295" customFormat="1" ht="13.5" customHeight="1"/>
    <row r="86" s="295" customFormat="1" ht="13.5" customHeight="1"/>
    <row r="87" s="295" customFormat="1" ht="13.5" customHeight="1"/>
    <row r="88" s="295" customFormat="1" ht="13.5" customHeight="1"/>
    <row r="89" s="295" customFormat="1" ht="13.5" customHeight="1"/>
    <row r="90" s="295" customFormat="1" ht="13.5" customHeight="1"/>
    <row r="91" s="295" customFormat="1" ht="13.5" customHeight="1"/>
    <row r="92" s="295" customFormat="1" ht="12"/>
    <row r="93" s="295" customFormat="1" ht="12"/>
  </sheetData>
  <mergeCells count="20">
    <mergeCell ref="A2:J2"/>
    <mergeCell ref="K2:S2"/>
    <mergeCell ref="A4:A5"/>
    <mergeCell ref="C4:E4"/>
    <mergeCell ref="F4:H4"/>
    <mergeCell ref="J4:J5"/>
    <mergeCell ref="K4:L4"/>
    <mergeCell ref="M4:P4"/>
    <mergeCell ref="Q4:Q5"/>
    <mergeCell ref="R4:S4"/>
    <mergeCell ref="A45:J45"/>
    <mergeCell ref="K45:S45"/>
    <mergeCell ref="A47:A48"/>
    <mergeCell ref="C47:E47"/>
    <mergeCell ref="F47:H47"/>
    <mergeCell ref="J47:J48"/>
    <mergeCell ref="K47:L47"/>
    <mergeCell ref="M47:P47"/>
    <mergeCell ref="Q47:Q48"/>
    <mergeCell ref="R47:S47"/>
  </mergeCells>
  <phoneticPr fontId="2"/>
  <printOptions horizontalCentered="1" gridLinesSet="0"/>
  <pageMargins left="0.78740157480314965" right="0.78740157480314965" top="0.78740157480314965" bottom="0.78740157480314965" header="0.59055118110236227" footer="0.19685039370078741"/>
  <pageSetup paperSize="9" scale="92" fitToHeight="2" pageOrder="overThenDown" orientation="portrait" r:id="rId1"/>
  <headerFooter alignWithMargins="0"/>
  <rowBreaks count="1" manualBreakCount="1">
    <brk id="43" max="16383" man="1"/>
  </rowBreaks>
  <colBreaks count="1" manualBreakCount="1">
    <brk id="10" max="7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24"/>
  <sheetViews>
    <sheetView showGridLines="0" zoomScaleNormal="75" zoomScaleSheetLayoutView="100" workbookViewId="0">
      <selection activeCell="A2" sqref="A2:H2"/>
    </sheetView>
  </sheetViews>
  <sheetFormatPr defaultRowHeight="12"/>
  <cols>
    <col min="1" max="1" width="6.25" style="258" customWidth="1"/>
    <col min="2" max="2" width="12.5" style="258" customWidth="1"/>
    <col min="3" max="8" width="11.25" style="258" customWidth="1"/>
    <col min="9" max="14" width="12" style="258" customWidth="1"/>
    <col min="15" max="15" width="12.5" style="258" customWidth="1"/>
    <col min="16" max="34" width="5.75" style="258" customWidth="1"/>
    <col min="35" max="256" width="9" style="258"/>
    <col min="257" max="257" width="6.25" style="258" customWidth="1"/>
    <col min="258" max="258" width="12.5" style="258" customWidth="1"/>
    <col min="259" max="264" width="11.25" style="258" customWidth="1"/>
    <col min="265" max="270" width="12" style="258" customWidth="1"/>
    <col min="271" max="271" width="12.5" style="258" customWidth="1"/>
    <col min="272" max="290" width="5.75" style="258" customWidth="1"/>
    <col min="291" max="512" width="9" style="258"/>
    <col min="513" max="513" width="6.25" style="258" customWidth="1"/>
    <col min="514" max="514" width="12.5" style="258" customWidth="1"/>
    <col min="515" max="520" width="11.25" style="258" customWidth="1"/>
    <col min="521" max="526" width="12" style="258" customWidth="1"/>
    <col min="527" max="527" width="12.5" style="258" customWidth="1"/>
    <col min="528" max="546" width="5.75" style="258" customWidth="1"/>
    <col min="547" max="768" width="9" style="258"/>
    <col min="769" max="769" width="6.25" style="258" customWidth="1"/>
    <col min="770" max="770" width="12.5" style="258" customWidth="1"/>
    <col min="771" max="776" width="11.25" style="258" customWidth="1"/>
    <col min="777" max="782" width="12" style="258" customWidth="1"/>
    <col min="783" max="783" width="12.5" style="258" customWidth="1"/>
    <col min="784" max="802" width="5.75" style="258" customWidth="1"/>
    <col min="803" max="1024" width="9" style="258"/>
    <col min="1025" max="1025" width="6.25" style="258" customWidth="1"/>
    <col min="1026" max="1026" width="12.5" style="258" customWidth="1"/>
    <col min="1027" max="1032" width="11.25" style="258" customWidth="1"/>
    <col min="1033" max="1038" width="12" style="258" customWidth="1"/>
    <col min="1039" max="1039" width="12.5" style="258" customWidth="1"/>
    <col min="1040" max="1058" width="5.75" style="258" customWidth="1"/>
    <col min="1059" max="1280" width="9" style="258"/>
    <col min="1281" max="1281" width="6.25" style="258" customWidth="1"/>
    <col min="1282" max="1282" width="12.5" style="258" customWidth="1"/>
    <col min="1283" max="1288" width="11.25" style="258" customWidth="1"/>
    <col min="1289" max="1294" width="12" style="258" customWidth="1"/>
    <col min="1295" max="1295" width="12.5" style="258" customWidth="1"/>
    <col min="1296" max="1314" width="5.75" style="258" customWidth="1"/>
    <col min="1315" max="1536" width="9" style="258"/>
    <col min="1537" max="1537" width="6.25" style="258" customWidth="1"/>
    <col min="1538" max="1538" width="12.5" style="258" customWidth="1"/>
    <col min="1539" max="1544" width="11.25" style="258" customWidth="1"/>
    <col min="1545" max="1550" width="12" style="258" customWidth="1"/>
    <col min="1551" max="1551" width="12.5" style="258" customWidth="1"/>
    <col min="1552" max="1570" width="5.75" style="258" customWidth="1"/>
    <col min="1571" max="1792" width="9" style="258"/>
    <col min="1793" max="1793" width="6.25" style="258" customWidth="1"/>
    <col min="1794" max="1794" width="12.5" style="258" customWidth="1"/>
    <col min="1795" max="1800" width="11.25" style="258" customWidth="1"/>
    <col min="1801" max="1806" width="12" style="258" customWidth="1"/>
    <col min="1807" max="1807" width="12.5" style="258" customWidth="1"/>
    <col min="1808" max="1826" width="5.75" style="258" customWidth="1"/>
    <col min="1827" max="2048" width="9" style="258"/>
    <col min="2049" max="2049" width="6.25" style="258" customWidth="1"/>
    <col min="2050" max="2050" width="12.5" style="258" customWidth="1"/>
    <col min="2051" max="2056" width="11.25" style="258" customWidth="1"/>
    <col min="2057" max="2062" width="12" style="258" customWidth="1"/>
    <col min="2063" max="2063" width="12.5" style="258" customWidth="1"/>
    <col min="2064" max="2082" width="5.75" style="258" customWidth="1"/>
    <col min="2083" max="2304" width="9" style="258"/>
    <col min="2305" max="2305" width="6.25" style="258" customWidth="1"/>
    <col min="2306" max="2306" width="12.5" style="258" customWidth="1"/>
    <col min="2307" max="2312" width="11.25" style="258" customWidth="1"/>
    <col min="2313" max="2318" width="12" style="258" customWidth="1"/>
    <col min="2319" max="2319" width="12.5" style="258" customWidth="1"/>
    <col min="2320" max="2338" width="5.75" style="258" customWidth="1"/>
    <col min="2339" max="2560" width="9" style="258"/>
    <col min="2561" max="2561" width="6.25" style="258" customWidth="1"/>
    <col min="2562" max="2562" width="12.5" style="258" customWidth="1"/>
    <col min="2563" max="2568" width="11.25" style="258" customWidth="1"/>
    <col min="2569" max="2574" width="12" style="258" customWidth="1"/>
    <col min="2575" max="2575" width="12.5" style="258" customWidth="1"/>
    <col min="2576" max="2594" width="5.75" style="258" customWidth="1"/>
    <col min="2595" max="2816" width="9" style="258"/>
    <col min="2817" max="2817" width="6.25" style="258" customWidth="1"/>
    <col min="2818" max="2818" width="12.5" style="258" customWidth="1"/>
    <col min="2819" max="2824" width="11.25" style="258" customWidth="1"/>
    <col min="2825" max="2830" width="12" style="258" customWidth="1"/>
    <col min="2831" max="2831" width="12.5" style="258" customWidth="1"/>
    <col min="2832" max="2850" width="5.75" style="258" customWidth="1"/>
    <col min="2851" max="3072" width="9" style="258"/>
    <col min="3073" max="3073" width="6.25" style="258" customWidth="1"/>
    <col min="3074" max="3074" width="12.5" style="258" customWidth="1"/>
    <col min="3075" max="3080" width="11.25" style="258" customWidth="1"/>
    <col min="3081" max="3086" width="12" style="258" customWidth="1"/>
    <col min="3087" max="3087" width="12.5" style="258" customWidth="1"/>
    <col min="3088" max="3106" width="5.75" style="258" customWidth="1"/>
    <col min="3107" max="3328" width="9" style="258"/>
    <col min="3329" max="3329" width="6.25" style="258" customWidth="1"/>
    <col min="3330" max="3330" width="12.5" style="258" customWidth="1"/>
    <col min="3331" max="3336" width="11.25" style="258" customWidth="1"/>
    <col min="3337" max="3342" width="12" style="258" customWidth="1"/>
    <col min="3343" max="3343" width="12.5" style="258" customWidth="1"/>
    <col min="3344" max="3362" width="5.75" style="258" customWidth="1"/>
    <col min="3363" max="3584" width="9" style="258"/>
    <col min="3585" max="3585" width="6.25" style="258" customWidth="1"/>
    <col min="3586" max="3586" width="12.5" style="258" customWidth="1"/>
    <col min="3587" max="3592" width="11.25" style="258" customWidth="1"/>
    <col min="3593" max="3598" width="12" style="258" customWidth="1"/>
    <col min="3599" max="3599" width="12.5" style="258" customWidth="1"/>
    <col min="3600" max="3618" width="5.75" style="258" customWidth="1"/>
    <col min="3619" max="3840" width="9" style="258"/>
    <col min="3841" max="3841" width="6.25" style="258" customWidth="1"/>
    <col min="3842" max="3842" width="12.5" style="258" customWidth="1"/>
    <col min="3843" max="3848" width="11.25" style="258" customWidth="1"/>
    <col min="3849" max="3854" width="12" style="258" customWidth="1"/>
    <col min="3855" max="3855" width="12.5" style="258" customWidth="1"/>
    <col min="3856" max="3874" width="5.75" style="258" customWidth="1"/>
    <col min="3875" max="4096" width="9" style="258"/>
    <col min="4097" max="4097" width="6.25" style="258" customWidth="1"/>
    <col min="4098" max="4098" width="12.5" style="258" customWidth="1"/>
    <col min="4099" max="4104" width="11.25" style="258" customWidth="1"/>
    <col min="4105" max="4110" width="12" style="258" customWidth="1"/>
    <col min="4111" max="4111" width="12.5" style="258" customWidth="1"/>
    <col min="4112" max="4130" width="5.75" style="258" customWidth="1"/>
    <col min="4131" max="4352" width="9" style="258"/>
    <col min="4353" max="4353" width="6.25" style="258" customWidth="1"/>
    <col min="4354" max="4354" width="12.5" style="258" customWidth="1"/>
    <col min="4355" max="4360" width="11.25" style="258" customWidth="1"/>
    <col min="4361" max="4366" width="12" style="258" customWidth="1"/>
    <col min="4367" max="4367" width="12.5" style="258" customWidth="1"/>
    <col min="4368" max="4386" width="5.75" style="258" customWidth="1"/>
    <col min="4387" max="4608" width="9" style="258"/>
    <col min="4609" max="4609" width="6.25" style="258" customWidth="1"/>
    <col min="4610" max="4610" width="12.5" style="258" customWidth="1"/>
    <col min="4611" max="4616" width="11.25" style="258" customWidth="1"/>
    <col min="4617" max="4622" width="12" style="258" customWidth="1"/>
    <col min="4623" max="4623" width="12.5" style="258" customWidth="1"/>
    <col min="4624" max="4642" width="5.75" style="258" customWidth="1"/>
    <col min="4643" max="4864" width="9" style="258"/>
    <col min="4865" max="4865" width="6.25" style="258" customWidth="1"/>
    <col min="4866" max="4866" width="12.5" style="258" customWidth="1"/>
    <col min="4867" max="4872" width="11.25" style="258" customWidth="1"/>
    <col min="4873" max="4878" width="12" style="258" customWidth="1"/>
    <col min="4879" max="4879" width="12.5" style="258" customWidth="1"/>
    <col min="4880" max="4898" width="5.75" style="258" customWidth="1"/>
    <col min="4899" max="5120" width="9" style="258"/>
    <col min="5121" max="5121" width="6.25" style="258" customWidth="1"/>
    <col min="5122" max="5122" width="12.5" style="258" customWidth="1"/>
    <col min="5123" max="5128" width="11.25" style="258" customWidth="1"/>
    <col min="5129" max="5134" width="12" style="258" customWidth="1"/>
    <col min="5135" max="5135" width="12.5" style="258" customWidth="1"/>
    <col min="5136" max="5154" width="5.75" style="258" customWidth="1"/>
    <col min="5155" max="5376" width="9" style="258"/>
    <col min="5377" max="5377" width="6.25" style="258" customWidth="1"/>
    <col min="5378" max="5378" width="12.5" style="258" customWidth="1"/>
    <col min="5379" max="5384" width="11.25" style="258" customWidth="1"/>
    <col min="5385" max="5390" width="12" style="258" customWidth="1"/>
    <col min="5391" max="5391" width="12.5" style="258" customWidth="1"/>
    <col min="5392" max="5410" width="5.75" style="258" customWidth="1"/>
    <col min="5411" max="5632" width="9" style="258"/>
    <col min="5633" max="5633" width="6.25" style="258" customWidth="1"/>
    <col min="5634" max="5634" width="12.5" style="258" customWidth="1"/>
    <col min="5635" max="5640" width="11.25" style="258" customWidth="1"/>
    <col min="5641" max="5646" width="12" style="258" customWidth="1"/>
    <col min="5647" max="5647" width="12.5" style="258" customWidth="1"/>
    <col min="5648" max="5666" width="5.75" style="258" customWidth="1"/>
    <col min="5667" max="5888" width="9" style="258"/>
    <col min="5889" max="5889" width="6.25" style="258" customWidth="1"/>
    <col min="5890" max="5890" width="12.5" style="258" customWidth="1"/>
    <col min="5891" max="5896" width="11.25" style="258" customWidth="1"/>
    <col min="5897" max="5902" width="12" style="258" customWidth="1"/>
    <col min="5903" max="5903" width="12.5" style="258" customWidth="1"/>
    <col min="5904" max="5922" width="5.75" style="258" customWidth="1"/>
    <col min="5923" max="6144" width="9" style="258"/>
    <col min="6145" max="6145" width="6.25" style="258" customWidth="1"/>
    <col min="6146" max="6146" width="12.5" style="258" customWidth="1"/>
    <col min="6147" max="6152" width="11.25" style="258" customWidth="1"/>
    <col min="6153" max="6158" width="12" style="258" customWidth="1"/>
    <col min="6159" max="6159" width="12.5" style="258" customWidth="1"/>
    <col min="6160" max="6178" width="5.75" style="258" customWidth="1"/>
    <col min="6179" max="6400" width="9" style="258"/>
    <col min="6401" max="6401" width="6.25" style="258" customWidth="1"/>
    <col min="6402" max="6402" width="12.5" style="258" customWidth="1"/>
    <col min="6403" max="6408" width="11.25" style="258" customWidth="1"/>
    <col min="6409" max="6414" width="12" style="258" customWidth="1"/>
    <col min="6415" max="6415" width="12.5" style="258" customWidth="1"/>
    <col min="6416" max="6434" width="5.75" style="258" customWidth="1"/>
    <col min="6435" max="6656" width="9" style="258"/>
    <col min="6657" max="6657" width="6.25" style="258" customWidth="1"/>
    <col min="6658" max="6658" width="12.5" style="258" customWidth="1"/>
    <col min="6659" max="6664" width="11.25" style="258" customWidth="1"/>
    <col min="6665" max="6670" width="12" style="258" customWidth="1"/>
    <col min="6671" max="6671" width="12.5" style="258" customWidth="1"/>
    <col min="6672" max="6690" width="5.75" style="258" customWidth="1"/>
    <col min="6691" max="6912" width="9" style="258"/>
    <col min="6913" max="6913" width="6.25" style="258" customWidth="1"/>
    <col min="6914" max="6914" width="12.5" style="258" customWidth="1"/>
    <col min="6915" max="6920" width="11.25" style="258" customWidth="1"/>
    <col min="6921" max="6926" width="12" style="258" customWidth="1"/>
    <col min="6927" max="6927" width="12.5" style="258" customWidth="1"/>
    <col min="6928" max="6946" width="5.75" style="258" customWidth="1"/>
    <col min="6947" max="7168" width="9" style="258"/>
    <col min="7169" max="7169" width="6.25" style="258" customWidth="1"/>
    <col min="7170" max="7170" width="12.5" style="258" customWidth="1"/>
    <col min="7171" max="7176" width="11.25" style="258" customWidth="1"/>
    <col min="7177" max="7182" width="12" style="258" customWidth="1"/>
    <col min="7183" max="7183" width="12.5" style="258" customWidth="1"/>
    <col min="7184" max="7202" width="5.75" style="258" customWidth="1"/>
    <col min="7203" max="7424" width="9" style="258"/>
    <col min="7425" max="7425" width="6.25" style="258" customWidth="1"/>
    <col min="7426" max="7426" width="12.5" style="258" customWidth="1"/>
    <col min="7427" max="7432" width="11.25" style="258" customWidth="1"/>
    <col min="7433" max="7438" width="12" style="258" customWidth="1"/>
    <col min="7439" max="7439" width="12.5" style="258" customWidth="1"/>
    <col min="7440" max="7458" width="5.75" style="258" customWidth="1"/>
    <col min="7459" max="7680" width="9" style="258"/>
    <col min="7681" max="7681" width="6.25" style="258" customWidth="1"/>
    <col min="7682" max="7682" width="12.5" style="258" customWidth="1"/>
    <col min="7683" max="7688" width="11.25" style="258" customWidth="1"/>
    <col min="7689" max="7694" width="12" style="258" customWidth="1"/>
    <col min="7695" max="7695" width="12.5" style="258" customWidth="1"/>
    <col min="7696" max="7714" width="5.75" style="258" customWidth="1"/>
    <col min="7715" max="7936" width="9" style="258"/>
    <col min="7937" max="7937" width="6.25" style="258" customWidth="1"/>
    <col min="7938" max="7938" width="12.5" style="258" customWidth="1"/>
    <col min="7939" max="7944" width="11.25" style="258" customWidth="1"/>
    <col min="7945" max="7950" width="12" style="258" customWidth="1"/>
    <col min="7951" max="7951" width="12.5" style="258" customWidth="1"/>
    <col min="7952" max="7970" width="5.75" style="258" customWidth="1"/>
    <col min="7971" max="8192" width="9" style="258"/>
    <col min="8193" max="8193" width="6.25" style="258" customWidth="1"/>
    <col min="8194" max="8194" width="12.5" style="258" customWidth="1"/>
    <col min="8195" max="8200" width="11.25" style="258" customWidth="1"/>
    <col min="8201" max="8206" width="12" style="258" customWidth="1"/>
    <col min="8207" max="8207" width="12.5" style="258" customWidth="1"/>
    <col min="8208" max="8226" width="5.75" style="258" customWidth="1"/>
    <col min="8227" max="8448" width="9" style="258"/>
    <col min="8449" max="8449" width="6.25" style="258" customWidth="1"/>
    <col min="8450" max="8450" width="12.5" style="258" customWidth="1"/>
    <col min="8451" max="8456" width="11.25" style="258" customWidth="1"/>
    <col min="8457" max="8462" width="12" style="258" customWidth="1"/>
    <col min="8463" max="8463" width="12.5" style="258" customWidth="1"/>
    <col min="8464" max="8482" width="5.75" style="258" customWidth="1"/>
    <col min="8483" max="8704" width="9" style="258"/>
    <col min="8705" max="8705" width="6.25" style="258" customWidth="1"/>
    <col min="8706" max="8706" width="12.5" style="258" customWidth="1"/>
    <col min="8707" max="8712" width="11.25" style="258" customWidth="1"/>
    <col min="8713" max="8718" width="12" style="258" customWidth="1"/>
    <col min="8719" max="8719" width="12.5" style="258" customWidth="1"/>
    <col min="8720" max="8738" width="5.75" style="258" customWidth="1"/>
    <col min="8739" max="8960" width="9" style="258"/>
    <col min="8961" max="8961" width="6.25" style="258" customWidth="1"/>
    <col min="8962" max="8962" width="12.5" style="258" customWidth="1"/>
    <col min="8963" max="8968" width="11.25" style="258" customWidth="1"/>
    <col min="8969" max="8974" width="12" style="258" customWidth="1"/>
    <col min="8975" max="8975" width="12.5" style="258" customWidth="1"/>
    <col min="8976" max="8994" width="5.75" style="258" customWidth="1"/>
    <col min="8995" max="9216" width="9" style="258"/>
    <col min="9217" max="9217" width="6.25" style="258" customWidth="1"/>
    <col min="9218" max="9218" width="12.5" style="258" customWidth="1"/>
    <col min="9219" max="9224" width="11.25" style="258" customWidth="1"/>
    <col min="9225" max="9230" width="12" style="258" customWidth="1"/>
    <col min="9231" max="9231" width="12.5" style="258" customWidth="1"/>
    <col min="9232" max="9250" width="5.75" style="258" customWidth="1"/>
    <col min="9251" max="9472" width="9" style="258"/>
    <col min="9473" max="9473" width="6.25" style="258" customWidth="1"/>
    <col min="9474" max="9474" width="12.5" style="258" customWidth="1"/>
    <col min="9475" max="9480" width="11.25" style="258" customWidth="1"/>
    <col min="9481" max="9486" width="12" style="258" customWidth="1"/>
    <col min="9487" max="9487" width="12.5" style="258" customWidth="1"/>
    <col min="9488" max="9506" width="5.75" style="258" customWidth="1"/>
    <col min="9507" max="9728" width="9" style="258"/>
    <col min="9729" max="9729" width="6.25" style="258" customWidth="1"/>
    <col min="9730" max="9730" width="12.5" style="258" customWidth="1"/>
    <col min="9731" max="9736" width="11.25" style="258" customWidth="1"/>
    <col min="9737" max="9742" width="12" style="258" customWidth="1"/>
    <col min="9743" max="9743" width="12.5" style="258" customWidth="1"/>
    <col min="9744" max="9762" width="5.75" style="258" customWidth="1"/>
    <col min="9763" max="9984" width="9" style="258"/>
    <col min="9985" max="9985" width="6.25" style="258" customWidth="1"/>
    <col min="9986" max="9986" width="12.5" style="258" customWidth="1"/>
    <col min="9987" max="9992" width="11.25" style="258" customWidth="1"/>
    <col min="9993" max="9998" width="12" style="258" customWidth="1"/>
    <col min="9999" max="9999" width="12.5" style="258" customWidth="1"/>
    <col min="10000" max="10018" width="5.75" style="258" customWidth="1"/>
    <col min="10019" max="10240" width="9" style="258"/>
    <col min="10241" max="10241" width="6.25" style="258" customWidth="1"/>
    <col min="10242" max="10242" width="12.5" style="258" customWidth="1"/>
    <col min="10243" max="10248" width="11.25" style="258" customWidth="1"/>
    <col min="10249" max="10254" width="12" style="258" customWidth="1"/>
    <col min="10255" max="10255" width="12.5" style="258" customWidth="1"/>
    <col min="10256" max="10274" width="5.75" style="258" customWidth="1"/>
    <col min="10275" max="10496" width="9" style="258"/>
    <col min="10497" max="10497" width="6.25" style="258" customWidth="1"/>
    <col min="10498" max="10498" width="12.5" style="258" customWidth="1"/>
    <col min="10499" max="10504" width="11.25" style="258" customWidth="1"/>
    <col min="10505" max="10510" width="12" style="258" customWidth="1"/>
    <col min="10511" max="10511" width="12.5" style="258" customWidth="1"/>
    <col min="10512" max="10530" width="5.75" style="258" customWidth="1"/>
    <col min="10531" max="10752" width="9" style="258"/>
    <col min="10753" max="10753" width="6.25" style="258" customWidth="1"/>
    <col min="10754" max="10754" width="12.5" style="258" customWidth="1"/>
    <col min="10755" max="10760" width="11.25" style="258" customWidth="1"/>
    <col min="10761" max="10766" width="12" style="258" customWidth="1"/>
    <col min="10767" max="10767" width="12.5" style="258" customWidth="1"/>
    <col min="10768" max="10786" width="5.75" style="258" customWidth="1"/>
    <col min="10787" max="11008" width="9" style="258"/>
    <col min="11009" max="11009" width="6.25" style="258" customWidth="1"/>
    <col min="11010" max="11010" width="12.5" style="258" customWidth="1"/>
    <col min="11011" max="11016" width="11.25" style="258" customWidth="1"/>
    <col min="11017" max="11022" width="12" style="258" customWidth="1"/>
    <col min="11023" max="11023" width="12.5" style="258" customWidth="1"/>
    <col min="11024" max="11042" width="5.75" style="258" customWidth="1"/>
    <col min="11043" max="11264" width="9" style="258"/>
    <col min="11265" max="11265" width="6.25" style="258" customWidth="1"/>
    <col min="11266" max="11266" width="12.5" style="258" customWidth="1"/>
    <col min="11267" max="11272" width="11.25" style="258" customWidth="1"/>
    <col min="11273" max="11278" width="12" style="258" customWidth="1"/>
    <col min="11279" max="11279" width="12.5" style="258" customWidth="1"/>
    <col min="11280" max="11298" width="5.75" style="258" customWidth="1"/>
    <col min="11299" max="11520" width="9" style="258"/>
    <col min="11521" max="11521" width="6.25" style="258" customWidth="1"/>
    <col min="11522" max="11522" width="12.5" style="258" customWidth="1"/>
    <col min="11523" max="11528" width="11.25" style="258" customWidth="1"/>
    <col min="11529" max="11534" width="12" style="258" customWidth="1"/>
    <col min="11535" max="11535" width="12.5" style="258" customWidth="1"/>
    <col min="11536" max="11554" width="5.75" style="258" customWidth="1"/>
    <col min="11555" max="11776" width="9" style="258"/>
    <col min="11777" max="11777" width="6.25" style="258" customWidth="1"/>
    <col min="11778" max="11778" width="12.5" style="258" customWidth="1"/>
    <col min="11779" max="11784" width="11.25" style="258" customWidth="1"/>
    <col min="11785" max="11790" width="12" style="258" customWidth="1"/>
    <col min="11791" max="11791" width="12.5" style="258" customWidth="1"/>
    <col min="11792" max="11810" width="5.75" style="258" customWidth="1"/>
    <col min="11811" max="12032" width="9" style="258"/>
    <col min="12033" max="12033" width="6.25" style="258" customWidth="1"/>
    <col min="12034" max="12034" width="12.5" style="258" customWidth="1"/>
    <col min="12035" max="12040" width="11.25" style="258" customWidth="1"/>
    <col min="12041" max="12046" width="12" style="258" customWidth="1"/>
    <col min="12047" max="12047" width="12.5" style="258" customWidth="1"/>
    <col min="12048" max="12066" width="5.75" style="258" customWidth="1"/>
    <col min="12067" max="12288" width="9" style="258"/>
    <col min="12289" max="12289" width="6.25" style="258" customWidth="1"/>
    <col min="12290" max="12290" width="12.5" style="258" customWidth="1"/>
    <col min="12291" max="12296" width="11.25" style="258" customWidth="1"/>
    <col min="12297" max="12302" width="12" style="258" customWidth="1"/>
    <col min="12303" max="12303" width="12.5" style="258" customWidth="1"/>
    <col min="12304" max="12322" width="5.75" style="258" customWidth="1"/>
    <col min="12323" max="12544" width="9" style="258"/>
    <col min="12545" max="12545" width="6.25" style="258" customWidth="1"/>
    <col min="12546" max="12546" width="12.5" style="258" customWidth="1"/>
    <col min="12547" max="12552" width="11.25" style="258" customWidth="1"/>
    <col min="12553" max="12558" width="12" style="258" customWidth="1"/>
    <col min="12559" max="12559" width="12.5" style="258" customWidth="1"/>
    <col min="12560" max="12578" width="5.75" style="258" customWidth="1"/>
    <col min="12579" max="12800" width="9" style="258"/>
    <col min="12801" max="12801" width="6.25" style="258" customWidth="1"/>
    <col min="12802" max="12802" width="12.5" style="258" customWidth="1"/>
    <col min="12803" max="12808" width="11.25" style="258" customWidth="1"/>
    <col min="12809" max="12814" width="12" style="258" customWidth="1"/>
    <col min="12815" max="12815" width="12.5" style="258" customWidth="1"/>
    <col min="12816" max="12834" width="5.75" style="258" customWidth="1"/>
    <col min="12835" max="13056" width="9" style="258"/>
    <col min="13057" max="13057" width="6.25" style="258" customWidth="1"/>
    <col min="13058" max="13058" width="12.5" style="258" customWidth="1"/>
    <col min="13059" max="13064" width="11.25" style="258" customWidth="1"/>
    <col min="13065" max="13070" width="12" style="258" customWidth="1"/>
    <col min="13071" max="13071" width="12.5" style="258" customWidth="1"/>
    <col min="13072" max="13090" width="5.75" style="258" customWidth="1"/>
    <col min="13091" max="13312" width="9" style="258"/>
    <col min="13313" max="13313" width="6.25" style="258" customWidth="1"/>
    <col min="13314" max="13314" width="12.5" style="258" customWidth="1"/>
    <col min="13315" max="13320" width="11.25" style="258" customWidth="1"/>
    <col min="13321" max="13326" width="12" style="258" customWidth="1"/>
    <col min="13327" max="13327" width="12.5" style="258" customWidth="1"/>
    <col min="13328" max="13346" width="5.75" style="258" customWidth="1"/>
    <col min="13347" max="13568" width="9" style="258"/>
    <col min="13569" max="13569" width="6.25" style="258" customWidth="1"/>
    <col min="13570" max="13570" width="12.5" style="258" customWidth="1"/>
    <col min="13571" max="13576" width="11.25" style="258" customWidth="1"/>
    <col min="13577" max="13582" width="12" style="258" customWidth="1"/>
    <col min="13583" max="13583" width="12.5" style="258" customWidth="1"/>
    <col min="13584" max="13602" width="5.75" style="258" customWidth="1"/>
    <col min="13603" max="13824" width="9" style="258"/>
    <col min="13825" max="13825" width="6.25" style="258" customWidth="1"/>
    <col min="13826" max="13826" width="12.5" style="258" customWidth="1"/>
    <col min="13827" max="13832" width="11.25" style="258" customWidth="1"/>
    <col min="13833" max="13838" width="12" style="258" customWidth="1"/>
    <col min="13839" max="13839" width="12.5" style="258" customWidth="1"/>
    <col min="13840" max="13858" width="5.75" style="258" customWidth="1"/>
    <col min="13859" max="14080" width="9" style="258"/>
    <col min="14081" max="14081" width="6.25" style="258" customWidth="1"/>
    <col min="14082" max="14082" width="12.5" style="258" customWidth="1"/>
    <col min="14083" max="14088" width="11.25" style="258" customWidth="1"/>
    <col min="14089" max="14094" width="12" style="258" customWidth="1"/>
    <col min="14095" max="14095" width="12.5" style="258" customWidth="1"/>
    <col min="14096" max="14114" width="5.75" style="258" customWidth="1"/>
    <col min="14115" max="14336" width="9" style="258"/>
    <col min="14337" max="14337" width="6.25" style="258" customWidth="1"/>
    <col min="14338" max="14338" width="12.5" style="258" customWidth="1"/>
    <col min="14339" max="14344" width="11.25" style="258" customWidth="1"/>
    <col min="14345" max="14350" width="12" style="258" customWidth="1"/>
    <col min="14351" max="14351" width="12.5" style="258" customWidth="1"/>
    <col min="14352" max="14370" width="5.75" style="258" customWidth="1"/>
    <col min="14371" max="14592" width="9" style="258"/>
    <col min="14593" max="14593" width="6.25" style="258" customWidth="1"/>
    <col min="14594" max="14594" width="12.5" style="258" customWidth="1"/>
    <col min="14595" max="14600" width="11.25" style="258" customWidth="1"/>
    <col min="14601" max="14606" width="12" style="258" customWidth="1"/>
    <col min="14607" max="14607" width="12.5" style="258" customWidth="1"/>
    <col min="14608" max="14626" width="5.75" style="258" customWidth="1"/>
    <col min="14627" max="14848" width="9" style="258"/>
    <col min="14849" max="14849" width="6.25" style="258" customWidth="1"/>
    <col min="14850" max="14850" width="12.5" style="258" customWidth="1"/>
    <col min="14851" max="14856" width="11.25" style="258" customWidth="1"/>
    <col min="14857" max="14862" width="12" style="258" customWidth="1"/>
    <col min="14863" max="14863" width="12.5" style="258" customWidth="1"/>
    <col min="14864" max="14882" width="5.75" style="258" customWidth="1"/>
    <col min="14883" max="15104" width="9" style="258"/>
    <col min="15105" max="15105" width="6.25" style="258" customWidth="1"/>
    <col min="15106" max="15106" width="12.5" style="258" customWidth="1"/>
    <col min="15107" max="15112" width="11.25" style="258" customWidth="1"/>
    <col min="15113" max="15118" width="12" style="258" customWidth="1"/>
    <col min="15119" max="15119" width="12.5" style="258" customWidth="1"/>
    <col min="15120" max="15138" width="5.75" style="258" customWidth="1"/>
    <col min="15139" max="15360" width="9" style="258"/>
    <col min="15361" max="15361" width="6.25" style="258" customWidth="1"/>
    <col min="15362" max="15362" width="12.5" style="258" customWidth="1"/>
    <col min="15363" max="15368" width="11.25" style="258" customWidth="1"/>
    <col min="15369" max="15374" width="12" style="258" customWidth="1"/>
    <col min="15375" max="15375" width="12.5" style="258" customWidth="1"/>
    <col min="15376" max="15394" width="5.75" style="258" customWidth="1"/>
    <col min="15395" max="15616" width="9" style="258"/>
    <col min="15617" max="15617" width="6.25" style="258" customWidth="1"/>
    <col min="15618" max="15618" width="12.5" style="258" customWidth="1"/>
    <col min="15619" max="15624" width="11.25" style="258" customWidth="1"/>
    <col min="15625" max="15630" width="12" style="258" customWidth="1"/>
    <col min="15631" max="15631" width="12.5" style="258" customWidth="1"/>
    <col min="15632" max="15650" width="5.75" style="258" customWidth="1"/>
    <col min="15651" max="15872" width="9" style="258"/>
    <col min="15873" max="15873" width="6.25" style="258" customWidth="1"/>
    <col min="15874" max="15874" width="12.5" style="258" customWidth="1"/>
    <col min="15875" max="15880" width="11.25" style="258" customWidth="1"/>
    <col min="15881" max="15886" width="12" style="258" customWidth="1"/>
    <col min="15887" max="15887" width="12.5" style="258" customWidth="1"/>
    <col min="15888" max="15906" width="5.75" style="258" customWidth="1"/>
    <col min="15907" max="16128" width="9" style="258"/>
    <col min="16129" max="16129" width="6.25" style="258" customWidth="1"/>
    <col min="16130" max="16130" width="12.5" style="258" customWidth="1"/>
    <col min="16131" max="16136" width="11.25" style="258" customWidth="1"/>
    <col min="16137" max="16142" width="12" style="258" customWidth="1"/>
    <col min="16143" max="16143" width="12.5" style="258" customWidth="1"/>
    <col min="16144" max="16162" width="5.75" style="258" customWidth="1"/>
    <col min="16163" max="16384" width="9" style="258"/>
  </cols>
  <sheetData>
    <row r="1" spans="1:15" ht="13.5" customHeight="1"/>
    <row r="2" spans="1:15" ht="22.5" customHeight="1">
      <c r="A2" s="738" t="s">
        <v>464</v>
      </c>
      <c r="B2" s="738"/>
      <c r="C2" s="738"/>
      <c r="D2" s="738"/>
      <c r="E2" s="738"/>
      <c r="F2" s="738"/>
      <c r="G2" s="738"/>
      <c r="H2" s="738"/>
      <c r="I2" s="739" t="s">
        <v>359</v>
      </c>
      <c r="J2" s="739"/>
      <c r="K2" s="739"/>
      <c r="L2" s="739"/>
      <c r="M2" s="739"/>
      <c r="N2" s="739"/>
      <c r="O2" s="739"/>
    </row>
    <row r="3" spans="1:15" ht="13.5" customHeight="1" thickBot="1">
      <c r="A3" s="262"/>
      <c r="B3" s="262"/>
      <c r="C3" s="262"/>
      <c r="D3" s="262"/>
      <c r="E3" s="262"/>
      <c r="F3" s="262"/>
      <c r="G3" s="262"/>
      <c r="H3" s="262"/>
      <c r="I3" s="262"/>
      <c r="J3" s="262"/>
      <c r="K3" s="262"/>
      <c r="O3" s="321" t="s">
        <v>178</v>
      </c>
    </row>
    <row r="4" spans="1:15" ht="15" customHeight="1">
      <c r="A4" s="714" t="s">
        <v>360</v>
      </c>
      <c r="B4" s="715"/>
      <c r="C4" s="322" t="s">
        <v>179</v>
      </c>
      <c r="D4" s="322"/>
      <c r="E4" s="720" t="s">
        <v>180</v>
      </c>
      <c r="F4" s="721"/>
      <c r="G4" s="721"/>
      <c r="H4" s="721"/>
      <c r="I4" s="721" t="s">
        <v>181</v>
      </c>
      <c r="J4" s="721"/>
      <c r="K4" s="722"/>
      <c r="L4" s="720" t="s">
        <v>361</v>
      </c>
      <c r="M4" s="721"/>
      <c r="N4" s="722"/>
      <c r="O4" s="725" t="s">
        <v>182</v>
      </c>
    </row>
    <row r="5" spans="1:15" ht="37.5" customHeight="1">
      <c r="A5" s="740"/>
      <c r="B5" s="741"/>
      <c r="C5" s="323" t="s">
        <v>362</v>
      </c>
      <c r="D5" s="324" t="s">
        <v>363</v>
      </c>
      <c r="E5" s="323" t="s">
        <v>364</v>
      </c>
      <c r="F5" s="323" t="s">
        <v>365</v>
      </c>
      <c r="G5" s="323" t="s">
        <v>183</v>
      </c>
      <c r="H5" s="324" t="s">
        <v>363</v>
      </c>
      <c r="I5" s="325" t="s">
        <v>366</v>
      </c>
      <c r="J5" s="323" t="s">
        <v>184</v>
      </c>
      <c r="K5" s="323" t="s">
        <v>124</v>
      </c>
      <c r="L5" s="323" t="s">
        <v>367</v>
      </c>
      <c r="M5" s="323" t="s">
        <v>362</v>
      </c>
      <c r="N5" s="324" t="s">
        <v>363</v>
      </c>
      <c r="O5" s="742"/>
    </row>
    <row r="6" spans="1:15" ht="15" customHeight="1">
      <c r="A6" s="711" t="s">
        <v>106</v>
      </c>
      <c r="B6" s="265" t="s">
        <v>368</v>
      </c>
      <c r="C6" s="281">
        <v>788640</v>
      </c>
      <c r="D6" s="326">
        <v>60</v>
      </c>
      <c r="E6" s="281">
        <v>157370</v>
      </c>
      <c r="F6" s="281">
        <v>8184</v>
      </c>
      <c r="G6" s="281">
        <v>149186</v>
      </c>
      <c r="H6" s="326">
        <v>12</v>
      </c>
      <c r="I6" s="327">
        <v>823</v>
      </c>
      <c r="J6" s="281">
        <v>514</v>
      </c>
      <c r="K6" s="281">
        <v>309</v>
      </c>
      <c r="L6" s="281">
        <v>35</v>
      </c>
      <c r="M6" s="281">
        <v>33038</v>
      </c>
      <c r="N6" s="328">
        <v>2.5099999999999998</v>
      </c>
      <c r="O6" s="281">
        <v>34</v>
      </c>
    </row>
    <row r="7" spans="1:15" ht="15" customHeight="1">
      <c r="A7" s="709"/>
      <c r="B7" s="329" t="s">
        <v>186</v>
      </c>
      <c r="C7" s="330">
        <v>788640</v>
      </c>
      <c r="D7" s="331">
        <v>61.3</v>
      </c>
      <c r="E7" s="330">
        <v>157677</v>
      </c>
      <c r="F7" s="330">
        <v>9134</v>
      </c>
      <c r="G7" s="330">
        <v>148543</v>
      </c>
      <c r="H7" s="331">
        <v>12.3</v>
      </c>
      <c r="I7" s="332">
        <v>818</v>
      </c>
      <c r="J7" s="330">
        <v>518</v>
      </c>
      <c r="K7" s="330">
        <v>300</v>
      </c>
      <c r="L7" s="330">
        <v>35</v>
      </c>
      <c r="M7" s="330">
        <v>33264</v>
      </c>
      <c r="N7" s="333">
        <v>2.59</v>
      </c>
      <c r="O7" s="330">
        <v>34</v>
      </c>
    </row>
    <row r="8" spans="1:15" ht="15" customHeight="1">
      <c r="A8" s="709"/>
      <c r="B8" s="329" t="s">
        <v>187</v>
      </c>
      <c r="C8" s="330">
        <v>787820</v>
      </c>
      <c r="D8" s="331">
        <v>62.7</v>
      </c>
      <c r="E8" s="330">
        <v>156517</v>
      </c>
      <c r="F8" s="330">
        <v>9174</v>
      </c>
      <c r="G8" s="330">
        <v>147343</v>
      </c>
      <c r="H8" s="331">
        <v>12.5</v>
      </c>
      <c r="I8" s="332">
        <v>805</v>
      </c>
      <c r="J8" s="330">
        <v>515</v>
      </c>
      <c r="K8" s="330">
        <v>290</v>
      </c>
      <c r="L8" s="330">
        <v>35</v>
      </c>
      <c r="M8" s="330">
        <v>33474</v>
      </c>
      <c r="N8" s="333">
        <v>2.66</v>
      </c>
      <c r="O8" s="330">
        <v>33</v>
      </c>
    </row>
    <row r="9" spans="1:15" ht="15" customHeight="1">
      <c r="A9" s="709"/>
      <c r="B9" s="334" t="s">
        <v>188</v>
      </c>
      <c r="C9" s="270">
        <v>790037</v>
      </c>
      <c r="D9" s="335">
        <v>63.8</v>
      </c>
      <c r="E9" s="270">
        <v>155475</v>
      </c>
      <c r="F9" s="270">
        <v>9089</v>
      </c>
      <c r="G9" s="270">
        <v>146386</v>
      </c>
      <c r="H9" s="335">
        <v>12.6</v>
      </c>
      <c r="I9" s="336">
        <v>809</v>
      </c>
      <c r="J9" s="270">
        <v>519</v>
      </c>
      <c r="K9" s="270">
        <v>290</v>
      </c>
      <c r="L9" s="270">
        <v>35</v>
      </c>
      <c r="M9" s="270">
        <v>33477</v>
      </c>
      <c r="N9" s="337">
        <v>2.7</v>
      </c>
      <c r="O9" s="270">
        <v>33</v>
      </c>
    </row>
    <row r="10" spans="1:15" ht="15" customHeight="1">
      <c r="A10" s="710"/>
      <c r="B10" s="276" t="s">
        <v>369</v>
      </c>
      <c r="C10" s="277">
        <v>790037</v>
      </c>
      <c r="D10" s="338">
        <v>64.099999999999994</v>
      </c>
      <c r="E10" s="277">
        <v>155666</v>
      </c>
      <c r="F10" s="277">
        <v>9110</v>
      </c>
      <c r="G10" s="277">
        <v>146556</v>
      </c>
      <c r="H10" s="338">
        <v>12.6</v>
      </c>
      <c r="I10" s="339">
        <v>803</v>
      </c>
      <c r="J10" s="277">
        <v>519</v>
      </c>
      <c r="K10" s="277">
        <v>284</v>
      </c>
      <c r="L10" s="277">
        <v>35</v>
      </c>
      <c r="M10" s="277">
        <v>33675</v>
      </c>
      <c r="N10" s="340">
        <v>2.73</v>
      </c>
      <c r="O10" s="277">
        <v>33</v>
      </c>
    </row>
    <row r="11" spans="1:15" ht="15" customHeight="1">
      <c r="A11" s="711" t="s">
        <v>107</v>
      </c>
      <c r="B11" s="280" t="s">
        <v>368</v>
      </c>
      <c r="C11" s="281">
        <v>457541</v>
      </c>
      <c r="D11" s="326">
        <v>75.599999999999994</v>
      </c>
      <c r="E11" s="281">
        <v>89892</v>
      </c>
      <c r="F11" s="281">
        <v>1938</v>
      </c>
      <c r="G11" s="281">
        <v>87954</v>
      </c>
      <c r="H11" s="326">
        <v>14.8</v>
      </c>
      <c r="I11" s="327">
        <v>445</v>
      </c>
      <c r="J11" s="281">
        <v>202</v>
      </c>
      <c r="K11" s="281">
        <v>243</v>
      </c>
      <c r="L11" s="281">
        <v>18</v>
      </c>
      <c r="M11" s="281">
        <v>23115</v>
      </c>
      <c r="N11" s="328">
        <v>3.82</v>
      </c>
      <c r="O11" s="281">
        <v>10</v>
      </c>
    </row>
    <row r="12" spans="1:15" ht="15" customHeight="1">
      <c r="A12" s="709"/>
      <c r="B12" s="269" t="s">
        <v>186</v>
      </c>
      <c r="C12" s="330">
        <v>457541</v>
      </c>
      <c r="D12" s="331">
        <v>76.3</v>
      </c>
      <c r="E12" s="330">
        <v>89939</v>
      </c>
      <c r="F12" s="330">
        <v>1938</v>
      </c>
      <c r="G12" s="330">
        <v>88001</v>
      </c>
      <c r="H12" s="331">
        <v>15</v>
      </c>
      <c r="I12" s="332">
        <v>445</v>
      </c>
      <c r="J12" s="330">
        <v>208</v>
      </c>
      <c r="K12" s="330">
        <v>237</v>
      </c>
      <c r="L12" s="330">
        <v>18</v>
      </c>
      <c r="M12" s="330">
        <v>23115</v>
      </c>
      <c r="N12" s="333">
        <v>3.85</v>
      </c>
      <c r="O12" s="330">
        <v>10</v>
      </c>
    </row>
    <row r="13" spans="1:15" ht="15" customHeight="1">
      <c r="A13" s="709"/>
      <c r="B13" s="269" t="s">
        <v>187</v>
      </c>
      <c r="C13" s="270">
        <v>457541</v>
      </c>
      <c r="D13" s="335">
        <v>75.599999999999994</v>
      </c>
      <c r="E13" s="270">
        <v>89935</v>
      </c>
      <c r="F13" s="270">
        <v>1934</v>
      </c>
      <c r="G13" s="270">
        <v>88001</v>
      </c>
      <c r="H13" s="335">
        <v>14.9</v>
      </c>
      <c r="I13" s="336">
        <v>448</v>
      </c>
      <c r="J13" s="270">
        <v>215</v>
      </c>
      <c r="K13" s="270">
        <v>233</v>
      </c>
      <c r="L13" s="270">
        <v>18</v>
      </c>
      <c r="M13" s="270">
        <v>23115</v>
      </c>
      <c r="N13" s="337">
        <v>3.82</v>
      </c>
      <c r="O13" s="270">
        <v>12</v>
      </c>
    </row>
    <row r="14" spans="1:15" ht="15" customHeight="1">
      <c r="A14" s="709"/>
      <c r="B14" s="341" t="s">
        <v>188</v>
      </c>
      <c r="C14" s="273">
        <v>457541</v>
      </c>
      <c r="D14" s="342">
        <v>75.8</v>
      </c>
      <c r="E14" s="273">
        <v>89413</v>
      </c>
      <c r="F14" s="273">
        <v>3214</v>
      </c>
      <c r="G14" s="273">
        <v>86199</v>
      </c>
      <c r="H14" s="342">
        <v>14.8</v>
      </c>
      <c r="I14" s="343">
        <v>448</v>
      </c>
      <c r="J14" s="273">
        <v>221</v>
      </c>
      <c r="K14" s="273">
        <v>227</v>
      </c>
      <c r="L14" s="273">
        <v>18</v>
      </c>
      <c r="M14" s="273">
        <v>23115</v>
      </c>
      <c r="N14" s="344">
        <v>3.83</v>
      </c>
      <c r="O14" s="273">
        <v>12</v>
      </c>
    </row>
    <row r="15" spans="1:15" ht="15" customHeight="1" thickBot="1">
      <c r="A15" s="712"/>
      <c r="B15" s="287" t="s">
        <v>370</v>
      </c>
      <c r="C15" s="288">
        <v>457541</v>
      </c>
      <c r="D15" s="345">
        <v>76.7</v>
      </c>
      <c r="E15" s="288">
        <v>89304</v>
      </c>
      <c r="F15" s="288">
        <v>3235</v>
      </c>
      <c r="G15" s="288">
        <v>86069</v>
      </c>
      <c r="H15" s="345">
        <v>15</v>
      </c>
      <c r="I15" s="346">
        <v>444</v>
      </c>
      <c r="J15" s="288">
        <v>220</v>
      </c>
      <c r="K15" s="288">
        <v>224</v>
      </c>
      <c r="L15" s="288">
        <v>18</v>
      </c>
      <c r="M15" s="288">
        <v>23115</v>
      </c>
      <c r="N15" s="347">
        <v>3.87</v>
      </c>
      <c r="O15" s="288">
        <v>12</v>
      </c>
    </row>
    <row r="16" spans="1:15" ht="13.5" customHeight="1">
      <c r="A16" s="348" t="s">
        <v>189</v>
      </c>
      <c r="B16" s="349"/>
      <c r="C16" s="350"/>
      <c r="D16" s="351"/>
      <c r="E16" s="352"/>
      <c r="F16" s="353"/>
      <c r="G16" s="353"/>
      <c r="H16" s="351"/>
      <c r="I16" s="291"/>
      <c r="K16" s="353"/>
    </row>
    <row r="17" ht="13.5" customHeight="1"/>
    <row r="18" ht="15" customHeight="1"/>
    <row r="19" ht="15" customHeight="1"/>
    <row r="20" ht="15" customHeight="1"/>
    <row r="21" ht="15" customHeight="1"/>
    <row r="22" ht="15" customHeight="1"/>
    <row r="23" ht="13.5" customHeight="1"/>
    <row r="24" ht="13.5" customHeight="1"/>
  </sheetData>
  <mergeCells count="9">
    <mergeCell ref="A6:A10"/>
    <mergeCell ref="A11:A15"/>
    <mergeCell ref="A2:H2"/>
    <mergeCell ref="I2:O2"/>
    <mergeCell ref="A4:B5"/>
    <mergeCell ref="E4:H4"/>
    <mergeCell ref="I4:K4"/>
    <mergeCell ref="L4:N4"/>
    <mergeCell ref="O4:O5"/>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B7:B1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M24"/>
  <sheetViews>
    <sheetView showGridLines="0" workbookViewId="0">
      <selection activeCell="B3" sqref="B3"/>
    </sheetView>
  </sheetViews>
  <sheetFormatPr defaultRowHeight="13.5"/>
  <cols>
    <col min="1" max="1" width="4.75" style="259" customWidth="1"/>
    <col min="2" max="3" width="4.375" style="259" customWidth="1"/>
    <col min="4" max="12" width="8.125" style="259" customWidth="1"/>
    <col min="13" max="256" width="9" style="259"/>
    <col min="257" max="257" width="4.75" style="259" customWidth="1"/>
    <col min="258" max="259" width="4.375" style="259" customWidth="1"/>
    <col min="260" max="268" width="8.125" style="259" customWidth="1"/>
    <col min="269" max="512" width="9" style="259"/>
    <col min="513" max="513" width="4.75" style="259" customWidth="1"/>
    <col min="514" max="515" width="4.375" style="259" customWidth="1"/>
    <col min="516" max="524" width="8.125" style="259" customWidth="1"/>
    <col min="525" max="768" width="9" style="259"/>
    <col min="769" max="769" width="4.75" style="259" customWidth="1"/>
    <col min="770" max="771" width="4.375" style="259" customWidth="1"/>
    <col min="772" max="780" width="8.125" style="259" customWidth="1"/>
    <col min="781" max="1024" width="9" style="259"/>
    <col min="1025" max="1025" width="4.75" style="259" customWidth="1"/>
    <col min="1026" max="1027" width="4.375" style="259" customWidth="1"/>
    <col min="1028" max="1036" width="8.125" style="259" customWidth="1"/>
    <col min="1037" max="1280" width="9" style="259"/>
    <col min="1281" max="1281" width="4.75" style="259" customWidth="1"/>
    <col min="1282" max="1283" width="4.375" style="259" customWidth="1"/>
    <col min="1284" max="1292" width="8.125" style="259" customWidth="1"/>
    <col min="1293" max="1536" width="9" style="259"/>
    <col min="1537" max="1537" width="4.75" style="259" customWidth="1"/>
    <col min="1538" max="1539" width="4.375" style="259" customWidth="1"/>
    <col min="1540" max="1548" width="8.125" style="259" customWidth="1"/>
    <col min="1549" max="1792" width="9" style="259"/>
    <col min="1793" max="1793" width="4.75" style="259" customWidth="1"/>
    <col min="1794" max="1795" width="4.375" style="259" customWidth="1"/>
    <col min="1796" max="1804" width="8.125" style="259" customWidth="1"/>
    <col min="1805" max="2048" width="9" style="259"/>
    <col min="2049" max="2049" width="4.75" style="259" customWidth="1"/>
    <col min="2050" max="2051" width="4.375" style="259" customWidth="1"/>
    <col min="2052" max="2060" width="8.125" style="259" customWidth="1"/>
    <col min="2061" max="2304" width="9" style="259"/>
    <col min="2305" max="2305" width="4.75" style="259" customWidth="1"/>
    <col min="2306" max="2307" width="4.375" style="259" customWidth="1"/>
    <col min="2308" max="2316" width="8.125" style="259" customWidth="1"/>
    <col min="2317" max="2560" width="9" style="259"/>
    <col min="2561" max="2561" width="4.75" style="259" customWidth="1"/>
    <col min="2562" max="2563" width="4.375" style="259" customWidth="1"/>
    <col min="2564" max="2572" width="8.125" style="259" customWidth="1"/>
    <col min="2573" max="2816" width="9" style="259"/>
    <col min="2817" max="2817" width="4.75" style="259" customWidth="1"/>
    <col min="2818" max="2819" width="4.375" style="259" customWidth="1"/>
    <col min="2820" max="2828" width="8.125" style="259" customWidth="1"/>
    <col min="2829" max="3072" width="9" style="259"/>
    <col min="3073" max="3073" width="4.75" style="259" customWidth="1"/>
    <col min="3074" max="3075" width="4.375" style="259" customWidth="1"/>
    <col min="3076" max="3084" width="8.125" style="259" customWidth="1"/>
    <col min="3085" max="3328" width="9" style="259"/>
    <col min="3329" max="3329" width="4.75" style="259" customWidth="1"/>
    <col min="3330" max="3331" width="4.375" style="259" customWidth="1"/>
    <col min="3332" max="3340" width="8.125" style="259" customWidth="1"/>
    <col min="3341" max="3584" width="9" style="259"/>
    <col min="3585" max="3585" width="4.75" style="259" customWidth="1"/>
    <col min="3586" max="3587" width="4.375" style="259" customWidth="1"/>
    <col min="3588" max="3596" width="8.125" style="259" customWidth="1"/>
    <col min="3597" max="3840" width="9" style="259"/>
    <col min="3841" max="3841" width="4.75" style="259" customWidth="1"/>
    <col min="3842" max="3843" width="4.375" style="259" customWidth="1"/>
    <col min="3844" max="3852" width="8.125" style="259" customWidth="1"/>
    <col min="3853" max="4096" width="9" style="259"/>
    <col min="4097" max="4097" width="4.75" style="259" customWidth="1"/>
    <col min="4098" max="4099" width="4.375" style="259" customWidth="1"/>
    <col min="4100" max="4108" width="8.125" style="259" customWidth="1"/>
    <col min="4109" max="4352" width="9" style="259"/>
    <col min="4353" max="4353" width="4.75" style="259" customWidth="1"/>
    <col min="4354" max="4355" width="4.375" style="259" customWidth="1"/>
    <col min="4356" max="4364" width="8.125" style="259" customWidth="1"/>
    <col min="4365" max="4608" width="9" style="259"/>
    <col min="4609" max="4609" width="4.75" style="259" customWidth="1"/>
    <col min="4610" max="4611" width="4.375" style="259" customWidth="1"/>
    <col min="4612" max="4620" width="8.125" style="259" customWidth="1"/>
    <col min="4621" max="4864" width="9" style="259"/>
    <col min="4865" max="4865" width="4.75" style="259" customWidth="1"/>
    <col min="4866" max="4867" width="4.375" style="259" customWidth="1"/>
    <col min="4868" max="4876" width="8.125" style="259" customWidth="1"/>
    <col min="4877" max="5120" width="9" style="259"/>
    <col min="5121" max="5121" width="4.75" style="259" customWidth="1"/>
    <col min="5122" max="5123" width="4.375" style="259" customWidth="1"/>
    <col min="5124" max="5132" width="8.125" style="259" customWidth="1"/>
    <col min="5133" max="5376" width="9" style="259"/>
    <col min="5377" max="5377" width="4.75" style="259" customWidth="1"/>
    <col min="5378" max="5379" width="4.375" style="259" customWidth="1"/>
    <col min="5380" max="5388" width="8.125" style="259" customWidth="1"/>
    <col min="5389" max="5632" width="9" style="259"/>
    <col min="5633" max="5633" width="4.75" style="259" customWidth="1"/>
    <col min="5634" max="5635" width="4.375" style="259" customWidth="1"/>
    <col min="5636" max="5644" width="8.125" style="259" customWidth="1"/>
    <col min="5645" max="5888" width="9" style="259"/>
    <col min="5889" max="5889" width="4.75" style="259" customWidth="1"/>
    <col min="5890" max="5891" width="4.375" style="259" customWidth="1"/>
    <col min="5892" max="5900" width="8.125" style="259" customWidth="1"/>
    <col min="5901" max="6144" width="9" style="259"/>
    <col min="6145" max="6145" width="4.75" style="259" customWidth="1"/>
    <col min="6146" max="6147" width="4.375" style="259" customWidth="1"/>
    <col min="6148" max="6156" width="8.125" style="259" customWidth="1"/>
    <col min="6157" max="6400" width="9" style="259"/>
    <col min="6401" max="6401" width="4.75" style="259" customWidth="1"/>
    <col min="6402" max="6403" width="4.375" style="259" customWidth="1"/>
    <col min="6404" max="6412" width="8.125" style="259" customWidth="1"/>
    <col min="6413" max="6656" width="9" style="259"/>
    <col min="6657" max="6657" width="4.75" style="259" customWidth="1"/>
    <col min="6658" max="6659" width="4.375" style="259" customWidth="1"/>
    <col min="6660" max="6668" width="8.125" style="259" customWidth="1"/>
    <col min="6669" max="6912" width="9" style="259"/>
    <col min="6913" max="6913" width="4.75" style="259" customWidth="1"/>
    <col min="6914" max="6915" width="4.375" style="259" customWidth="1"/>
    <col min="6916" max="6924" width="8.125" style="259" customWidth="1"/>
    <col min="6925" max="7168" width="9" style="259"/>
    <col min="7169" max="7169" width="4.75" style="259" customWidth="1"/>
    <col min="7170" max="7171" width="4.375" style="259" customWidth="1"/>
    <col min="7172" max="7180" width="8.125" style="259" customWidth="1"/>
    <col min="7181" max="7424" width="9" style="259"/>
    <col min="7425" max="7425" width="4.75" style="259" customWidth="1"/>
    <col min="7426" max="7427" width="4.375" style="259" customWidth="1"/>
    <col min="7428" max="7436" width="8.125" style="259" customWidth="1"/>
    <col min="7437" max="7680" width="9" style="259"/>
    <col min="7681" max="7681" width="4.75" style="259" customWidth="1"/>
    <col min="7682" max="7683" width="4.375" style="259" customWidth="1"/>
    <col min="7684" max="7692" width="8.125" style="259" customWidth="1"/>
    <col min="7693" max="7936" width="9" style="259"/>
    <col min="7937" max="7937" width="4.75" style="259" customWidth="1"/>
    <col min="7938" max="7939" width="4.375" style="259" customWidth="1"/>
    <col min="7940" max="7948" width="8.125" style="259" customWidth="1"/>
    <col min="7949" max="8192" width="9" style="259"/>
    <col min="8193" max="8193" width="4.75" style="259" customWidth="1"/>
    <col min="8194" max="8195" width="4.375" style="259" customWidth="1"/>
    <col min="8196" max="8204" width="8.125" style="259" customWidth="1"/>
    <col min="8205" max="8448" width="9" style="259"/>
    <col min="8449" max="8449" width="4.75" style="259" customWidth="1"/>
    <col min="8450" max="8451" width="4.375" style="259" customWidth="1"/>
    <col min="8452" max="8460" width="8.125" style="259" customWidth="1"/>
    <col min="8461" max="8704" width="9" style="259"/>
    <col min="8705" max="8705" width="4.75" style="259" customWidth="1"/>
    <col min="8706" max="8707" width="4.375" style="259" customWidth="1"/>
    <col min="8708" max="8716" width="8.125" style="259" customWidth="1"/>
    <col min="8717" max="8960" width="9" style="259"/>
    <col min="8961" max="8961" width="4.75" style="259" customWidth="1"/>
    <col min="8962" max="8963" width="4.375" style="259" customWidth="1"/>
    <col min="8964" max="8972" width="8.125" style="259" customWidth="1"/>
    <col min="8973" max="9216" width="9" style="259"/>
    <col min="9217" max="9217" width="4.75" style="259" customWidth="1"/>
    <col min="9218" max="9219" width="4.375" style="259" customWidth="1"/>
    <col min="9220" max="9228" width="8.125" style="259" customWidth="1"/>
    <col min="9229" max="9472" width="9" style="259"/>
    <col min="9473" max="9473" width="4.75" style="259" customWidth="1"/>
    <col min="9474" max="9475" width="4.375" style="259" customWidth="1"/>
    <col min="9476" max="9484" width="8.125" style="259" customWidth="1"/>
    <col min="9485" max="9728" width="9" style="259"/>
    <col min="9729" max="9729" width="4.75" style="259" customWidth="1"/>
    <col min="9730" max="9731" width="4.375" style="259" customWidth="1"/>
    <col min="9732" max="9740" width="8.125" style="259" customWidth="1"/>
    <col min="9741" max="9984" width="9" style="259"/>
    <col min="9985" max="9985" width="4.75" style="259" customWidth="1"/>
    <col min="9986" max="9987" width="4.375" style="259" customWidth="1"/>
    <col min="9988" max="9996" width="8.125" style="259" customWidth="1"/>
    <col min="9997" max="10240" width="9" style="259"/>
    <col min="10241" max="10241" width="4.75" style="259" customWidth="1"/>
    <col min="10242" max="10243" width="4.375" style="259" customWidth="1"/>
    <col min="10244" max="10252" width="8.125" style="259" customWidth="1"/>
    <col min="10253" max="10496" width="9" style="259"/>
    <col min="10497" max="10497" width="4.75" style="259" customWidth="1"/>
    <col min="10498" max="10499" width="4.375" style="259" customWidth="1"/>
    <col min="10500" max="10508" width="8.125" style="259" customWidth="1"/>
    <col min="10509" max="10752" width="9" style="259"/>
    <col min="10753" max="10753" width="4.75" style="259" customWidth="1"/>
    <col min="10754" max="10755" width="4.375" style="259" customWidth="1"/>
    <col min="10756" max="10764" width="8.125" style="259" customWidth="1"/>
    <col min="10765" max="11008" width="9" style="259"/>
    <col min="11009" max="11009" width="4.75" style="259" customWidth="1"/>
    <col min="11010" max="11011" width="4.375" style="259" customWidth="1"/>
    <col min="11012" max="11020" width="8.125" style="259" customWidth="1"/>
    <col min="11021" max="11264" width="9" style="259"/>
    <col min="11265" max="11265" width="4.75" style="259" customWidth="1"/>
    <col min="11266" max="11267" width="4.375" style="259" customWidth="1"/>
    <col min="11268" max="11276" width="8.125" style="259" customWidth="1"/>
    <col min="11277" max="11520" width="9" style="259"/>
    <col min="11521" max="11521" width="4.75" style="259" customWidth="1"/>
    <col min="11522" max="11523" width="4.375" style="259" customWidth="1"/>
    <col min="11524" max="11532" width="8.125" style="259" customWidth="1"/>
    <col min="11533" max="11776" width="9" style="259"/>
    <col min="11777" max="11777" width="4.75" style="259" customWidth="1"/>
    <col min="11778" max="11779" width="4.375" style="259" customWidth="1"/>
    <col min="11780" max="11788" width="8.125" style="259" customWidth="1"/>
    <col min="11789" max="12032" width="9" style="259"/>
    <col min="12033" max="12033" width="4.75" style="259" customWidth="1"/>
    <col min="12034" max="12035" width="4.375" style="259" customWidth="1"/>
    <col min="12036" max="12044" width="8.125" style="259" customWidth="1"/>
    <col min="12045" max="12288" width="9" style="259"/>
    <col min="12289" max="12289" width="4.75" style="259" customWidth="1"/>
    <col min="12290" max="12291" width="4.375" style="259" customWidth="1"/>
    <col min="12292" max="12300" width="8.125" style="259" customWidth="1"/>
    <col min="12301" max="12544" width="9" style="259"/>
    <col min="12545" max="12545" width="4.75" style="259" customWidth="1"/>
    <col min="12546" max="12547" width="4.375" style="259" customWidth="1"/>
    <col min="12548" max="12556" width="8.125" style="259" customWidth="1"/>
    <col min="12557" max="12800" width="9" style="259"/>
    <col min="12801" max="12801" width="4.75" style="259" customWidth="1"/>
    <col min="12802" max="12803" width="4.375" style="259" customWidth="1"/>
    <col min="12804" max="12812" width="8.125" style="259" customWidth="1"/>
    <col min="12813" max="13056" width="9" style="259"/>
    <col min="13057" max="13057" width="4.75" style="259" customWidth="1"/>
    <col min="13058" max="13059" width="4.375" style="259" customWidth="1"/>
    <col min="13060" max="13068" width="8.125" style="259" customWidth="1"/>
    <col min="13069" max="13312" width="9" style="259"/>
    <col min="13313" max="13313" width="4.75" style="259" customWidth="1"/>
    <col min="13314" max="13315" width="4.375" style="259" customWidth="1"/>
    <col min="13316" max="13324" width="8.125" style="259" customWidth="1"/>
    <col min="13325" max="13568" width="9" style="259"/>
    <col min="13569" max="13569" width="4.75" style="259" customWidth="1"/>
    <col min="13570" max="13571" width="4.375" style="259" customWidth="1"/>
    <col min="13572" max="13580" width="8.125" style="259" customWidth="1"/>
    <col min="13581" max="13824" width="9" style="259"/>
    <col min="13825" max="13825" width="4.75" style="259" customWidth="1"/>
    <col min="13826" max="13827" width="4.375" style="259" customWidth="1"/>
    <col min="13828" max="13836" width="8.125" style="259" customWidth="1"/>
    <col min="13837" max="14080" width="9" style="259"/>
    <col min="14081" max="14081" width="4.75" style="259" customWidth="1"/>
    <col min="14082" max="14083" width="4.375" style="259" customWidth="1"/>
    <col min="14084" max="14092" width="8.125" style="259" customWidth="1"/>
    <col min="14093" max="14336" width="9" style="259"/>
    <col min="14337" max="14337" width="4.75" style="259" customWidth="1"/>
    <col min="14338" max="14339" width="4.375" style="259" customWidth="1"/>
    <col min="14340" max="14348" width="8.125" style="259" customWidth="1"/>
    <col min="14349" max="14592" width="9" style="259"/>
    <col min="14593" max="14593" width="4.75" style="259" customWidth="1"/>
    <col min="14594" max="14595" width="4.375" style="259" customWidth="1"/>
    <col min="14596" max="14604" width="8.125" style="259" customWidth="1"/>
    <col min="14605" max="14848" width="9" style="259"/>
    <col min="14849" max="14849" width="4.75" style="259" customWidth="1"/>
    <col min="14850" max="14851" width="4.375" style="259" customWidth="1"/>
    <col min="14852" max="14860" width="8.125" style="259" customWidth="1"/>
    <col min="14861" max="15104" width="9" style="259"/>
    <col min="15105" max="15105" width="4.75" style="259" customWidth="1"/>
    <col min="15106" max="15107" width="4.375" style="259" customWidth="1"/>
    <col min="15108" max="15116" width="8.125" style="259" customWidth="1"/>
    <col min="15117" max="15360" width="9" style="259"/>
    <col min="15361" max="15361" width="4.75" style="259" customWidth="1"/>
    <col min="15362" max="15363" width="4.375" style="259" customWidth="1"/>
    <col min="15364" max="15372" width="8.125" style="259" customWidth="1"/>
    <col min="15373" max="15616" width="9" style="259"/>
    <col min="15617" max="15617" width="4.75" style="259" customWidth="1"/>
    <col min="15618" max="15619" width="4.375" style="259" customWidth="1"/>
    <col min="15620" max="15628" width="8.125" style="259" customWidth="1"/>
    <col min="15629" max="15872" width="9" style="259"/>
    <col min="15873" max="15873" width="4.75" style="259" customWidth="1"/>
    <col min="15874" max="15875" width="4.375" style="259" customWidth="1"/>
    <col min="15876" max="15884" width="8.125" style="259" customWidth="1"/>
    <col min="15885" max="16128" width="9" style="259"/>
    <col min="16129" max="16129" width="4.75" style="259" customWidth="1"/>
    <col min="16130" max="16131" width="4.375" style="259" customWidth="1"/>
    <col min="16132" max="16140" width="8.125" style="259" customWidth="1"/>
    <col min="16141" max="16384" width="9" style="259"/>
  </cols>
  <sheetData>
    <row r="2" spans="1:13" ht="22.5" customHeight="1">
      <c r="A2" s="747" t="s">
        <v>463</v>
      </c>
      <c r="B2" s="747"/>
      <c r="C2" s="747"/>
      <c r="D2" s="747"/>
      <c r="E2" s="747"/>
      <c r="F2" s="747"/>
      <c r="G2" s="747"/>
      <c r="H2" s="747"/>
      <c r="I2" s="747"/>
      <c r="J2" s="747"/>
      <c r="K2" s="747"/>
      <c r="L2" s="747"/>
      <c r="M2" s="354"/>
    </row>
    <row r="3" spans="1:13" ht="14.25" thickBot="1"/>
    <row r="4" spans="1:13" ht="27" customHeight="1">
      <c r="A4" s="748"/>
      <c r="B4" s="748"/>
      <c r="C4" s="749"/>
      <c r="D4" s="750" t="s">
        <v>371</v>
      </c>
      <c r="E4" s="751"/>
      <c r="F4" s="752"/>
      <c r="G4" s="750" t="s">
        <v>372</v>
      </c>
      <c r="H4" s="751"/>
      <c r="I4" s="752"/>
      <c r="J4" s="750" t="s">
        <v>373</v>
      </c>
      <c r="K4" s="751"/>
      <c r="L4" s="751"/>
    </row>
    <row r="5" spans="1:13" ht="27" customHeight="1">
      <c r="A5" s="740"/>
      <c r="B5" s="740"/>
      <c r="C5" s="741"/>
      <c r="D5" s="355" t="s">
        <v>190</v>
      </c>
      <c r="E5" s="356" t="s">
        <v>191</v>
      </c>
      <c r="F5" s="357" t="s">
        <v>374</v>
      </c>
      <c r="G5" s="355" t="s">
        <v>190</v>
      </c>
      <c r="H5" s="356" t="s">
        <v>191</v>
      </c>
      <c r="I5" s="357" t="s">
        <v>374</v>
      </c>
      <c r="J5" s="355" t="s">
        <v>190</v>
      </c>
      <c r="K5" s="356" t="s">
        <v>191</v>
      </c>
      <c r="L5" s="358" t="s">
        <v>374</v>
      </c>
    </row>
    <row r="6" spans="1:13" ht="27" customHeight="1">
      <c r="A6" s="711" t="s">
        <v>375</v>
      </c>
      <c r="B6" s="745" t="s">
        <v>192</v>
      </c>
      <c r="C6" s="359" t="s">
        <v>40</v>
      </c>
      <c r="D6" s="360">
        <v>116.4</v>
      </c>
      <c r="E6" s="361">
        <v>116.1</v>
      </c>
      <c r="F6" s="362">
        <v>116.4</v>
      </c>
      <c r="G6" s="363">
        <v>21.3</v>
      </c>
      <c r="H6" s="361">
        <v>21.3</v>
      </c>
      <c r="I6" s="364">
        <v>21.2</v>
      </c>
      <c r="J6" s="365">
        <v>64.8</v>
      </c>
      <c r="K6" s="365">
        <v>64.7</v>
      </c>
      <c r="L6" s="365">
        <v>64.8</v>
      </c>
    </row>
    <row r="7" spans="1:13" ht="27" customHeight="1">
      <c r="A7" s="709"/>
      <c r="B7" s="746"/>
      <c r="C7" s="366" t="s">
        <v>41</v>
      </c>
      <c r="D7" s="367">
        <v>115.3</v>
      </c>
      <c r="E7" s="368">
        <v>115.2</v>
      </c>
      <c r="F7" s="369">
        <v>115.5</v>
      </c>
      <c r="G7" s="370">
        <v>20.7</v>
      </c>
      <c r="H7" s="368">
        <v>20.8</v>
      </c>
      <c r="I7" s="371">
        <v>20.8</v>
      </c>
      <c r="J7" s="372">
        <v>64.2</v>
      </c>
      <c r="K7" s="372">
        <v>64.3</v>
      </c>
      <c r="L7" s="372">
        <v>64.400000000000006</v>
      </c>
    </row>
    <row r="8" spans="1:13" ht="27" customHeight="1">
      <c r="A8" s="709"/>
      <c r="B8" s="745" t="s">
        <v>193</v>
      </c>
      <c r="C8" s="359" t="s">
        <v>40</v>
      </c>
      <c r="D8" s="360">
        <v>122</v>
      </c>
      <c r="E8" s="361">
        <v>122.3</v>
      </c>
      <c r="F8" s="362">
        <v>122</v>
      </c>
      <c r="G8" s="363">
        <v>23.8</v>
      </c>
      <c r="H8" s="361">
        <v>23.9</v>
      </c>
      <c r="I8" s="364">
        <v>23.8</v>
      </c>
      <c r="J8" s="365">
        <v>67.5</v>
      </c>
      <c r="K8" s="365">
        <v>67.5</v>
      </c>
      <c r="L8" s="365">
        <v>67.400000000000006</v>
      </c>
    </row>
    <row r="9" spans="1:13" ht="27" customHeight="1">
      <c r="A9" s="709"/>
      <c r="B9" s="746"/>
      <c r="C9" s="366" t="s">
        <v>41</v>
      </c>
      <c r="D9" s="367">
        <v>121.2</v>
      </c>
      <c r="E9" s="368">
        <v>121.3</v>
      </c>
      <c r="F9" s="369">
        <v>121</v>
      </c>
      <c r="G9" s="370">
        <v>23.5</v>
      </c>
      <c r="H9" s="368">
        <v>23.3</v>
      </c>
      <c r="I9" s="371">
        <v>23.3</v>
      </c>
      <c r="J9" s="372">
        <v>67.2</v>
      </c>
      <c r="K9" s="372">
        <v>67.099999999999994</v>
      </c>
      <c r="L9" s="372">
        <v>67.099999999999994</v>
      </c>
    </row>
    <row r="10" spans="1:13" ht="27" customHeight="1">
      <c r="A10" s="709"/>
      <c r="B10" s="745" t="s">
        <v>194</v>
      </c>
      <c r="C10" s="359" t="s">
        <v>40</v>
      </c>
      <c r="D10" s="360">
        <v>127.8</v>
      </c>
      <c r="E10" s="361">
        <v>127.6</v>
      </c>
      <c r="F10" s="362">
        <v>128</v>
      </c>
      <c r="G10" s="363">
        <v>26.9</v>
      </c>
      <c r="H10" s="361">
        <v>26.6</v>
      </c>
      <c r="I10" s="364">
        <v>26.8</v>
      </c>
      <c r="J10" s="365">
        <v>69.900000000000006</v>
      </c>
      <c r="K10" s="365">
        <v>70</v>
      </c>
      <c r="L10" s="365">
        <v>70.099999999999994</v>
      </c>
    </row>
    <row r="11" spans="1:13" ht="27" customHeight="1">
      <c r="A11" s="709"/>
      <c r="B11" s="746"/>
      <c r="C11" s="366" t="s">
        <v>41</v>
      </c>
      <c r="D11" s="367">
        <v>127</v>
      </c>
      <c r="E11" s="368">
        <v>127</v>
      </c>
      <c r="F11" s="369">
        <v>127.2</v>
      </c>
      <c r="G11" s="370">
        <v>26.4</v>
      </c>
      <c r="H11" s="368">
        <v>26.2</v>
      </c>
      <c r="I11" s="371">
        <v>26.34</v>
      </c>
      <c r="J11" s="372">
        <v>69.7</v>
      </c>
      <c r="K11" s="372">
        <v>69.900000000000006</v>
      </c>
      <c r="L11" s="372">
        <v>69.8</v>
      </c>
    </row>
    <row r="12" spans="1:13" ht="27" customHeight="1">
      <c r="A12" s="709"/>
      <c r="B12" s="745" t="s">
        <v>195</v>
      </c>
      <c r="C12" s="359" t="s">
        <v>40</v>
      </c>
      <c r="D12" s="360">
        <v>133.19999999999999</v>
      </c>
      <c r="E12" s="361">
        <v>133.19999999999999</v>
      </c>
      <c r="F12" s="362">
        <v>132.80000000000001</v>
      </c>
      <c r="G12" s="363">
        <v>30.3</v>
      </c>
      <c r="H12" s="361">
        <v>30.2</v>
      </c>
      <c r="I12" s="364">
        <v>29.9</v>
      </c>
      <c r="J12" s="365">
        <v>72.400000000000006</v>
      </c>
      <c r="K12" s="365">
        <v>72.400000000000006</v>
      </c>
      <c r="L12" s="365">
        <v>72.3</v>
      </c>
    </row>
    <row r="13" spans="1:13" ht="27" customHeight="1">
      <c r="A13" s="709"/>
      <c r="B13" s="746"/>
      <c r="C13" s="366" t="s">
        <v>41</v>
      </c>
      <c r="D13" s="367">
        <v>133.69999999999999</v>
      </c>
      <c r="E13" s="368">
        <v>133.1</v>
      </c>
      <c r="F13" s="369">
        <v>133.1</v>
      </c>
      <c r="G13" s="370">
        <v>30.4</v>
      </c>
      <c r="H13" s="368">
        <v>29.8</v>
      </c>
      <c r="I13" s="371">
        <v>29.7</v>
      </c>
      <c r="J13" s="372">
        <v>27.9</v>
      </c>
      <c r="K13" s="372">
        <v>72.7</v>
      </c>
      <c r="L13" s="372">
        <v>73.099999999999994</v>
      </c>
    </row>
    <row r="14" spans="1:13" ht="27" customHeight="1">
      <c r="A14" s="709"/>
      <c r="B14" s="743" t="s">
        <v>376</v>
      </c>
      <c r="C14" s="359" t="s">
        <v>40</v>
      </c>
      <c r="D14" s="360">
        <v>138.5</v>
      </c>
      <c r="E14" s="361">
        <v>138.30000000000001</v>
      </c>
      <c r="F14" s="362">
        <v>138.5</v>
      </c>
      <c r="G14" s="363">
        <v>34</v>
      </c>
      <c r="H14" s="361">
        <v>33.5</v>
      </c>
      <c r="I14" s="364">
        <v>33.6</v>
      </c>
      <c r="J14" s="365">
        <v>74.7</v>
      </c>
      <c r="K14" s="365">
        <v>74.8</v>
      </c>
      <c r="L14" s="365">
        <v>74.7</v>
      </c>
    </row>
    <row r="15" spans="1:13" ht="27" customHeight="1">
      <c r="A15" s="709"/>
      <c r="B15" s="744"/>
      <c r="C15" s="366" t="s">
        <v>41</v>
      </c>
      <c r="D15" s="367">
        <v>139.9</v>
      </c>
      <c r="E15" s="368">
        <v>140.4</v>
      </c>
      <c r="F15" s="369">
        <v>139.9</v>
      </c>
      <c r="G15" s="370">
        <v>34.299999999999997</v>
      </c>
      <c r="H15" s="368">
        <v>34.6</v>
      </c>
      <c r="I15" s="371">
        <v>34</v>
      </c>
      <c r="J15" s="372">
        <v>75.900000000000006</v>
      </c>
      <c r="K15" s="372">
        <v>76.099999999999994</v>
      </c>
      <c r="L15" s="372">
        <v>75.8</v>
      </c>
    </row>
    <row r="16" spans="1:13" ht="27" customHeight="1">
      <c r="A16" s="709"/>
      <c r="B16" s="743" t="s">
        <v>377</v>
      </c>
      <c r="C16" s="359" t="s">
        <v>40</v>
      </c>
      <c r="D16" s="360">
        <v>144.80000000000001</v>
      </c>
      <c r="E16" s="361">
        <v>144.69999999999999</v>
      </c>
      <c r="F16" s="362">
        <v>144.69999999999999</v>
      </c>
      <c r="G16" s="363">
        <v>38.1</v>
      </c>
      <c r="H16" s="361">
        <v>38.1</v>
      </c>
      <c r="I16" s="364">
        <v>37.700000000000003</v>
      </c>
      <c r="J16" s="365">
        <v>77.5</v>
      </c>
      <c r="K16" s="365">
        <v>77.599999999999994</v>
      </c>
      <c r="L16" s="365">
        <v>77.5</v>
      </c>
    </row>
    <row r="17" spans="1:12" ht="27" customHeight="1">
      <c r="A17" s="710"/>
      <c r="B17" s="744"/>
      <c r="C17" s="366" t="s">
        <v>41</v>
      </c>
      <c r="D17" s="367">
        <v>146.80000000000001</v>
      </c>
      <c r="E17" s="368">
        <v>146.69999999999999</v>
      </c>
      <c r="F17" s="369">
        <v>146.9</v>
      </c>
      <c r="G17" s="370">
        <v>39.4</v>
      </c>
      <c r="H17" s="368">
        <v>39.5</v>
      </c>
      <c r="I17" s="371">
        <v>39.6</v>
      </c>
      <c r="J17" s="372">
        <v>79.400000000000006</v>
      </c>
      <c r="K17" s="372">
        <v>79.400000000000006</v>
      </c>
      <c r="L17" s="372">
        <v>79.400000000000006</v>
      </c>
    </row>
    <row r="18" spans="1:12" ht="27" customHeight="1">
      <c r="A18" s="711" t="s">
        <v>378</v>
      </c>
      <c r="B18" s="743" t="s">
        <v>379</v>
      </c>
      <c r="C18" s="359" t="s">
        <v>40</v>
      </c>
      <c r="D18" s="360">
        <v>151.69999999999999</v>
      </c>
      <c r="E18" s="361">
        <v>152</v>
      </c>
      <c r="F18" s="362">
        <v>151.9</v>
      </c>
      <c r="G18" s="363">
        <v>43.6</v>
      </c>
      <c r="H18" s="361">
        <v>44</v>
      </c>
      <c r="I18" s="364">
        <v>43.7</v>
      </c>
      <c r="J18" s="365">
        <v>80.900000000000006</v>
      </c>
      <c r="K18" s="365">
        <v>81.3</v>
      </c>
      <c r="L18" s="365">
        <v>81.099999999999994</v>
      </c>
    </row>
    <row r="19" spans="1:12" ht="27" customHeight="1">
      <c r="A19" s="709"/>
      <c r="B19" s="744"/>
      <c r="C19" s="366" t="s">
        <v>41</v>
      </c>
      <c r="D19" s="367">
        <v>151.6</v>
      </c>
      <c r="E19" s="368">
        <v>151.80000000000001</v>
      </c>
      <c r="F19" s="369">
        <v>151.5</v>
      </c>
      <c r="G19" s="370">
        <v>44.2</v>
      </c>
      <c r="H19" s="368">
        <v>44.4</v>
      </c>
      <c r="I19" s="371">
        <v>44.6</v>
      </c>
      <c r="J19" s="372">
        <v>82.2</v>
      </c>
      <c r="K19" s="372">
        <v>82.1</v>
      </c>
      <c r="L19" s="372">
        <v>82</v>
      </c>
    </row>
    <row r="20" spans="1:12" ht="27" customHeight="1">
      <c r="A20" s="709"/>
      <c r="B20" s="743" t="s">
        <v>380</v>
      </c>
      <c r="C20" s="359" t="s">
        <v>40</v>
      </c>
      <c r="D20" s="360">
        <v>158.9</v>
      </c>
      <c r="E20" s="361">
        <v>159.19999999999999</v>
      </c>
      <c r="F20" s="362">
        <v>159.1</v>
      </c>
      <c r="G20" s="363">
        <v>48.6</v>
      </c>
      <c r="H20" s="361">
        <v>48.6</v>
      </c>
      <c r="I20" s="364">
        <v>49.1</v>
      </c>
      <c r="J20" s="365">
        <v>84.8</v>
      </c>
      <c r="K20" s="365">
        <v>84.7</v>
      </c>
      <c r="L20" s="365">
        <v>84.6</v>
      </c>
    </row>
    <row r="21" spans="1:12" ht="27" customHeight="1">
      <c r="A21" s="709"/>
      <c r="B21" s="744"/>
      <c r="C21" s="366" t="s">
        <v>41</v>
      </c>
      <c r="D21" s="367">
        <v>154.80000000000001</v>
      </c>
      <c r="E21" s="368">
        <v>154.4</v>
      </c>
      <c r="F21" s="369">
        <v>154.69999999999999</v>
      </c>
      <c r="G21" s="370">
        <v>47.6</v>
      </c>
      <c r="H21" s="368">
        <v>47.2</v>
      </c>
      <c r="I21" s="371">
        <v>47.8</v>
      </c>
      <c r="J21" s="372">
        <v>83.9</v>
      </c>
      <c r="K21" s="372">
        <v>83.4</v>
      </c>
      <c r="L21" s="372">
        <v>83.6</v>
      </c>
    </row>
    <row r="22" spans="1:12" ht="27" customHeight="1">
      <c r="A22" s="709"/>
      <c r="B22" s="743" t="s">
        <v>381</v>
      </c>
      <c r="C22" s="359" t="s">
        <v>40</v>
      </c>
      <c r="D22" s="360">
        <v>164.5</v>
      </c>
      <c r="E22" s="361">
        <v>164.5</v>
      </c>
      <c r="F22" s="362">
        <v>164.8</v>
      </c>
      <c r="G22" s="363">
        <v>53.1</v>
      </c>
      <c r="H22" s="361">
        <v>54</v>
      </c>
      <c r="I22" s="364">
        <v>53.6</v>
      </c>
      <c r="J22" s="365">
        <v>87.6</v>
      </c>
      <c r="K22" s="365">
        <v>87.8</v>
      </c>
      <c r="L22" s="365">
        <v>88.1</v>
      </c>
    </row>
    <row r="23" spans="1:12" ht="27" customHeight="1" thickBot="1">
      <c r="A23" s="712"/>
      <c r="B23" s="724"/>
      <c r="C23" s="373" t="s">
        <v>41</v>
      </c>
      <c r="D23" s="374">
        <v>156.1</v>
      </c>
      <c r="E23" s="375">
        <v>156.30000000000001</v>
      </c>
      <c r="F23" s="376">
        <v>155.9</v>
      </c>
      <c r="G23" s="377">
        <v>50.1</v>
      </c>
      <c r="H23" s="375">
        <v>50.4</v>
      </c>
      <c r="I23" s="378">
        <v>49.9</v>
      </c>
      <c r="J23" s="379">
        <v>84.8</v>
      </c>
      <c r="K23" s="379">
        <v>84.6</v>
      </c>
      <c r="L23" s="379">
        <v>84.7</v>
      </c>
    </row>
    <row r="24" spans="1:12">
      <c r="A24" s="261" t="s">
        <v>196</v>
      </c>
    </row>
  </sheetData>
  <mergeCells count="17">
    <mergeCell ref="A5:C5"/>
    <mergeCell ref="A2:L2"/>
    <mergeCell ref="A4:C4"/>
    <mergeCell ref="D4:F4"/>
    <mergeCell ref="G4:I4"/>
    <mergeCell ref="J4:L4"/>
    <mergeCell ref="A18:A23"/>
    <mergeCell ref="B18:B19"/>
    <mergeCell ref="B20:B21"/>
    <mergeCell ref="B22:B23"/>
    <mergeCell ref="A6:A17"/>
    <mergeCell ref="B6:B7"/>
    <mergeCell ref="B8:B9"/>
    <mergeCell ref="B10:B11"/>
    <mergeCell ref="B12:B13"/>
    <mergeCell ref="B14:B15"/>
    <mergeCell ref="B16:B17"/>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42"/>
  <sheetViews>
    <sheetView showGridLines="0" zoomScaleNormal="100" workbookViewId="0"/>
  </sheetViews>
  <sheetFormatPr defaultColWidth="8.625" defaultRowHeight="12"/>
  <cols>
    <col min="1" max="2" width="11.75" style="232" customWidth="1"/>
    <col min="3" max="3" width="1" style="232" customWidth="1"/>
    <col min="4" max="4" width="10.375" style="232" customWidth="1"/>
    <col min="5" max="5" width="1" style="232" customWidth="1"/>
    <col min="6" max="6" width="10.375" style="232" customWidth="1"/>
    <col min="7" max="7" width="1" style="232" customWidth="1"/>
    <col min="8" max="8" width="8.125" style="232" customWidth="1"/>
    <col min="9" max="9" width="1" style="232" customWidth="1"/>
    <col min="10" max="10" width="10" style="232" customWidth="1"/>
    <col min="11" max="11" width="1" style="232" customWidth="1"/>
    <col min="12" max="12" width="9.125" style="233" customWidth="1"/>
    <col min="13" max="13" width="1" style="232" customWidth="1"/>
    <col min="14" max="16384" width="8.625" style="232"/>
  </cols>
  <sheetData>
    <row r="1" spans="1:19" ht="13.5" customHeight="1">
      <c r="A1" s="232" t="s">
        <v>197</v>
      </c>
    </row>
    <row r="2" spans="1:19" ht="22.5" customHeight="1">
      <c r="A2" s="614" t="s">
        <v>485</v>
      </c>
      <c r="B2" s="614"/>
      <c r="C2" s="614"/>
      <c r="D2" s="614"/>
      <c r="E2" s="614"/>
      <c r="F2" s="614"/>
      <c r="G2" s="614"/>
      <c r="H2" s="614"/>
      <c r="I2" s="614"/>
      <c r="J2" s="614"/>
      <c r="K2" s="614"/>
      <c r="L2" s="614"/>
    </row>
    <row r="3" spans="1:19" ht="13.5" customHeight="1">
      <c r="A3" s="234"/>
      <c r="B3" s="234"/>
      <c r="C3" s="234"/>
      <c r="D3" s="234"/>
      <c r="E3" s="234"/>
      <c r="F3" s="234"/>
      <c r="G3" s="234"/>
      <c r="H3" s="234"/>
      <c r="I3" s="234"/>
      <c r="J3" s="234"/>
      <c r="K3" s="234"/>
      <c r="L3" s="234"/>
    </row>
    <row r="4" spans="1:19" ht="13.5" customHeight="1" thickBot="1">
      <c r="A4" s="235"/>
      <c r="B4" s="235"/>
      <c r="C4" s="235"/>
      <c r="D4" s="235"/>
      <c r="E4" s="235"/>
      <c r="F4" s="235"/>
      <c r="G4" s="235"/>
      <c r="H4" s="235"/>
      <c r="I4" s="235"/>
      <c r="J4" s="235"/>
      <c r="K4" s="235"/>
      <c r="L4" s="232"/>
      <c r="M4" s="236" t="s">
        <v>486</v>
      </c>
    </row>
    <row r="5" spans="1:19" ht="16.5" customHeight="1">
      <c r="A5" s="616" t="s">
        <v>198</v>
      </c>
      <c r="B5" s="619" t="s">
        <v>487</v>
      </c>
      <c r="C5" s="756"/>
      <c r="D5" s="759" t="s">
        <v>488</v>
      </c>
      <c r="E5" s="760"/>
      <c r="F5" s="759" t="s">
        <v>489</v>
      </c>
      <c r="G5" s="760"/>
      <c r="H5" s="619" t="s">
        <v>199</v>
      </c>
      <c r="I5" s="616"/>
      <c r="J5" s="759" t="s">
        <v>490</v>
      </c>
      <c r="K5" s="760"/>
      <c r="L5" s="759" t="s">
        <v>491</v>
      </c>
      <c r="M5" s="763"/>
    </row>
    <row r="6" spans="1:19" ht="16.5" customHeight="1">
      <c r="A6" s="755"/>
      <c r="B6" s="757"/>
      <c r="C6" s="758"/>
      <c r="D6" s="761"/>
      <c r="E6" s="762"/>
      <c r="F6" s="761"/>
      <c r="G6" s="762"/>
      <c r="H6" s="757"/>
      <c r="I6" s="755"/>
      <c r="J6" s="761"/>
      <c r="K6" s="762"/>
      <c r="L6" s="761"/>
      <c r="M6" s="764"/>
    </row>
    <row r="7" spans="1:19" s="12" customFormat="1" ht="18" customHeight="1">
      <c r="A7" s="515" t="s">
        <v>200</v>
      </c>
      <c r="B7" s="521" t="s">
        <v>201</v>
      </c>
      <c r="C7" s="253"/>
      <c r="D7" s="517">
        <v>481.38</v>
      </c>
      <c r="E7" s="241"/>
      <c r="F7" s="519">
        <v>1947.27</v>
      </c>
      <c r="G7" s="242"/>
      <c r="H7" s="569">
        <v>1764</v>
      </c>
      <c r="I7" s="570"/>
      <c r="J7" s="571">
        <v>25971</v>
      </c>
      <c r="K7" s="570"/>
      <c r="L7" s="572" t="s">
        <v>503</v>
      </c>
      <c r="M7" s="573"/>
      <c r="N7" s="13"/>
      <c r="O7" s="41"/>
      <c r="P7" s="545"/>
      <c r="Q7" s="41"/>
      <c r="R7" s="41"/>
      <c r="S7" s="41"/>
    </row>
    <row r="8" spans="1:19" s="12" customFormat="1" ht="18" customHeight="1">
      <c r="A8" s="237" t="s">
        <v>202</v>
      </c>
      <c r="B8" s="546" t="s">
        <v>201</v>
      </c>
      <c r="C8" s="547"/>
      <c r="D8" s="243">
        <v>594.20000000000005</v>
      </c>
      <c r="E8" s="244"/>
      <c r="F8" s="243">
        <v>904.96</v>
      </c>
      <c r="G8" s="244"/>
      <c r="H8" s="574">
        <v>1542</v>
      </c>
      <c r="I8" s="575"/>
      <c r="J8" s="576">
        <v>21974</v>
      </c>
      <c r="K8" s="575"/>
      <c r="L8" s="572">
        <v>1946</v>
      </c>
      <c r="M8" s="577"/>
      <c r="N8" s="13"/>
      <c r="O8" s="41"/>
      <c r="P8" s="41"/>
      <c r="Q8" s="41"/>
      <c r="R8" s="41"/>
      <c r="S8" s="41"/>
    </row>
    <row r="9" spans="1:19" s="12" customFormat="1" ht="18" customHeight="1">
      <c r="A9" s="237" t="s">
        <v>203</v>
      </c>
      <c r="B9" s="546" t="s">
        <v>201</v>
      </c>
      <c r="C9" s="547"/>
      <c r="D9" s="243">
        <v>405.29</v>
      </c>
      <c r="E9" s="244"/>
      <c r="F9" s="247">
        <v>2050.17</v>
      </c>
      <c r="G9" s="248"/>
      <c r="H9" s="578">
        <v>2077</v>
      </c>
      <c r="I9" s="575"/>
      <c r="J9" s="576">
        <v>31838</v>
      </c>
      <c r="K9" s="575"/>
      <c r="L9" s="572">
        <v>4188</v>
      </c>
      <c r="M9" s="579"/>
      <c r="O9" s="41"/>
      <c r="P9" s="41"/>
      <c r="Q9" s="41"/>
      <c r="R9" s="41"/>
      <c r="S9" s="41"/>
    </row>
    <row r="10" spans="1:19" s="12" customFormat="1" ht="18" customHeight="1">
      <c r="A10" s="237" t="s">
        <v>204</v>
      </c>
      <c r="B10" s="546" t="s">
        <v>201</v>
      </c>
      <c r="C10" s="547"/>
      <c r="D10" s="243">
        <v>787.39</v>
      </c>
      <c r="E10" s="244"/>
      <c r="F10" s="247">
        <v>3164.77</v>
      </c>
      <c r="G10" s="248"/>
      <c r="H10" s="578">
        <v>3309</v>
      </c>
      <c r="I10" s="575"/>
      <c r="J10" s="576">
        <v>37386</v>
      </c>
      <c r="K10" s="575"/>
      <c r="L10" s="572">
        <v>939</v>
      </c>
      <c r="M10" s="577"/>
      <c r="O10" s="41"/>
      <c r="P10" s="41"/>
      <c r="Q10" s="41"/>
      <c r="R10" s="41"/>
      <c r="S10" s="41"/>
    </row>
    <row r="11" spans="1:19" s="12" customFormat="1" ht="18" customHeight="1">
      <c r="A11" s="237" t="s">
        <v>205</v>
      </c>
      <c r="B11" s="546" t="s">
        <v>201</v>
      </c>
      <c r="C11" s="547"/>
      <c r="D11" s="243">
        <v>751.26</v>
      </c>
      <c r="E11" s="244"/>
      <c r="F11" s="247">
        <v>3116.14</v>
      </c>
      <c r="G11" s="244"/>
      <c r="H11" s="578">
        <v>1945</v>
      </c>
      <c r="I11" s="575"/>
      <c r="J11" s="576">
        <v>31963</v>
      </c>
      <c r="K11" s="575"/>
      <c r="L11" s="572">
        <v>2292</v>
      </c>
      <c r="M11" s="579"/>
      <c r="N11" s="13"/>
      <c r="O11" s="41"/>
      <c r="P11" s="41"/>
      <c r="Q11" s="41"/>
      <c r="R11" s="41"/>
      <c r="S11" s="41"/>
    </row>
    <row r="12" spans="1:19" s="12" customFormat="1" ht="18" customHeight="1">
      <c r="A12" s="237" t="s">
        <v>206</v>
      </c>
      <c r="B12" s="546" t="s">
        <v>207</v>
      </c>
      <c r="C12" s="547"/>
      <c r="D12" s="243">
        <v>639.84</v>
      </c>
      <c r="E12" s="244"/>
      <c r="F12" s="247">
        <v>3040.33</v>
      </c>
      <c r="G12" s="248"/>
      <c r="H12" s="578">
        <v>1327</v>
      </c>
      <c r="I12" s="575"/>
      <c r="J12" s="576">
        <v>19149</v>
      </c>
      <c r="K12" s="575"/>
      <c r="L12" s="572">
        <v>4298</v>
      </c>
      <c r="M12" s="577"/>
    </row>
    <row r="13" spans="1:19" s="12" customFormat="1" ht="18" customHeight="1">
      <c r="A13" s="237" t="s">
        <v>208</v>
      </c>
      <c r="B13" s="546" t="s">
        <v>209</v>
      </c>
      <c r="C13" s="547"/>
      <c r="D13" s="243">
        <v>877.73</v>
      </c>
      <c r="E13" s="244"/>
      <c r="F13" s="247">
        <v>4273.88</v>
      </c>
      <c r="G13" s="248"/>
      <c r="H13" s="578">
        <v>1800</v>
      </c>
      <c r="I13" s="575"/>
      <c r="J13" s="576">
        <v>25604</v>
      </c>
      <c r="K13" s="575"/>
      <c r="L13" s="572">
        <v>940</v>
      </c>
      <c r="M13" s="579"/>
    </row>
    <row r="14" spans="1:19" s="12" customFormat="1" ht="18" customHeight="1">
      <c r="A14" s="514" t="s">
        <v>210</v>
      </c>
      <c r="B14" s="520" t="s">
        <v>211</v>
      </c>
      <c r="C14" s="251"/>
      <c r="D14" s="516">
        <v>680.67</v>
      </c>
      <c r="E14" s="238"/>
      <c r="F14" s="518">
        <v>3001.05</v>
      </c>
      <c r="G14" s="239"/>
      <c r="H14" s="578">
        <v>1658</v>
      </c>
      <c r="I14" s="580"/>
      <c r="J14" s="581">
        <v>19850</v>
      </c>
      <c r="K14" s="582"/>
      <c r="L14" s="513">
        <v>12215</v>
      </c>
      <c r="M14" s="240"/>
    </row>
    <row r="15" spans="1:19" s="12" customFormat="1" ht="18" customHeight="1">
      <c r="A15" s="237" t="s">
        <v>212</v>
      </c>
      <c r="B15" s="546" t="s">
        <v>213</v>
      </c>
      <c r="C15" s="547"/>
      <c r="D15" s="243">
        <v>656.27</v>
      </c>
      <c r="E15" s="244"/>
      <c r="F15" s="245">
        <v>987.05</v>
      </c>
      <c r="G15" s="246"/>
      <c r="H15" s="578">
        <v>2023</v>
      </c>
      <c r="I15" s="575"/>
      <c r="J15" s="576">
        <v>27190</v>
      </c>
      <c r="K15" s="583"/>
      <c r="L15" s="572">
        <v>1013</v>
      </c>
      <c r="M15" s="579"/>
    </row>
    <row r="16" spans="1:19" s="12" customFormat="1" ht="18" customHeight="1">
      <c r="A16" s="514" t="s">
        <v>214</v>
      </c>
      <c r="B16" s="520" t="s">
        <v>215</v>
      </c>
      <c r="C16" s="251"/>
      <c r="D16" s="516">
        <v>706.44</v>
      </c>
      <c r="E16" s="238"/>
      <c r="F16" s="518">
        <v>2473.16</v>
      </c>
      <c r="G16" s="239"/>
      <c r="H16" s="578">
        <v>2379</v>
      </c>
      <c r="I16" s="580"/>
      <c r="J16" s="581">
        <v>33984</v>
      </c>
      <c r="K16" s="582"/>
      <c r="L16" s="513">
        <v>13232</v>
      </c>
      <c r="M16" s="240"/>
    </row>
    <row r="17" spans="1:13" s="12" customFormat="1" ht="18" customHeight="1">
      <c r="A17" s="237" t="s">
        <v>216</v>
      </c>
      <c r="B17" s="546" t="s">
        <v>217</v>
      </c>
      <c r="C17" s="547"/>
      <c r="D17" s="243">
        <v>589.21</v>
      </c>
      <c r="E17" s="244"/>
      <c r="F17" s="247">
        <v>4014.06</v>
      </c>
      <c r="G17" s="248"/>
      <c r="H17" s="584">
        <v>1815</v>
      </c>
      <c r="I17" s="575"/>
      <c r="J17" s="576">
        <v>29324</v>
      </c>
      <c r="K17" s="583"/>
      <c r="L17" s="572">
        <v>1937</v>
      </c>
      <c r="M17" s="579"/>
    </row>
    <row r="18" spans="1:13" s="12" customFormat="1" ht="18" customHeight="1">
      <c r="A18" s="514" t="s">
        <v>218</v>
      </c>
      <c r="B18" s="520" t="s">
        <v>219</v>
      </c>
      <c r="C18" s="251"/>
      <c r="D18" s="516">
        <v>772.4</v>
      </c>
      <c r="E18" s="238"/>
      <c r="F18" s="518">
        <v>3306.37</v>
      </c>
      <c r="G18" s="239"/>
      <c r="H18" s="578">
        <v>2908</v>
      </c>
      <c r="I18" s="580"/>
      <c r="J18" s="581">
        <v>33047</v>
      </c>
      <c r="K18" s="582"/>
      <c r="L18" s="513">
        <v>17380</v>
      </c>
      <c r="M18" s="240"/>
    </row>
    <row r="19" spans="1:13" s="12" customFormat="1" ht="18" customHeight="1">
      <c r="A19" s="514" t="s">
        <v>220</v>
      </c>
      <c r="B19" s="520" t="s">
        <v>221</v>
      </c>
      <c r="C19" s="251"/>
      <c r="D19" s="516">
        <v>704.5</v>
      </c>
      <c r="E19" s="238"/>
      <c r="F19" s="518">
        <v>1945.81</v>
      </c>
      <c r="G19" s="239"/>
      <c r="H19" s="578">
        <v>1684</v>
      </c>
      <c r="I19" s="580"/>
      <c r="J19" s="581">
        <v>21449</v>
      </c>
      <c r="K19" s="582"/>
      <c r="L19" s="513">
        <v>17695</v>
      </c>
      <c r="M19" s="240"/>
    </row>
    <row r="20" spans="1:13" s="12" customFormat="1" ht="18" customHeight="1">
      <c r="A20" s="514" t="s">
        <v>222</v>
      </c>
      <c r="B20" s="520" t="s">
        <v>223</v>
      </c>
      <c r="C20" s="251"/>
      <c r="D20" s="516">
        <v>622.54</v>
      </c>
      <c r="E20" s="238"/>
      <c r="F20" s="518">
        <v>4677.53</v>
      </c>
      <c r="G20" s="239"/>
      <c r="H20" s="578">
        <v>1536</v>
      </c>
      <c r="I20" s="580"/>
      <c r="J20" s="581">
        <v>20297</v>
      </c>
      <c r="K20" s="582"/>
      <c r="L20" s="513">
        <v>15246</v>
      </c>
      <c r="M20" s="240"/>
    </row>
    <row r="21" spans="1:13" s="12" customFormat="1" ht="18" customHeight="1">
      <c r="A21" s="237" t="s">
        <v>224</v>
      </c>
      <c r="B21" s="546" t="s">
        <v>225</v>
      </c>
      <c r="C21" s="547"/>
      <c r="D21" s="243">
        <v>634.44000000000005</v>
      </c>
      <c r="E21" s="244"/>
      <c r="F21" s="247">
        <v>2840.2</v>
      </c>
      <c r="G21" s="248"/>
      <c r="H21" s="578">
        <v>1046</v>
      </c>
      <c r="I21" s="575"/>
      <c r="J21" s="576">
        <v>19499</v>
      </c>
      <c r="K21" s="583"/>
      <c r="L21" s="572">
        <v>1560</v>
      </c>
      <c r="M21" s="579"/>
    </row>
    <row r="22" spans="1:13" s="12" customFormat="1" ht="18" customHeight="1">
      <c r="A22" s="237" t="s">
        <v>226</v>
      </c>
      <c r="B22" s="546" t="s">
        <v>227</v>
      </c>
      <c r="C22" s="547"/>
      <c r="D22" s="243">
        <v>608.72</v>
      </c>
      <c r="E22" s="244"/>
      <c r="F22" s="247">
        <v>2619.23</v>
      </c>
      <c r="G22" s="248"/>
      <c r="H22" s="584">
        <v>937</v>
      </c>
      <c r="I22" s="575"/>
      <c r="J22" s="576">
        <v>18612</v>
      </c>
      <c r="K22" s="583"/>
      <c r="L22" s="572">
        <v>1150</v>
      </c>
      <c r="M22" s="579"/>
    </row>
    <row r="23" spans="1:13" s="12" customFormat="1" ht="18" customHeight="1">
      <c r="A23" s="237" t="s">
        <v>228</v>
      </c>
      <c r="B23" s="546" t="s">
        <v>229</v>
      </c>
      <c r="C23" s="547"/>
      <c r="D23" s="243">
        <v>779.14</v>
      </c>
      <c r="E23" s="244"/>
      <c r="F23" s="247">
        <v>3000</v>
      </c>
      <c r="G23" s="248"/>
      <c r="H23" s="584">
        <v>1413</v>
      </c>
      <c r="I23" s="575"/>
      <c r="J23" s="576">
        <v>21844</v>
      </c>
      <c r="K23" s="583"/>
      <c r="L23" s="572">
        <v>1395</v>
      </c>
      <c r="M23" s="579"/>
    </row>
    <row r="24" spans="1:13" s="12" customFormat="1" ht="18" customHeight="1">
      <c r="A24" s="237" t="s">
        <v>230</v>
      </c>
      <c r="B24" s="546" t="s">
        <v>231</v>
      </c>
      <c r="C24" s="547"/>
      <c r="D24" s="243">
        <v>578.41</v>
      </c>
      <c r="E24" s="244"/>
      <c r="F24" s="247">
        <v>1320.24</v>
      </c>
      <c r="G24" s="248"/>
      <c r="H24" s="584">
        <v>1478</v>
      </c>
      <c r="I24" s="575"/>
      <c r="J24" s="576">
        <v>17750</v>
      </c>
      <c r="K24" s="583"/>
      <c r="L24" s="572">
        <v>1049</v>
      </c>
      <c r="M24" s="579"/>
    </row>
    <row r="25" spans="1:13" s="12" customFormat="1" ht="18" customHeight="1">
      <c r="A25" s="514" t="s">
        <v>492</v>
      </c>
      <c r="B25" s="520" t="s">
        <v>493</v>
      </c>
      <c r="C25" s="251"/>
      <c r="D25" s="516">
        <v>607.39</v>
      </c>
      <c r="E25" s="238"/>
      <c r="F25" s="518">
        <v>3000</v>
      </c>
      <c r="G25" s="239"/>
      <c r="H25" s="578">
        <v>1614</v>
      </c>
      <c r="I25" s="580"/>
      <c r="J25" s="581">
        <v>21127</v>
      </c>
      <c r="K25" s="582"/>
      <c r="L25" s="513">
        <v>16149</v>
      </c>
      <c r="M25" s="240"/>
    </row>
    <row r="26" spans="1:13" s="12" customFormat="1" ht="18" customHeight="1">
      <c r="A26" s="514" t="s">
        <v>232</v>
      </c>
      <c r="B26" s="520" t="s">
        <v>233</v>
      </c>
      <c r="C26" s="251"/>
      <c r="D26" s="518">
        <v>2203.9699999999998</v>
      </c>
      <c r="E26" s="238"/>
      <c r="F26" s="518">
        <v>1488.56</v>
      </c>
      <c r="G26" s="239"/>
      <c r="H26" s="578">
        <v>2192</v>
      </c>
      <c r="I26" s="580"/>
      <c r="J26" s="581">
        <v>28523</v>
      </c>
      <c r="K26" s="582"/>
      <c r="L26" s="513">
        <v>28781</v>
      </c>
      <c r="M26" s="240"/>
    </row>
    <row r="27" spans="1:13" s="12" customFormat="1" ht="30" customHeight="1">
      <c r="A27" s="522" t="s">
        <v>234</v>
      </c>
      <c r="B27" s="520" t="s">
        <v>498</v>
      </c>
      <c r="C27" s="251"/>
      <c r="D27" s="518">
        <v>2823.05</v>
      </c>
      <c r="E27" s="238"/>
      <c r="F27" s="753">
        <v>7965.75</v>
      </c>
      <c r="G27" s="249"/>
      <c r="H27" s="578">
        <v>1553</v>
      </c>
      <c r="I27" s="585"/>
      <c r="J27" s="586">
        <v>14587</v>
      </c>
      <c r="K27" s="582"/>
      <c r="L27" s="765">
        <v>97546</v>
      </c>
      <c r="M27" s="767"/>
    </row>
    <row r="28" spans="1:13" s="12" customFormat="1" ht="30" customHeight="1">
      <c r="A28" s="522" t="s">
        <v>235</v>
      </c>
      <c r="B28" s="520" t="s">
        <v>494</v>
      </c>
      <c r="C28" s="547"/>
      <c r="D28" s="516">
        <v>404.18</v>
      </c>
      <c r="E28" s="238"/>
      <c r="F28" s="754"/>
      <c r="G28" s="250"/>
      <c r="H28" s="572">
        <v>1559</v>
      </c>
      <c r="I28" s="587"/>
      <c r="J28" s="588">
        <v>19520</v>
      </c>
      <c r="K28" s="589"/>
      <c r="L28" s="766"/>
      <c r="M28" s="768"/>
    </row>
    <row r="29" spans="1:13" s="12" customFormat="1" ht="30" customHeight="1">
      <c r="A29" s="568" t="s">
        <v>501</v>
      </c>
      <c r="B29" s="548" t="s">
        <v>502</v>
      </c>
      <c r="C29" s="251"/>
      <c r="D29" s="516">
        <v>731.88</v>
      </c>
      <c r="E29" s="238"/>
      <c r="F29" s="566">
        <v>2860.29</v>
      </c>
      <c r="G29" s="567"/>
      <c r="H29" s="572">
        <v>735</v>
      </c>
      <c r="I29" s="590"/>
      <c r="J29" s="572">
        <v>9781</v>
      </c>
      <c r="K29" s="591"/>
      <c r="L29" s="572">
        <v>1370</v>
      </c>
      <c r="M29" s="240"/>
    </row>
    <row r="30" spans="1:13" s="12" customFormat="1" ht="30" customHeight="1">
      <c r="A30" s="522" t="s">
        <v>236</v>
      </c>
      <c r="B30" s="548" t="s">
        <v>237</v>
      </c>
      <c r="C30" s="251"/>
      <c r="D30" s="243">
        <v>359.19</v>
      </c>
      <c r="E30" s="244"/>
      <c r="F30" s="518">
        <v>1000</v>
      </c>
      <c r="G30" s="239"/>
      <c r="H30" s="578">
        <v>1162</v>
      </c>
      <c r="I30" s="585"/>
      <c r="J30" s="581">
        <v>11332</v>
      </c>
      <c r="K30" s="591"/>
      <c r="L30" s="588" t="s">
        <v>503</v>
      </c>
      <c r="M30" s="592"/>
    </row>
    <row r="31" spans="1:13" s="12" customFormat="1" ht="30" customHeight="1">
      <c r="A31" s="522" t="s">
        <v>238</v>
      </c>
      <c r="B31" s="520" t="s">
        <v>495</v>
      </c>
      <c r="C31" s="251"/>
      <c r="D31" s="518">
        <v>2216.35</v>
      </c>
      <c r="E31" s="238"/>
      <c r="F31" s="518">
        <v>6120.72</v>
      </c>
      <c r="G31" s="239"/>
      <c r="H31" s="578">
        <v>1270</v>
      </c>
      <c r="I31" s="593"/>
      <c r="J31" s="594">
        <v>26240</v>
      </c>
      <c r="K31" s="582"/>
      <c r="L31" s="513">
        <v>31149</v>
      </c>
      <c r="M31" s="240"/>
    </row>
    <row r="32" spans="1:13" s="12" customFormat="1" ht="18" customHeight="1">
      <c r="A32" s="514" t="s">
        <v>239</v>
      </c>
      <c r="B32" s="520" t="s">
        <v>240</v>
      </c>
      <c r="C32" s="251"/>
      <c r="D32" s="516">
        <v>541.58000000000004</v>
      </c>
      <c r="E32" s="238"/>
      <c r="F32" s="518">
        <v>1484.66</v>
      </c>
      <c r="G32" s="239"/>
      <c r="H32" s="578">
        <v>438</v>
      </c>
      <c r="I32" s="593"/>
      <c r="J32" s="594">
        <v>7078</v>
      </c>
      <c r="K32" s="593"/>
      <c r="L32" s="513">
        <v>13063</v>
      </c>
      <c r="M32" s="240"/>
    </row>
    <row r="33" spans="1:13" s="12" customFormat="1" ht="18" customHeight="1">
      <c r="A33" s="237" t="s">
        <v>241</v>
      </c>
      <c r="B33" s="549" t="s">
        <v>242</v>
      </c>
      <c r="C33" s="550"/>
      <c r="D33" s="243">
        <v>825.34</v>
      </c>
      <c r="E33" s="244"/>
      <c r="F33" s="247">
        <v>3262.45</v>
      </c>
      <c r="G33" s="248"/>
      <c r="H33" s="584">
        <v>1529</v>
      </c>
      <c r="I33" s="575"/>
      <c r="J33" s="576">
        <v>21884</v>
      </c>
      <c r="K33" s="583"/>
      <c r="L33" s="513">
        <v>15130</v>
      </c>
      <c r="M33" s="252"/>
    </row>
    <row r="34" spans="1:13" s="12" customFormat="1" ht="18" customHeight="1">
      <c r="A34" s="237" t="s">
        <v>243</v>
      </c>
      <c r="B34" s="549" t="s">
        <v>242</v>
      </c>
      <c r="C34" s="550"/>
      <c r="D34" s="243">
        <v>571.6</v>
      </c>
      <c r="E34" s="244"/>
      <c r="F34" s="247">
        <v>2911.89</v>
      </c>
      <c r="G34" s="248"/>
      <c r="H34" s="574">
        <v>945</v>
      </c>
      <c r="I34" s="575"/>
      <c r="J34" s="576">
        <v>945</v>
      </c>
      <c r="K34" s="583"/>
      <c r="L34" s="588" t="s">
        <v>503</v>
      </c>
      <c r="M34" s="252"/>
    </row>
    <row r="35" spans="1:13" s="12" customFormat="1" ht="18" customHeight="1">
      <c r="A35" s="237" t="s">
        <v>244</v>
      </c>
      <c r="B35" s="549" t="s">
        <v>242</v>
      </c>
      <c r="C35" s="550"/>
      <c r="D35" s="243">
        <v>654.89</v>
      </c>
      <c r="E35" s="244"/>
      <c r="F35" s="247">
        <v>1384.09</v>
      </c>
      <c r="G35" s="248"/>
      <c r="H35" s="584">
        <v>750</v>
      </c>
      <c r="I35" s="575"/>
      <c r="J35" s="576">
        <v>750</v>
      </c>
      <c r="K35" s="583"/>
      <c r="L35" s="572">
        <v>1590</v>
      </c>
      <c r="M35" s="252"/>
    </row>
    <row r="36" spans="1:13" s="12" customFormat="1" ht="18" customHeight="1">
      <c r="A36" s="237" t="s">
        <v>245</v>
      </c>
      <c r="B36" s="549" t="s">
        <v>242</v>
      </c>
      <c r="C36" s="550"/>
      <c r="D36" s="243">
        <v>367</v>
      </c>
      <c r="E36" s="244"/>
      <c r="F36" s="247">
        <v>2629.5</v>
      </c>
      <c r="G36" s="248"/>
      <c r="H36" s="569">
        <v>488</v>
      </c>
      <c r="I36" s="575"/>
      <c r="J36" s="576">
        <v>488</v>
      </c>
      <c r="K36" s="583"/>
      <c r="L36" s="588" t="s">
        <v>504</v>
      </c>
      <c r="M36" s="252"/>
    </row>
    <row r="37" spans="1:13" s="12" customFormat="1" ht="18" customHeight="1">
      <c r="A37" s="514" t="s">
        <v>246</v>
      </c>
      <c r="B37" s="520" t="s">
        <v>247</v>
      </c>
      <c r="C37" s="251"/>
      <c r="D37" s="516">
        <v>400.97</v>
      </c>
      <c r="E37" s="238"/>
      <c r="F37" s="518">
        <v>1080</v>
      </c>
      <c r="G37" s="239"/>
      <c r="H37" s="578">
        <v>1386</v>
      </c>
      <c r="I37" s="595"/>
      <c r="J37" s="594">
        <v>1386</v>
      </c>
      <c r="K37" s="582"/>
      <c r="L37" s="513">
        <v>50131</v>
      </c>
      <c r="M37" s="240"/>
    </row>
    <row r="38" spans="1:13" s="12" customFormat="1" ht="18" customHeight="1">
      <c r="A38" s="514" t="s">
        <v>248</v>
      </c>
      <c r="B38" s="520" t="s">
        <v>207</v>
      </c>
      <c r="C38" s="251"/>
      <c r="D38" s="516">
        <v>504</v>
      </c>
      <c r="E38" s="238"/>
      <c r="F38" s="518">
        <v>1409.3</v>
      </c>
      <c r="G38" s="239"/>
      <c r="H38" s="596">
        <v>1573</v>
      </c>
      <c r="I38" s="595"/>
      <c r="J38" s="581">
        <v>1573</v>
      </c>
      <c r="K38" s="582"/>
      <c r="L38" s="572">
        <v>6400</v>
      </c>
      <c r="M38" s="597"/>
    </row>
    <row r="39" spans="1:13" s="12" customFormat="1" ht="18" customHeight="1" thickBot="1">
      <c r="A39" s="254" t="s">
        <v>249</v>
      </c>
      <c r="B39" s="551"/>
      <c r="C39" s="552"/>
      <c r="D39" s="553">
        <v>25081.22</v>
      </c>
      <c r="E39" s="554"/>
      <c r="F39" s="553">
        <v>85279.43</v>
      </c>
      <c r="G39" s="554"/>
      <c r="H39" s="598">
        <v>49835</v>
      </c>
      <c r="I39" s="599"/>
      <c r="J39" s="600">
        <v>621945</v>
      </c>
      <c r="K39" s="599"/>
      <c r="L39" s="600">
        <v>359784</v>
      </c>
      <c r="M39" s="601">
        <f>SUM(M7:M38)</f>
        <v>0</v>
      </c>
    </row>
    <row r="40" spans="1:13" ht="13.5" customHeight="1">
      <c r="A40" s="232" t="s">
        <v>250</v>
      </c>
    </row>
    <row r="41" spans="1:13" s="255" customFormat="1" ht="13.5" customHeight="1">
      <c r="A41" s="39" t="s">
        <v>496</v>
      </c>
      <c r="L41" s="256"/>
    </row>
    <row r="42" spans="1:13" s="255" customFormat="1" ht="13.5" customHeight="1">
      <c r="A42" s="255" t="s">
        <v>497</v>
      </c>
      <c r="L42" s="256"/>
    </row>
  </sheetData>
  <mergeCells count="11">
    <mergeCell ref="F27:F28"/>
    <mergeCell ref="A2:L2"/>
    <mergeCell ref="A5:A6"/>
    <mergeCell ref="B5:C6"/>
    <mergeCell ref="D5:E6"/>
    <mergeCell ref="F5:G6"/>
    <mergeCell ref="H5:I6"/>
    <mergeCell ref="J5:K6"/>
    <mergeCell ref="L5:M6"/>
    <mergeCell ref="L27:L28"/>
    <mergeCell ref="M27:M28"/>
  </mergeCells>
  <phoneticPr fontId="2"/>
  <printOptions horizontalCentered="1"/>
  <pageMargins left="0.78740157480314965" right="0.78740157480314965" top="0.78740157480314965" bottom="0.78740157480314965" header="0.19685039370078741" footer="0.19685039370078741"/>
  <pageSetup paperSize="9" scale="9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H113"/>
  <sheetViews>
    <sheetView showGridLines="0" workbookViewId="0">
      <selection activeCell="B1" sqref="B1"/>
    </sheetView>
  </sheetViews>
  <sheetFormatPr defaultRowHeight="13.5"/>
  <cols>
    <col min="1" max="1" width="1" style="413" customWidth="1"/>
    <col min="2" max="2" width="17.875" style="413" customWidth="1"/>
    <col min="3" max="3" width="1" style="413" customWidth="1"/>
    <col min="4" max="6" width="13.25" style="413" customWidth="1"/>
    <col min="7" max="8" width="13.25" style="414" customWidth="1"/>
    <col min="9" max="256" width="9" style="413"/>
    <col min="257" max="257" width="1" style="413" customWidth="1"/>
    <col min="258" max="258" width="17.875" style="413" customWidth="1"/>
    <col min="259" max="259" width="1" style="413" customWidth="1"/>
    <col min="260" max="264" width="13.25" style="413" customWidth="1"/>
    <col min="265" max="512" width="9" style="413"/>
    <col min="513" max="513" width="1" style="413" customWidth="1"/>
    <col min="514" max="514" width="17.875" style="413" customWidth="1"/>
    <col min="515" max="515" width="1" style="413" customWidth="1"/>
    <col min="516" max="520" width="13.25" style="413" customWidth="1"/>
    <col min="521" max="768" width="9" style="413"/>
    <col min="769" max="769" width="1" style="413" customWidth="1"/>
    <col min="770" max="770" width="17.875" style="413" customWidth="1"/>
    <col min="771" max="771" width="1" style="413" customWidth="1"/>
    <col min="772" max="776" width="13.25" style="413" customWidth="1"/>
    <col min="777" max="1024" width="9" style="413"/>
    <col min="1025" max="1025" width="1" style="413" customWidth="1"/>
    <col min="1026" max="1026" width="17.875" style="413" customWidth="1"/>
    <col min="1027" max="1027" width="1" style="413" customWidth="1"/>
    <col min="1028" max="1032" width="13.25" style="413" customWidth="1"/>
    <col min="1033" max="1280" width="9" style="413"/>
    <col min="1281" max="1281" width="1" style="413" customWidth="1"/>
    <col min="1282" max="1282" width="17.875" style="413" customWidth="1"/>
    <col min="1283" max="1283" width="1" style="413" customWidth="1"/>
    <col min="1284" max="1288" width="13.25" style="413" customWidth="1"/>
    <col min="1289" max="1536" width="9" style="413"/>
    <col min="1537" max="1537" width="1" style="413" customWidth="1"/>
    <col min="1538" max="1538" width="17.875" style="413" customWidth="1"/>
    <col min="1539" max="1539" width="1" style="413" customWidth="1"/>
    <col min="1540" max="1544" width="13.25" style="413" customWidth="1"/>
    <col min="1545" max="1792" width="9" style="413"/>
    <col min="1793" max="1793" width="1" style="413" customWidth="1"/>
    <col min="1794" max="1794" width="17.875" style="413" customWidth="1"/>
    <col min="1795" max="1795" width="1" style="413" customWidth="1"/>
    <col min="1796" max="1800" width="13.25" style="413" customWidth="1"/>
    <col min="1801" max="2048" width="9" style="413"/>
    <col min="2049" max="2049" width="1" style="413" customWidth="1"/>
    <col min="2050" max="2050" width="17.875" style="413" customWidth="1"/>
    <col min="2051" max="2051" width="1" style="413" customWidth="1"/>
    <col min="2052" max="2056" width="13.25" style="413" customWidth="1"/>
    <col min="2057" max="2304" width="9" style="413"/>
    <col min="2305" max="2305" width="1" style="413" customWidth="1"/>
    <col min="2306" max="2306" width="17.875" style="413" customWidth="1"/>
    <col min="2307" max="2307" width="1" style="413" customWidth="1"/>
    <col min="2308" max="2312" width="13.25" style="413" customWidth="1"/>
    <col min="2313" max="2560" width="9" style="413"/>
    <col min="2561" max="2561" width="1" style="413" customWidth="1"/>
    <col min="2562" max="2562" width="17.875" style="413" customWidth="1"/>
    <col min="2563" max="2563" width="1" style="413" customWidth="1"/>
    <col min="2564" max="2568" width="13.25" style="413" customWidth="1"/>
    <col min="2569" max="2816" width="9" style="413"/>
    <col min="2817" max="2817" width="1" style="413" customWidth="1"/>
    <col min="2818" max="2818" width="17.875" style="413" customWidth="1"/>
    <col min="2819" max="2819" width="1" style="413" customWidth="1"/>
    <col min="2820" max="2824" width="13.25" style="413" customWidth="1"/>
    <col min="2825" max="3072" width="9" style="413"/>
    <col min="3073" max="3073" width="1" style="413" customWidth="1"/>
    <col min="3074" max="3074" width="17.875" style="413" customWidth="1"/>
    <col min="3075" max="3075" width="1" style="413" customWidth="1"/>
    <col min="3076" max="3080" width="13.25" style="413" customWidth="1"/>
    <col min="3081" max="3328" width="9" style="413"/>
    <col min="3329" max="3329" width="1" style="413" customWidth="1"/>
    <col min="3330" max="3330" width="17.875" style="413" customWidth="1"/>
    <col min="3331" max="3331" width="1" style="413" customWidth="1"/>
    <col min="3332" max="3336" width="13.25" style="413" customWidth="1"/>
    <col min="3337" max="3584" width="9" style="413"/>
    <col min="3585" max="3585" width="1" style="413" customWidth="1"/>
    <col min="3586" max="3586" width="17.875" style="413" customWidth="1"/>
    <col min="3587" max="3587" width="1" style="413" customWidth="1"/>
    <col min="3588" max="3592" width="13.25" style="413" customWidth="1"/>
    <col min="3593" max="3840" width="9" style="413"/>
    <col min="3841" max="3841" width="1" style="413" customWidth="1"/>
    <col min="3842" max="3842" width="17.875" style="413" customWidth="1"/>
    <col min="3843" max="3843" width="1" style="413" customWidth="1"/>
    <col min="3844" max="3848" width="13.25" style="413" customWidth="1"/>
    <col min="3849" max="4096" width="9" style="413"/>
    <col min="4097" max="4097" width="1" style="413" customWidth="1"/>
    <col min="4098" max="4098" width="17.875" style="413" customWidth="1"/>
    <col min="4099" max="4099" width="1" style="413" customWidth="1"/>
    <col min="4100" max="4104" width="13.25" style="413" customWidth="1"/>
    <col min="4105" max="4352" width="9" style="413"/>
    <col min="4353" max="4353" width="1" style="413" customWidth="1"/>
    <col min="4354" max="4354" width="17.875" style="413" customWidth="1"/>
    <col min="4355" max="4355" width="1" style="413" customWidth="1"/>
    <col min="4356" max="4360" width="13.25" style="413" customWidth="1"/>
    <col min="4361" max="4608" width="9" style="413"/>
    <col min="4609" max="4609" width="1" style="413" customWidth="1"/>
    <col min="4610" max="4610" width="17.875" style="413" customWidth="1"/>
    <col min="4611" max="4611" width="1" style="413" customWidth="1"/>
    <col min="4612" max="4616" width="13.25" style="413" customWidth="1"/>
    <col min="4617" max="4864" width="9" style="413"/>
    <col min="4865" max="4865" width="1" style="413" customWidth="1"/>
    <col min="4866" max="4866" width="17.875" style="413" customWidth="1"/>
    <col min="4867" max="4867" width="1" style="413" customWidth="1"/>
    <col min="4868" max="4872" width="13.25" style="413" customWidth="1"/>
    <col min="4873" max="5120" width="9" style="413"/>
    <col min="5121" max="5121" width="1" style="413" customWidth="1"/>
    <col min="5122" max="5122" width="17.875" style="413" customWidth="1"/>
    <col min="5123" max="5123" width="1" style="413" customWidth="1"/>
    <col min="5124" max="5128" width="13.25" style="413" customWidth="1"/>
    <col min="5129" max="5376" width="9" style="413"/>
    <col min="5377" max="5377" width="1" style="413" customWidth="1"/>
    <col min="5378" max="5378" width="17.875" style="413" customWidth="1"/>
    <col min="5379" max="5379" width="1" style="413" customWidth="1"/>
    <col min="5380" max="5384" width="13.25" style="413" customWidth="1"/>
    <col min="5385" max="5632" width="9" style="413"/>
    <col min="5633" max="5633" width="1" style="413" customWidth="1"/>
    <col min="5634" max="5634" width="17.875" style="413" customWidth="1"/>
    <col min="5635" max="5635" width="1" style="413" customWidth="1"/>
    <col min="5636" max="5640" width="13.25" style="413" customWidth="1"/>
    <col min="5641" max="5888" width="9" style="413"/>
    <col min="5889" max="5889" width="1" style="413" customWidth="1"/>
    <col min="5890" max="5890" width="17.875" style="413" customWidth="1"/>
    <col min="5891" max="5891" width="1" style="413" customWidth="1"/>
    <col min="5892" max="5896" width="13.25" style="413" customWidth="1"/>
    <col min="5897" max="6144" width="9" style="413"/>
    <col min="6145" max="6145" width="1" style="413" customWidth="1"/>
    <col min="6146" max="6146" width="17.875" style="413" customWidth="1"/>
    <col min="6147" max="6147" width="1" style="413" customWidth="1"/>
    <col min="6148" max="6152" width="13.25" style="413" customWidth="1"/>
    <col min="6153" max="6400" width="9" style="413"/>
    <col min="6401" max="6401" width="1" style="413" customWidth="1"/>
    <col min="6402" max="6402" width="17.875" style="413" customWidth="1"/>
    <col min="6403" max="6403" width="1" style="413" customWidth="1"/>
    <col min="6404" max="6408" width="13.25" style="413" customWidth="1"/>
    <col min="6409" max="6656" width="9" style="413"/>
    <col min="6657" max="6657" width="1" style="413" customWidth="1"/>
    <col min="6658" max="6658" width="17.875" style="413" customWidth="1"/>
    <col min="6659" max="6659" width="1" style="413" customWidth="1"/>
    <col min="6660" max="6664" width="13.25" style="413" customWidth="1"/>
    <col min="6665" max="6912" width="9" style="413"/>
    <col min="6913" max="6913" width="1" style="413" customWidth="1"/>
    <col min="6914" max="6914" width="17.875" style="413" customWidth="1"/>
    <col min="6915" max="6915" width="1" style="413" customWidth="1"/>
    <col min="6916" max="6920" width="13.25" style="413" customWidth="1"/>
    <col min="6921" max="7168" width="9" style="413"/>
    <col min="7169" max="7169" width="1" style="413" customWidth="1"/>
    <col min="7170" max="7170" width="17.875" style="413" customWidth="1"/>
    <col min="7171" max="7171" width="1" style="413" customWidth="1"/>
    <col min="7172" max="7176" width="13.25" style="413" customWidth="1"/>
    <col min="7177" max="7424" width="9" style="413"/>
    <col min="7425" max="7425" width="1" style="413" customWidth="1"/>
    <col min="7426" max="7426" width="17.875" style="413" customWidth="1"/>
    <col min="7427" max="7427" width="1" style="413" customWidth="1"/>
    <col min="7428" max="7432" width="13.25" style="413" customWidth="1"/>
    <col min="7433" max="7680" width="9" style="413"/>
    <col min="7681" max="7681" width="1" style="413" customWidth="1"/>
    <col min="7682" max="7682" width="17.875" style="413" customWidth="1"/>
    <col min="7683" max="7683" width="1" style="413" customWidth="1"/>
    <col min="7684" max="7688" width="13.25" style="413" customWidth="1"/>
    <col min="7689" max="7936" width="9" style="413"/>
    <col min="7937" max="7937" width="1" style="413" customWidth="1"/>
    <col min="7938" max="7938" width="17.875" style="413" customWidth="1"/>
    <col min="7939" max="7939" width="1" style="413" customWidth="1"/>
    <col min="7940" max="7944" width="13.25" style="413" customWidth="1"/>
    <col min="7945" max="8192" width="9" style="413"/>
    <col min="8193" max="8193" width="1" style="413" customWidth="1"/>
    <col min="8194" max="8194" width="17.875" style="413" customWidth="1"/>
    <col min="8195" max="8195" width="1" style="413" customWidth="1"/>
    <col min="8196" max="8200" width="13.25" style="413" customWidth="1"/>
    <col min="8201" max="8448" width="9" style="413"/>
    <col min="8449" max="8449" width="1" style="413" customWidth="1"/>
    <col min="8450" max="8450" width="17.875" style="413" customWidth="1"/>
    <col min="8451" max="8451" width="1" style="413" customWidth="1"/>
    <col min="8452" max="8456" width="13.25" style="413" customWidth="1"/>
    <col min="8457" max="8704" width="9" style="413"/>
    <col min="8705" max="8705" width="1" style="413" customWidth="1"/>
    <col min="8706" max="8706" width="17.875" style="413" customWidth="1"/>
    <col min="8707" max="8707" width="1" style="413" customWidth="1"/>
    <col min="8708" max="8712" width="13.25" style="413" customWidth="1"/>
    <col min="8713" max="8960" width="9" style="413"/>
    <col min="8961" max="8961" width="1" style="413" customWidth="1"/>
    <col min="8962" max="8962" width="17.875" style="413" customWidth="1"/>
    <col min="8963" max="8963" width="1" style="413" customWidth="1"/>
    <col min="8964" max="8968" width="13.25" style="413" customWidth="1"/>
    <col min="8969" max="9216" width="9" style="413"/>
    <col min="9217" max="9217" width="1" style="413" customWidth="1"/>
    <col min="9218" max="9218" width="17.875" style="413" customWidth="1"/>
    <col min="9219" max="9219" width="1" style="413" customWidth="1"/>
    <col min="9220" max="9224" width="13.25" style="413" customWidth="1"/>
    <col min="9225" max="9472" width="9" style="413"/>
    <col min="9473" max="9473" width="1" style="413" customWidth="1"/>
    <col min="9474" max="9474" width="17.875" style="413" customWidth="1"/>
    <col min="9475" max="9475" width="1" style="413" customWidth="1"/>
    <col min="9476" max="9480" width="13.25" style="413" customWidth="1"/>
    <col min="9481" max="9728" width="9" style="413"/>
    <col min="9729" max="9729" width="1" style="413" customWidth="1"/>
    <col min="9730" max="9730" width="17.875" style="413" customWidth="1"/>
    <col min="9731" max="9731" width="1" style="413" customWidth="1"/>
    <col min="9732" max="9736" width="13.25" style="413" customWidth="1"/>
    <col min="9737" max="9984" width="9" style="413"/>
    <col min="9985" max="9985" width="1" style="413" customWidth="1"/>
    <col min="9986" max="9986" width="17.875" style="413" customWidth="1"/>
    <col min="9987" max="9987" width="1" style="413" customWidth="1"/>
    <col min="9988" max="9992" width="13.25" style="413" customWidth="1"/>
    <col min="9993" max="10240" width="9" style="413"/>
    <col min="10241" max="10241" width="1" style="413" customWidth="1"/>
    <col min="10242" max="10242" width="17.875" style="413" customWidth="1"/>
    <col min="10243" max="10243" width="1" style="413" customWidth="1"/>
    <col min="10244" max="10248" width="13.25" style="413" customWidth="1"/>
    <col min="10249" max="10496" width="9" style="413"/>
    <col min="10497" max="10497" width="1" style="413" customWidth="1"/>
    <col min="10498" max="10498" width="17.875" style="413" customWidth="1"/>
    <col min="10499" max="10499" width="1" style="413" customWidth="1"/>
    <col min="10500" max="10504" width="13.25" style="413" customWidth="1"/>
    <col min="10505" max="10752" width="9" style="413"/>
    <col min="10753" max="10753" width="1" style="413" customWidth="1"/>
    <col min="10754" max="10754" width="17.875" style="413" customWidth="1"/>
    <col min="10755" max="10755" width="1" style="413" customWidth="1"/>
    <col min="10756" max="10760" width="13.25" style="413" customWidth="1"/>
    <col min="10761" max="11008" width="9" style="413"/>
    <col min="11009" max="11009" width="1" style="413" customWidth="1"/>
    <col min="11010" max="11010" width="17.875" style="413" customWidth="1"/>
    <col min="11011" max="11011" width="1" style="413" customWidth="1"/>
    <col min="11012" max="11016" width="13.25" style="413" customWidth="1"/>
    <col min="11017" max="11264" width="9" style="413"/>
    <col min="11265" max="11265" width="1" style="413" customWidth="1"/>
    <col min="11266" max="11266" width="17.875" style="413" customWidth="1"/>
    <col min="11267" max="11267" width="1" style="413" customWidth="1"/>
    <col min="11268" max="11272" width="13.25" style="413" customWidth="1"/>
    <col min="11273" max="11520" width="9" style="413"/>
    <col min="11521" max="11521" width="1" style="413" customWidth="1"/>
    <col min="11522" max="11522" width="17.875" style="413" customWidth="1"/>
    <col min="11523" max="11523" width="1" style="413" customWidth="1"/>
    <col min="11524" max="11528" width="13.25" style="413" customWidth="1"/>
    <col min="11529" max="11776" width="9" style="413"/>
    <col min="11777" max="11777" width="1" style="413" customWidth="1"/>
    <col min="11778" max="11778" width="17.875" style="413" customWidth="1"/>
    <col min="11779" max="11779" width="1" style="413" customWidth="1"/>
    <col min="11780" max="11784" width="13.25" style="413" customWidth="1"/>
    <col min="11785" max="12032" width="9" style="413"/>
    <col min="12033" max="12033" width="1" style="413" customWidth="1"/>
    <col min="12034" max="12034" width="17.875" style="413" customWidth="1"/>
    <col min="12035" max="12035" width="1" style="413" customWidth="1"/>
    <col min="12036" max="12040" width="13.25" style="413" customWidth="1"/>
    <col min="12041" max="12288" width="9" style="413"/>
    <col min="12289" max="12289" width="1" style="413" customWidth="1"/>
    <col min="12290" max="12290" width="17.875" style="413" customWidth="1"/>
    <col min="12291" max="12291" width="1" style="413" customWidth="1"/>
    <col min="12292" max="12296" width="13.25" style="413" customWidth="1"/>
    <col min="12297" max="12544" width="9" style="413"/>
    <col min="12545" max="12545" width="1" style="413" customWidth="1"/>
    <col min="12546" max="12546" width="17.875" style="413" customWidth="1"/>
    <col min="12547" max="12547" width="1" style="413" customWidth="1"/>
    <col min="12548" max="12552" width="13.25" style="413" customWidth="1"/>
    <col min="12553" max="12800" width="9" style="413"/>
    <col min="12801" max="12801" width="1" style="413" customWidth="1"/>
    <col min="12802" max="12802" width="17.875" style="413" customWidth="1"/>
    <col min="12803" max="12803" width="1" style="413" customWidth="1"/>
    <col min="12804" max="12808" width="13.25" style="413" customWidth="1"/>
    <col min="12809" max="13056" width="9" style="413"/>
    <col min="13057" max="13057" width="1" style="413" customWidth="1"/>
    <col min="13058" max="13058" width="17.875" style="413" customWidth="1"/>
    <col min="13059" max="13059" width="1" style="413" customWidth="1"/>
    <col min="13060" max="13064" width="13.25" style="413" customWidth="1"/>
    <col min="13065" max="13312" width="9" style="413"/>
    <col min="13313" max="13313" width="1" style="413" customWidth="1"/>
    <col min="13314" max="13314" width="17.875" style="413" customWidth="1"/>
    <col min="13315" max="13315" width="1" style="413" customWidth="1"/>
    <col min="13316" max="13320" width="13.25" style="413" customWidth="1"/>
    <col min="13321" max="13568" width="9" style="413"/>
    <col min="13569" max="13569" width="1" style="413" customWidth="1"/>
    <col min="13570" max="13570" width="17.875" style="413" customWidth="1"/>
    <col min="13571" max="13571" width="1" style="413" customWidth="1"/>
    <col min="13572" max="13576" width="13.25" style="413" customWidth="1"/>
    <col min="13577" max="13824" width="9" style="413"/>
    <col min="13825" max="13825" width="1" style="413" customWidth="1"/>
    <col min="13826" max="13826" width="17.875" style="413" customWidth="1"/>
    <col min="13827" max="13827" width="1" style="413" customWidth="1"/>
    <col min="13828" max="13832" width="13.25" style="413" customWidth="1"/>
    <col min="13833" max="14080" width="9" style="413"/>
    <col min="14081" max="14081" width="1" style="413" customWidth="1"/>
    <col min="14082" max="14082" width="17.875" style="413" customWidth="1"/>
    <col min="14083" max="14083" width="1" style="413" customWidth="1"/>
    <col min="14084" max="14088" width="13.25" style="413" customWidth="1"/>
    <col min="14089" max="14336" width="9" style="413"/>
    <col min="14337" max="14337" width="1" style="413" customWidth="1"/>
    <col min="14338" max="14338" width="17.875" style="413" customWidth="1"/>
    <col min="14339" max="14339" width="1" style="413" customWidth="1"/>
    <col min="14340" max="14344" width="13.25" style="413" customWidth="1"/>
    <col min="14345" max="14592" width="9" style="413"/>
    <col min="14593" max="14593" width="1" style="413" customWidth="1"/>
    <col min="14594" max="14594" width="17.875" style="413" customWidth="1"/>
    <col min="14595" max="14595" width="1" style="413" customWidth="1"/>
    <col min="14596" max="14600" width="13.25" style="413" customWidth="1"/>
    <col min="14601" max="14848" width="9" style="413"/>
    <col min="14849" max="14849" width="1" style="413" customWidth="1"/>
    <col min="14850" max="14850" width="17.875" style="413" customWidth="1"/>
    <col min="14851" max="14851" width="1" style="413" customWidth="1"/>
    <col min="14852" max="14856" width="13.25" style="413" customWidth="1"/>
    <col min="14857" max="15104" width="9" style="413"/>
    <col min="15105" max="15105" width="1" style="413" customWidth="1"/>
    <col min="15106" max="15106" width="17.875" style="413" customWidth="1"/>
    <col min="15107" max="15107" width="1" style="413" customWidth="1"/>
    <col min="15108" max="15112" width="13.25" style="413" customWidth="1"/>
    <col min="15113" max="15360" width="9" style="413"/>
    <col min="15361" max="15361" width="1" style="413" customWidth="1"/>
    <col min="15362" max="15362" width="17.875" style="413" customWidth="1"/>
    <col min="15363" max="15363" width="1" style="413" customWidth="1"/>
    <col min="15364" max="15368" width="13.25" style="413" customWidth="1"/>
    <col min="15369" max="15616" width="9" style="413"/>
    <col min="15617" max="15617" width="1" style="413" customWidth="1"/>
    <col min="15618" max="15618" width="17.875" style="413" customWidth="1"/>
    <col min="15619" max="15619" width="1" style="413" customWidth="1"/>
    <col min="15620" max="15624" width="13.25" style="413" customWidth="1"/>
    <col min="15625" max="15872" width="9" style="413"/>
    <col min="15873" max="15873" width="1" style="413" customWidth="1"/>
    <col min="15874" max="15874" width="17.875" style="413" customWidth="1"/>
    <col min="15875" max="15875" width="1" style="413" customWidth="1"/>
    <col min="15876" max="15880" width="13.25" style="413" customWidth="1"/>
    <col min="15881" max="16128" width="9" style="413"/>
    <col min="16129" max="16129" width="1" style="413" customWidth="1"/>
    <col min="16130" max="16130" width="17.875" style="413" customWidth="1"/>
    <col min="16131" max="16131" width="1" style="413" customWidth="1"/>
    <col min="16132" max="16136" width="13.25" style="413" customWidth="1"/>
    <col min="16137" max="16384" width="9" style="413"/>
  </cols>
  <sheetData>
    <row r="2" spans="1:8" s="380" customFormat="1" ht="21" customHeight="1">
      <c r="A2" s="772" t="s">
        <v>462</v>
      </c>
      <c r="B2" s="772"/>
      <c r="C2" s="772"/>
      <c r="D2" s="772"/>
      <c r="E2" s="772"/>
      <c r="F2" s="772"/>
      <c r="G2" s="772"/>
      <c r="H2" s="772"/>
    </row>
    <row r="3" spans="1:8" s="381" customFormat="1" ht="13.5" customHeight="1" thickBot="1">
      <c r="B3" s="382" t="s">
        <v>251</v>
      </c>
      <c r="C3" s="382"/>
      <c r="D3" s="383"/>
      <c r="E3" s="383"/>
      <c r="F3" s="383"/>
      <c r="G3" s="383"/>
      <c r="H3" s="383"/>
    </row>
    <row r="4" spans="1:8" s="388" customFormat="1" ht="16.5" customHeight="1">
      <c r="A4" s="384"/>
      <c r="B4" s="385" t="s">
        <v>382</v>
      </c>
      <c r="C4" s="386"/>
      <c r="D4" s="387" t="s">
        <v>252</v>
      </c>
      <c r="E4" s="387" t="s">
        <v>253</v>
      </c>
      <c r="F4" s="387" t="s">
        <v>254</v>
      </c>
      <c r="G4" s="387" t="s">
        <v>255</v>
      </c>
      <c r="H4" s="387" t="s">
        <v>383</v>
      </c>
    </row>
    <row r="5" spans="1:8" s="382" customFormat="1" ht="11.1" customHeight="1">
      <c r="A5" s="389"/>
      <c r="B5" s="769" t="s">
        <v>256</v>
      </c>
      <c r="C5" s="390"/>
      <c r="D5" s="391">
        <v>245</v>
      </c>
      <c r="E5" s="391">
        <v>240</v>
      </c>
      <c r="F5" s="391">
        <v>245</v>
      </c>
      <c r="G5" s="391">
        <v>248</v>
      </c>
      <c r="H5" s="392">
        <v>233</v>
      </c>
    </row>
    <row r="6" spans="1:8" s="388" customFormat="1" ht="11.1" customHeight="1">
      <c r="A6" s="382"/>
      <c r="B6" s="770"/>
      <c r="C6" s="393"/>
      <c r="D6" s="394">
        <v>306</v>
      </c>
      <c r="E6" s="394">
        <v>320</v>
      </c>
      <c r="F6" s="394">
        <v>320</v>
      </c>
      <c r="G6" s="394">
        <v>315</v>
      </c>
      <c r="H6" s="395">
        <v>323</v>
      </c>
    </row>
    <row r="7" spans="1:8" s="388" customFormat="1" ht="11.1" customHeight="1">
      <c r="A7" s="396"/>
      <c r="B7" s="771"/>
      <c r="C7" s="397"/>
      <c r="D7" s="398">
        <v>80.099999999999994</v>
      </c>
      <c r="E7" s="398">
        <v>75</v>
      </c>
      <c r="F7" s="398">
        <v>76.599999999999994</v>
      </c>
      <c r="G7" s="398">
        <v>78.7</v>
      </c>
      <c r="H7" s="399">
        <v>72.099999999999994</v>
      </c>
    </row>
    <row r="8" spans="1:8" s="388" customFormat="1" ht="11.1" customHeight="1">
      <c r="A8" s="389"/>
      <c r="B8" s="769" t="s">
        <v>257</v>
      </c>
      <c r="C8" s="390"/>
      <c r="D8" s="391">
        <v>237</v>
      </c>
      <c r="E8" s="391">
        <v>222</v>
      </c>
      <c r="F8" s="391">
        <v>252</v>
      </c>
      <c r="G8" s="391">
        <v>247</v>
      </c>
      <c r="H8" s="392">
        <v>230</v>
      </c>
    </row>
    <row r="9" spans="1:8" s="388" customFormat="1" ht="11.1" customHeight="1">
      <c r="A9" s="382"/>
      <c r="B9" s="770"/>
      <c r="C9" s="393"/>
      <c r="D9" s="394">
        <v>296</v>
      </c>
      <c r="E9" s="394">
        <v>281</v>
      </c>
      <c r="F9" s="394">
        <v>317</v>
      </c>
      <c r="G9" s="394">
        <v>319</v>
      </c>
      <c r="H9" s="395">
        <v>319</v>
      </c>
    </row>
    <row r="10" spans="1:8" s="388" customFormat="1" ht="11.1" customHeight="1">
      <c r="A10" s="396"/>
      <c r="B10" s="771"/>
      <c r="C10" s="397"/>
      <c r="D10" s="398">
        <v>80.099999999999994</v>
      </c>
      <c r="E10" s="398">
        <v>79</v>
      </c>
      <c r="F10" s="398">
        <v>79.5</v>
      </c>
      <c r="G10" s="398">
        <v>77.400000000000006</v>
      </c>
      <c r="H10" s="399">
        <v>72.099999999999994</v>
      </c>
    </row>
    <row r="11" spans="1:8" s="388" customFormat="1" ht="11.1" customHeight="1">
      <c r="A11" s="389"/>
      <c r="B11" s="769" t="s">
        <v>258</v>
      </c>
      <c r="C11" s="390"/>
      <c r="D11" s="391">
        <v>254</v>
      </c>
      <c r="E11" s="391">
        <v>261</v>
      </c>
      <c r="F11" s="391">
        <v>271</v>
      </c>
      <c r="G11" s="391">
        <v>277</v>
      </c>
      <c r="H11" s="392">
        <v>268</v>
      </c>
    </row>
    <row r="12" spans="1:8" s="388" customFormat="1" ht="11.1" customHeight="1">
      <c r="A12" s="382"/>
      <c r="B12" s="770"/>
      <c r="C12" s="393"/>
      <c r="D12" s="394">
        <v>313</v>
      </c>
      <c r="E12" s="394">
        <v>322</v>
      </c>
      <c r="F12" s="394">
        <v>324</v>
      </c>
      <c r="G12" s="394">
        <v>318</v>
      </c>
      <c r="H12" s="395">
        <v>327</v>
      </c>
    </row>
    <row r="13" spans="1:8" s="388" customFormat="1" ht="11.1" customHeight="1">
      <c r="A13" s="396"/>
      <c r="B13" s="771"/>
      <c r="C13" s="397"/>
      <c r="D13" s="398">
        <v>81.2</v>
      </c>
      <c r="E13" s="398">
        <v>81.05</v>
      </c>
      <c r="F13" s="398">
        <v>83.6</v>
      </c>
      <c r="G13" s="398">
        <v>87.1</v>
      </c>
      <c r="H13" s="399">
        <v>82</v>
      </c>
    </row>
    <row r="14" spans="1:8" s="388" customFormat="1" ht="11.1" customHeight="1">
      <c r="A14" s="389"/>
      <c r="B14" s="769" t="s">
        <v>259</v>
      </c>
      <c r="C14" s="390"/>
      <c r="D14" s="391">
        <v>304</v>
      </c>
      <c r="E14" s="391">
        <v>293</v>
      </c>
      <c r="F14" s="391">
        <v>283</v>
      </c>
      <c r="G14" s="391">
        <v>291</v>
      </c>
      <c r="H14" s="392">
        <v>290</v>
      </c>
    </row>
    <row r="15" spans="1:8" s="388" customFormat="1" ht="11.1" customHeight="1">
      <c r="A15" s="382"/>
      <c r="B15" s="770"/>
      <c r="C15" s="393"/>
      <c r="D15" s="394">
        <v>322</v>
      </c>
      <c r="E15" s="394">
        <v>326</v>
      </c>
      <c r="F15" s="394">
        <v>322</v>
      </c>
      <c r="G15" s="394">
        <v>327</v>
      </c>
      <c r="H15" s="395">
        <v>334</v>
      </c>
    </row>
    <row r="16" spans="1:8" s="388" customFormat="1" ht="11.1" customHeight="1">
      <c r="A16" s="396"/>
      <c r="B16" s="771"/>
      <c r="C16" s="397"/>
      <c r="D16" s="398">
        <v>94.4</v>
      </c>
      <c r="E16" s="398">
        <v>89.9</v>
      </c>
      <c r="F16" s="398">
        <v>87.9</v>
      </c>
      <c r="G16" s="398">
        <v>89</v>
      </c>
      <c r="H16" s="399">
        <v>86.8</v>
      </c>
    </row>
    <row r="17" spans="1:8" s="388" customFormat="1" ht="11.1" customHeight="1">
      <c r="A17" s="389"/>
      <c r="B17" s="769" t="s">
        <v>260</v>
      </c>
      <c r="C17" s="390"/>
      <c r="D17" s="391">
        <v>217</v>
      </c>
      <c r="E17" s="391">
        <v>198</v>
      </c>
      <c r="F17" s="391">
        <v>209</v>
      </c>
      <c r="G17" s="391">
        <v>198</v>
      </c>
      <c r="H17" s="392">
        <v>195</v>
      </c>
    </row>
    <row r="18" spans="1:8" s="388" customFormat="1" ht="11.1" customHeight="1">
      <c r="A18" s="382"/>
      <c r="B18" s="770"/>
      <c r="C18" s="393"/>
      <c r="D18" s="394">
        <v>323</v>
      </c>
      <c r="E18" s="394">
        <v>326</v>
      </c>
      <c r="F18" s="394">
        <v>313</v>
      </c>
      <c r="G18" s="394">
        <v>326</v>
      </c>
      <c r="H18" s="395">
        <v>333</v>
      </c>
    </row>
    <row r="19" spans="1:8" s="388" customFormat="1" ht="11.1" customHeight="1">
      <c r="A19" s="396"/>
      <c r="B19" s="771"/>
      <c r="C19" s="397"/>
      <c r="D19" s="398">
        <v>67.2</v>
      </c>
      <c r="E19" s="398">
        <v>60.73</v>
      </c>
      <c r="F19" s="398">
        <v>66.8</v>
      </c>
      <c r="G19" s="398">
        <v>60.7</v>
      </c>
      <c r="H19" s="399">
        <v>58.6</v>
      </c>
    </row>
    <row r="20" spans="1:8" s="388" customFormat="1" ht="11.1" customHeight="1">
      <c r="A20" s="389"/>
      <c r="B20" s="769" t="s">
        <v>261</v>
      </c>
      <c r="C20" s="390"/>
      <c r="D20" s="391">
        <v>236</v>
      </c>
      <c r="E20" s="391">
        <v>265</v>
      </c>
      <c r="F20" s="391">
        <v>272</v>
      </c>
      <c r="G20" s="391">
        <v>252</v>
      </c>
      <c r="H20" s="392">
        <v>236</v>
      </c>
    </row>
    <row r="21" spans="1:8" s="388" customFormat="1" ht="11.1" customHeight="1">
      <c r="A21" s="382"/>
      <c r="B21" s="770"/>
      <c r="C21" s="393"/>
      <c r="D21" s="394">
        <v>322</v>
      </c>
      <c r="E21" s="394">
        <v>326</v>
      </c>
      <c r="F21" s="394">
        <v>325</v>
      </c>
      <c r="G21" s="394">
        <v>326</v>
      </c>
      <c r="H21" s="395">
        <v>333</v>
      </c>
    </row>
    <row r="22" spans="1:8" s="388" customFormat="1" ht="11.1" customHeight="1">
      <c r="A22" s="396"/>
      <c r="B22" s="771"/>
      <c r="C22" s="397"/>
      <c r="D22" s="398">
        <v>73.3</v>
      </c>
      <c r="E22" s="398">
        <v>81.28</v>
      </c>
      <c r="F22" s="398">
        <v>83.7</v>
      </c>
      <c r="G22" s="398">
        <v>77.3</v>
      </c>
      <c r="H22" s="399">
        <v>70.900000000000006</v>
      </c>
    </row>
    <row r="23" spans="1:8" s="388" customFormat="1" ht="11.1" customHeight="1">
      <c r="A23" s="389"/>
      <c r="B23" s="769" t="s">
        <v>262</v>
      </c>
      <c r="C23" s="390"/>
      <c r="D23" s="391">
        <v>300</v>
      </c>
      <c r="E23" s="391">
        <v>290</v>
      </c>
      <c r="F23" s="391">
        <v>295</v>
      </c>
      <c r="G23" s="391">
        <v>301</v>
      </c>
      <c r="H23" s="392">
        <v>310</v>
      </c>
    </row>
    <row r="24" spans="1:8" s="388" customFormat="1" ht="11.1" customHeight="1">
      <c r="A24" s="382"/>
      <c r="B24" s="770"/>
      <c r="C24" s="393"/>
      <c r="D24" s="394">
        <v>323</v>
      </c>
      <c r="E24" s="394">
        <v>327</v>
      </c>
      <c r="F24" s="394">
        <v>325</v>
      </c>
      <c r="G24" s="394">
        <v>326</v>
      </c>
      <c r="H24" s="395">
        <v>334</v>
      </c>
    </row>
    <row r="25" spans="1:8" s="388" customFormat="1" ht="11.1" customHeight="1">
      <c r="A25" s="396"/>
      <c r="B25" s="771"/>
      <c r="C25" s="397"/>
      <c r="D25" s="398">
        <v>92.9</v>
      </c>
      <c r="E25" s="398">
        <v>88.68</v>
      </c>
      <c r="F25" s="398">
        <v>90.8</v>
      </c>
      <c r="G25" s="398">
        <v>92.3</v>
      </c>
      <c r="H25" s="399">
        <v>92.8</v>
      </c>
    </row>
    <row r="26" spans="1:8" s="388" customFormat="1" ht="11.1" customHeight="1">
      <c r="A26" s="389"/>
      <c r="B26" s="769" t="s">
        <v>263</v>
      </c>
      <c r="C26" s="390"/>
      <c r="D26" s="391">
        <v>295</v>
      </c>
      <c r="E26" s="391">
        <v>288</v>
      </c>
      <c r="F26" s="391">
        <v>286</v>
      </c>
      <c r="G26" s="391">
        <v>292</v>
      </c>
      <c r="H26" s="392">
        <v>283</v>
      </c>
    </row>
    <row r="27" spans="1:8" s="388" customFormat="1" ht="11.1" customHeight="1">
      <c r="A27" s="382"/>
      <c r="B27" s="770"/>
      <c r="C27" s="393"/>
      <c r="D27" s="394">
        <v>326</v>
      </c>
      <c r="E27" s="394">
        <v>327</v>
      </c>
      <c r="F27" s="394">
        <v>327</v>
      </c>
      <c r="G27" s="394">
        <v>316</v>
      </c>
      <c r="H27" s="395">
        <v>331</v>
      </c>
    </row>
    <row r="28" spans="1:8" s="388" customFormat="1" ht="11.1" customHeight="1">
      <c r="A28" s="396"/>
      <c r="B28" s="771"/>
      <c r="C28" s="397"/>
      <c r="D28" s="398">
        <v>90.5</v>
      </c>
      <c r="E28" s="398">
        <v>88.07</v>
      </c>
      <c r="F28" s="398">
        <v>87.5</v>
      </c>
      <c r="G28" s="398">
        <v>92.4</v>
      </c>
      <c r="H28" s="399">
        <v>85.5</v>
      </c>
    </row>
    <row r="29" spans="1:8" s="388" customFormat="1" ht="11.1" customHeight="1">
      <c r="A29" s="389"/>
      <c r="B29" s="769" t="s">
        <v>264</v>
      </c>
      <c r="C29" s="390"/>
      <c r="D29" s="391">
        <v>139</v>
      </c>
      <c r="E29" s="391">
        <v>146</v>
      </c>
      <c r="F29" s="391">
        <v>166</v>
      </c>
      <c r="G29" s="391">
        <v>178</v>
      </c>
      <c r="H29" s="392">
        <v>138</v>
      </c>
    </row>
    <row r="30" spans="1:8" s="388" customFormat="1" ht="11.1" customHeight="1">
      <c r="A30" s="382"/>
      <c r="B30" s="770"/>
      <c r="C30" s="393"/>
      <c r="D30" s="394">
        <v>321</v>
      </c>
      <c r="E30" s="394">
        <v>325</v>
      </c>
      <c r="F30" s="394">
        <v>323</v>
      </c>
      <c r="G30" s="394">
        <v>326</v>
      </c>
      <c r="H30" s="395">
        <v>323</v>
      </c>
    </row>
    <row r="31" spans="1:8" s="388" customFormat="1" ht="11.1" customHeight="1">
      <c r="A31" s="396"/>
      <c r="B31" s="771"/>
      <c r="C31" s="397"/>
      <c r="D31" s="398">
        <v>43.3</v>
      </c>
      <c r="E31" s="398">
        <v>44.92</v>
      </c>
      <c r="F31" s="398">
        <v>51.4</v>
      </c>
      <c r="G31" s="398">
        <v>54.6</v>
      </c>
      <c r="H31" s="399">
        <v>42.7</v>
      </c>
    </row>
    <row r="32" spans="1:8" s="388" customFormat="1" ht="11.1" customHeight="1">
      <c r="A32" s="389"/>
      <c r="B32" s="769" t="s">
        <v>265</v>
      </c>
      <c r="C32" s="390"/>
      <c r="D32" s="391">
        <v>79</v>
      </c>
      <c r="E32" s="391">
        <v>79</v>
      </c>
      <c r="F32" s="391">
        <v>112</v>
      </c>
      <c r="G32" s="391">
        <v>109</v>
      </c>
      <c r="H32" s="392">
        <v>92</v>
      </c>
    </row>
    <row r="33" spans="1:8" s="388" customFormat="1" ht="11.1" customHeight="1">
      <c r="A33" s="382"/>
      <c r="B33" s="770"/>
      <c r="C33" s="393"/>
      <c r="D33" s="394">
        <v>315</v>
      </c>
      <c r="E33" s="394">
        <v>325</v>
      </c>
      <c r="F33" s="394">
        <v>323</v>
      </c>
      <c r="G33" s="394">
        <v>328</v>
      </c>
      <c r="H33" s="395">
        <v>331</v>
      </c>
    </row>
    <row r="34" spans="1:8" s="388" customFormat="1" ht="11.1" customHeight="1">
      <c r="A34" s="396"/>
      <c r="B34" s="771"/>
      <c r="C34" s="397"/>
      <c r="D34" s="398">
        <v>25.1</v>
      </c>
      <c r="E34" s="398">
        <v>24.3</v>
      </c>
      <c r="F34" s="398">
        <v>34.700000000000003</v>
      </c>
      <c r="G34" s="398">
        <v>33.200000000000003</v>
      </c>
      <c r="H34" s="399">
        <v>27.8</v>
      </c>
    </row>
    <row r="35" spans="1:8" s="388" customFormat="1" ht="11.1" customHeight="1">
      <c r="A35" s="389"/>
      <c r="B35" s="769" t="s">
        <v>266</v>
      </c>
      <c r="C35" s="390"/>
      <c r="D35" s="391">
        <v>195</v>
      </c>
      <c r="E35" s="391">
        <v>207</v>
      </c>
      <c r="F35" s="391">
        <v>235</v>
      </c>
      <c r="G35" s="391">
        <v>245</v>
      </c>
      <c r="H35" s="392">
        <v>225</v>
      </c>
    </row>
    <row r="36" spans="1:8" s="388" customFormat="1" ht="11.1" customHeight="1">
      <c r="A36" s="382"/>
      <c r="B36" s="770"/>
      <c r="C36" s="393"/>
      <c r="D36" s="394">
        <v>319</v>
      </c>
      <c r="E36" s="394">
        <v>326</v>
      </c>
      <c r="F36" s="394">
        <v>327</v>
      </c>
      <c r="G36" s="394">
        <v>333</v>
      </c>
      <c r="H36" s="395">
        <v>324</v>
      </c>
    </row>
    <row r="37" spans="1:8" s="388" customFormat="1" ht="11.1" customHeight="1">
      <c r="A37" s="396"/>
      <c r="B37" s="771"/>
      <c r="C37" s="397"/>
      <c r="D37" s="398">
        <v>61.1</v>
      </c>
      <c r="E37" s="398">
        <v>63.49</v>
      </c>
      <c r="F37" s="398">
        <v>71.900000000000006</v>
      </c>
      <c r="G37" s="398">
        <v>73.599999999999994</v>
      </c>
      <c r="H37" s="399">
        <v>69.400000000000006</v>
      </c>
    </row>
    <row r="38" spans="1:8" s="388" customFormat="1" ht="11.1" customHeight="1">
      <c r="A38" s="389"/>
      <c r="B38" s="769" t="s">
        <v>82</v>
      </c>
      <c r="C38" s="390"/>
      <c r="D38" s="400">
        <v>2501</v>
      </c>
      <c r="E38" s="400">
        <v>2489</v>
      </c>
      <c r="F38" s="400">
        <v>2626</v>
      </c>
      <c r="G38" s="400">
        <v>2638</v>
      </c>
      <c r="H38" s="401">
        <v>2500</v>
      </c>
    </row>
    <row r="39" spans="1:8" s="388" customFormat="1" ht="11.1" customHeight="1">
      <c r="A39" s="382"/>
      <c r="B39" s="770"/>
      <c r="C39" s="393"/>
      <c r="D39" s="394">
        <v>3486</v>
      </c>
      <c r="E39" s="394">
        <v>3531</v>
      </c>
      <c r="F39" s="394">
        <v>3546</v>
      </c>
      <c r="G39" s="394">
        <v>3560</v>
      </c>
      <c r="H39" s="395">
        <v>3612</v>
      </c>
    </row>
    <row r="40" spans="1:8" s="388" customFormat="1" ht="11.1" customHeight="1">
      <c r="A40" s="396"/>
      <c r="B40" s="771"/>
      <c r="C40" s="397"/>
      <c r="D40" s="398">
        <v>71.7</v>
      </c>
      <c r="E40" s="398">
        <v>70.48</v>
      </c>
      <c r="F40" s="398">
        <v>74.05</v>
      </c>
      <c r="G40" s="398">
        <v>74.099999999999994</v>
      </c>
      <c r="H40" s="399">
        <v>69.2</v>
      </c>
    </row>
    <row r="41" spans="1:8" s="388" customFormat="1" ht="16.5" customHeight="1" thickBot="1">
      <c r="A41" s="389"/>
      <c r="B41" s="402" t="s">
        <v>267</v>
      </c>
      <c r="C41" s="393"/>
      <c r="D41" s="403">
        <v>432074</v>
      </c>
      <c r="E41" s="403">
        <v>386881</v>
      </c>
      <c r="F41" s="403">
        <v>387347</v>
      </c>
      <c r="G41" s="403">
        <v>382565</v>
      </c>
      <c r="H41" s="404">
        <v>384796</v>
      </c>
    </row>
    <row r="42" spans="1:8" s="388" customFormat="1" ht="16.5" customHeight="1">
      <c r="A42" s="405"/>
      <c r="B42" s="406" t="s">
        <v>384</v>
      </c>
      <c r="C42" s="407"/>
      <c r="D42" s="387" t="s">
        <v>252</v>
      </c>
      <c r="E42" s="387" t="s">
        <v>253</v>
      </c>
      <c r="F42" s="387" t="s">
        <v>254</v>
      </c>
      <c r="G42" s="387" t="s">
        <v>255</v>
      </c>
      <c r="H42" s="387" t="s">
        <v>383</v>
      </c>
    </row>
    <row r="43" spans="1:8" s="388" customFormat="1" ht="11.1" customHeight="1">
      <c r="A43" s="389"/>
      <c r="B43" s="769" t="s">
        <v>268</v>
      </c>
      <c r="C43" s="390"/>
      <c r="D43" s="391">
        <v>174</v>
      </c>
      <c r="E43" s="391">
        <v>179</v>
      </c>
      <c r="F43" s="391">
        <v>158</v>
      </c>
      <c r="G43" s="391">
        <v>170</v>
      </c>
      <c r="H43" s="392">
        <v>175</v>
      </c>
    </row>
    <row r="44" spans="1:8" s="388" customFormat="1" ht="11.1" customHeight="1">
      <c r="A44" s="382"/>
      <c r="B44" s="770"/>
      <c r="C44" s="393"/>
      <c r="D44" s="394">
        <v>320</v>
      </c>
      <c r="E44" s="394">
        <v>286</v>
      </c>
      <c r="F44" s="394">
        <v>289</v>
      </c>
      <c r="G44" s="394">
        <v>304</v>
      </c>
      <c r="H44" s="395">
        <v>318</v>
      </c>
    </row>
    <row r="45" spans="1:8" s="388" customFormat="1" ht="11.1" customHeight="1">
      <c r="A45" s="396"/>
      <c r="B45" s="771"/>
      <c r="C45" s="397"/>
      <c r="D45" s="398">
        <v>54.4</v>
      </c>
      <c r="E45" s="398">
        <v>62.58</v>
      </c>
      <c r="F45" s="398">
        <v>54.7</v>
      </c>
      <c r="G45" s="398">
        <v>55.9</v>
      </c>
      <c r="H45" s="399">
        <v>55</v>
      </c>
    </row>
    <row r="46" spans="1:8" s="388" customFormat="1" ht="11.1" customHeight="1">
      <c r="A46" s="389"/>
      <c r="B46" s="769" t="s">
        <v>263</v>
      </c>
      <c r="C46" s="390"/>
      <c r="D46" s="391">
        <v>152</v>
      </c>
      <c r="E46" s="391">
        <v>168</v>
      </c>
      <c r="F46" s="391">
        <v>147</v>
      </c>
      <c r="G46" s="391">
        <v>166</v>
      </c>
      <c r="H46" s="392">
        <v>168</v>
      </c>
    </row>
    <row r="47" spans="1:8" s="388" customFormat="1" ht="11.1" customHeight="1">
      <c r="A47" s="382"/>
      <c r="B47" s="770"/>
      <c r="C47" s="393"/>
      <c r="D47" s="394">
        <v>338</v>
      </c>
      <c r="E47" s="394">
        <v>342</v>
      </c>
      <c r="F47" s="394">
        <v>330</v>
      </c>
      <c r="G47" s="394">
        <v>337</v>
      </c>
      <c r="H47" s="395">
        <v>338</v>
      </c>
    </row>
    <row r="48" spans="1:8" s="388" customFormat="1" ht="11.1" customHeight="1">
      <c r="A48" s="396"/>
      <c r="B48" s="771"/>
      <c r="C48" s="397"/>
      <c r="D48" s="398">
        <v>45</v>
      </c>
      <c r="E48" s="398">
        <v>49.12</v>
      </c>
      <c r="F48" s="398">
        <v>44.5</v>
      </c>
      <c r="G48" s="398">
        <v>49.3</v>
      </c>
      <c r="H48" s="399">
        <v>49.7</v>
      </c>
    </row>
    <row r="49" spans="1:8" s="388" customFormat="1" ht="11.1" customHeight="1">
      <c r="A49" s="389"/>
      <c r="B49" s="769" t="s">
        <v>269</v>
      </c>
      <c r="C49" s="390"/>
      <c r="D49" s="408">
        <v>281</v>
      </c>
      <c r="E49" s="408">
        <v>289</v>
      </c>
      <c r="F49" s="408">
        <v>271</v>
      </c>
      <c r="G49" s="408">
        <v>273</v>
      </c>
      <c r="H49" s="409">
        <v>303</v>
      </c>
    </row>
    <row r="50" spans="1:8" s="388" customFormat="1" ht="11.1" customHeight="1">
      <c r="A50" s="382"/>
      <c r="B50" s="770"/>
      <c r="C50" s="393"/>
      <c r="D50" s="394">
        <v>341</v>
      </c>
      <c r="E50" s="394">
        <v>341</v>
      </c>
      <c r="F50" s="394">
        <v>331</v>
      </c>
      <c r="G50" s="394">
        <v>337</v>
      </c>
      <c r="H50" s="395">
        <v>342</v>
      </c>
    </row>
    <row r="51" spans="1:8" s="388" customFormat="1" ht="11.1" customHeight="1">
      <c r="A51" s="396"/>
      <c r="B51" s="771"/>
      <c r="C51" s="397"/>
      <c r="D51" s="398">
        <v>82.4</v>
      </c>
      <c r="E51" s="398">
        <v>84.75</v>
      </c>
      <c r="F51" s="398">
        <v>81.900000000000006</v>
      </c>
      <c r="G51" s="398">
        <v>81</v>
      </c>
      <c r="H51" s="399">
        <v>88.6</v>
      </c>
    </row>
    <row r="52" spans="1:8" s="388" customFormat="1" ht="11.1" customHeight="1">
      <c r="A52" s="389"/>
      <c r="B52" s="769" t="s">
        <v>270</v>
      </c>
      <c r="C52" s="390"/>
      <c r="D52" s="408">
        <v>277</v>
      </c>
      <c r="E52" s="408">
        <v>299</v>
      </c>
      <c r="F52" s="408">
        <v>306</v>
      </c>
      <c r="G52" s="408">
        <v>305</v>
      </c>
      <c r="H52" s="409">
        <v>304</v>
      </c>
    </row>
    <row r="53" spans="1:8" s="388" customFormat="1" ht="11.1" customHeight="1">
      <c r="A53" s="382"/>
      <c r="B53" s="770"/>
      <c r="C53" s="393"/>
      <c r="D53" s="394">
        <v>341</v>
      </c>
      <c r="E53" s="394">
        <v>343</v>
      </c>
      <c r="F53" s="394">
        <v>338</v>
      </c>
      <c r="G53" s="394">
        <v>341</v>
      </c>
      <c r="H53" s="395">
        <v>344</v>
      </c>
    </row>
    <row r="54" spans="1:8" s="388" customFormat="1" ht="11.1" customHeight="1">
      <c r="A54" s="396"/>
      <c r="B54" s="771"/>
      <c r="C54" s="397"/>
      <c r="D54" s="398">
        <v>81.2</v>
      </c>
      <c r="E54" s="398">
        <v>87.17</v>
      </c>
      <c r="F54" s="398">
        <v>90.5</v>
      </c>
      <c r="G54" s="398">
        <v>89.4</v>
      </c>
      <c r="H54" s="399">
        <v>88.4</v>
      </c>
    </row>
    <row r="55" spans="1:8" s="388" customFormat="1" ht="11.1" customHeight="1">
      <c r="A55" s="389"/>
      <c r="B55" s="769" t="s">
        <v>271</v>
      </c>
      <c r="C55" s="390"/>
      <c r="D55" s="408">
        <v>237</v>
      </c>
      <c r="E55" s="408">
        <v>233</v>
      </c>
      <c r="F55" s="408">
        <v>262</v>
      </c>
      <c r="G55" s="408">
        <v>244</v>
      </c>
      <c r="H55" s="409">
        <v>247</v>
      </c>
    </row>
    <row r="56" spans="1:8" s="388" customFormat="1" ht="11.1" customHeight="1">
      <c r="A56" s="382"/>
      <c r="B56" s="770"/>
      <c r="C56" s="393"/>
      <c r="D56" s="394">
        <v>341</v>
      </c>
      <c r="E56" s="394">
        <v>343</v>
      </c>
      <c r="F56" s="394">
        <v>335</v>
      </c>
      <c r="G56" s="394">
        <v>338</v>
      </c>
      <c r="H56" s="395">
        <v>336</v>
      </c>
    </row>
    <row r="57" spans="1:8" s="388" customFormat="1" ht="11.1" customHeight="1">
      <c r="A57" s="396"/>
      <c r="B57" s="771"/>
      <c r="C57" s="397"/>
      <c r="D57" s="398">
        <v>69.5</v>
      </c>
      <c r="E57" s="398">
        <v>67.930000000000007</v>
      </c>
      <c r="F57" s="398">
        <v>78.2</v>
      </c>
      <c r="G57" s="398">
        <v>72.2</v>
      </c>
      <c r="H57" s="399">
        <v>73.5</v>
      </c>
    </row>
    <row r="58" spans="1:8" s="388" customFormat="1" ht="11.1" customHeight="1">
      <c r="A58" s="389"/>
      <c r="B58" s="769" t="s">
        <v>272</v>
      </c>
      <c r="C58" s="390"/>
      <c r="D58" s="408">
        <v>170</v>
      </c>
      <c r="E58" s="408">
        <v>176</v>
      </c>
      <c r="F58" s="408">
        <v>173</v>
      </c>
      <c r="G58" s="408">
        <v>192</v>
      </c>
      <c r="H58" s="409">
        <v>192</v>
      </c>
    </row>
    <row r="59" spans="1:8" s="388" customFormat="1" ht="11.1" customHeight="1">
      <c r="A59" s="382"/>
      <c r="B59" s="770"/>
      <c r="C59" s="393"/>
      <c r="D59" s="394">
        <v>341</v>
      </c>
      <c r="E59" s="394">
        <v>341</v>
      </c>
      <c r="F59" s="394">
        <v>331</v>
      </c>
      <c r="G59" s="394">
        <v>336</v>
      </c>
      <c r="H59" s="395">
        <v>339</v>
      </c>
    </row>
    <row r="60" spans="1:8" s="388" customFormat="1" ht="11.1" customHeight="1">
      <c r="A60" s="396"/>
      <c r="B60" s="771"/>
      <c r="C60" s="397"/>
      <c r="D60" s="398">
        <v>49.9</v>
      </c>
      <c r="E60" s="398">
        <v>51.61</v>
      </c>
      <c r="F60" s="398">
        <v>52.3</v>
      </c>
      <c r="G60" s="398">
        <v>57.1</v>
      </c>
      <c r="H60" s="399">
        <v>56.6</v>
      </c>
    </row>
    <row r="61" spans="1:8" s="388" customFormat="1" ht="11.1" customHeight="1">
      <c r="A61" s="389"/>
      <c r="B61" s="769" t="s">
        <v>264</v>
      </c>
      <c r="C61" s="390"/>
      <c r="D61" s="408">
        <v>100</v>
      </c>
      <c r="E61" s="408">
        <v>107</v>
      </c>
      <c r="F61" s="408">
        <v>103</v>
      </c>
      <c r="G61" s="408">
        <v>128</v>
      </c>
      <c r="H61" s="409">
        <v>107</v>
      </c>
    </row>
    <row r="62" spans="1:8" s="388" customFormat="1" ht="11.1" customHeight="1">
      <c r="A62" s="382"/>
      <c r="B62" s="770"/>
      <c r="C62" s="393"/>
      <c r="D62" s="394">
        <v>341</v>
      </c>
      <c r="E62" s="394">
        <v>343</v>
      </c>
      <c r="F62" s="394">
        <v>330</v>
      </c>
      <c r="G62" s="394">
        <v>335</v>
      </c>
      <c r="H62" s="395">
        <v>338</v>
      </c>
    </row>
    <row r="63" spans="1:8" s="388" customFormat="1" ht="11.1" customHeight="1">
      <c r="A63" s="396"/>
      <c r="B63" s="771"/>
      <c r="C63" s="397"/>
      <c r="D63" s="398">
        <v>29.3</v>
      </c>
      <c r="E63" s="398">
        <v>31.19</v>
      </c>
      <c r="F63" s="398">
        <v>31.2</v>
      </c>
      <c r="G63" s="398">
        <v>38.200000000000003</v>
      </c>
      <c r="H63" s="399">
        <v>31.7</v>
      </c>
    </row>
    <row r="64" spans="1:8" s="388" customFormat="1" ht="11.1" customHeight="1">
      <c r="A64" s="389"/>
      <c r="B64" s="769" t="s">
        <v>82</v>
      </c>
      <c r="C64" s="390"/>
      <c r="D64" s="408">
        <v>1391</v>
      </c>
      <c r="E64" s="408">
        <v>1451</v>
      </c>
      <c r="F64" s="408">
        <v>1420</v>
      </c>
      <c r="G64" s="408">
        <v>1478</v>
      </c>
      <c r="H64" s="409">
        <v>1496</v>
      </c>
    </row>
    <row r="65" spans="1:8" s="388" customFormat="1" ht="11.1" customHeight="1">
      <c r="A65" s="382"/>
      <c r="B65" s="770"/>
      <c r="C65" s="393"/>
      <c r="D65" s="408">
        <v>2363</v>
      </c>
      <c r="E65" s="408">
        <v>2339</v>
      </c>
      <c r="F65" s="408">
        <v>2284</v>
      </c>
      <c r="G65" s="408">
        <v>2328</v>
      </c>
      <c r="H65" s="409">
        <v>2355</v>
      </c>
    </row>
    <row r="66" spans="1:8" s="388" customFormat="1" ht="11.1" customHeight="1">
      <c r="A66" s="396"/>
      <c r="B66" s="771"/>
      <c r="C66" s="397"/>
      <c r="D66" s="398">
        <v>58.9</v>
      </c>
      <c r="E66" s="398">
        <v>62.03</v>
      </c>
      <c r="F66" s="398">
        <v>62.17</v>
      </c>
      <c r="G66" s="398">
        <v>63.5</v>
      </c>
      <c r="H66" s="399">
        <v>63.5</v>
      </c>
    </row>
    <row r="67" spans="1:8" s="388" customFormat="1" ht="16.5" customHeight="1" thickBot="1">
      <c r="A67" s="410"/>
      <c r="B67" s="411" t="s">
        <v>267</v>
      </c>
      <c r="C67" s="412"/>
      <c r="D67" s="403">
        <v>96477</v>
      </c>
      <c r="E67" s="403">
        <v>101659</v>
      </c>
      <c r="F67" s="403">
        <v>89427</v>
      </c>
      <c r="G67" s="403">
        <v>97393</v>
      </c>
      <c r="H67" s="404">
        <v>85800</v>
      </c>
    </row>
    <row r="68" spans="1:8" s="388" customFormat="1" ht="12">
      <c r="A68" s="388" t="s">
        <v>385</v>
      </c>
      <c r="G68" s="382"/>
      <c r="H68" s="382"/>
    </row>
    <row r="69" spans="1:8" s="388" customFormat="1" ht="12">
      <c r="A69" s="388" t="s">
        <v>273</v>
      </c>
      <c r="G69" s="382"/>
      <c r="H69" s="382"/>
    </row>
    <row r="70" spans="1:8" s="388" customFormat="1" ht="12">
      <c r="G70" s="382"/>
      <c r="H70" s="382"/>
    </row>
    <row r="71" spans="1:8" s="388" customFormat="1" ht="12"/>
    <row r="72" spans="1:8" s="388" customFormat="1" ht="12"/>
    <row r="73" spans="1:8" s="388" customFormat="1" ht="12"/>
    <row r="74" spans="1:8" s="388" customFormat="1" ht="12"/>
    <row r="75" spans="1:8" s="388" customFormat="1" ht="12"/>
    <row r="76" spans="1:8" s="388" customFormat="1" ht="12"/>
    <row r="77" spans="1:8" s="388" customFormat="1" ht="12"/>
    <row r="78" spans="1:8" s="388" customFormat="1" ht="12"/>
    <row r="79" spans="1:8" s="388" customFormat="1" ht="12"/>
    <row r="80" spans="1:8" s="388" customFormat="1" ht="12"/>
    <row r="81" s="388" customFormat="1" ht="12"/>
    <row r="82" s="388" customFormat="1" ht="12"/>
    <row r="83" s="388" customFormat="1" ht="12"/>
    <row r="84" s="388" customFormat="1" ht="12"/>
    <row r="85" s="388" customFormat="1" ht="12"/>
    <row r="86" s="388" customFormat="1" ht="12"/>
    <row r="87" s="388" customFormat="1" ht="12"/>
    <row r="88" s="388" customFormat="1" ht="12"/>
    <row r="89" s="388" customFormat="1" ht="12"/>
    <row r="90" s="388" customFormat="1" ht="12"/>
    <row r="91" s="388" customFormat="1" ht="12"/>
    <row r="92" s="388" customFormat="1" ht="12"/>
    <row r="93" s="388" customFormat="1" ht="12"/>
    <row r="94" s="388" customFormat="1" ht="12"/>
    <row r="95" s="388" customFormat="1" ht="12"/>
    <row r="96" s="388" customFormat="1" ht="12"/>
    <row r="97" spans="7:8" s="388" customFormat="1" ht="12">
      <c r="G97" s="382"/>
      <c r="H97" s="382"/>
    </row>
    <row r="98" spans="7:8" s="388" customFormat="1" ht="12">
      <c r="G98" s="382"/>
      <c r="H98" s="382"/>
    </row>
    <row r="99" spans="7:8" s="388" customFormat="1" ht="12">
      <c r="G99" s="382"/>
      <c r="H99" s="382"/>
    </row>
    <row r="100" spans="7:8" s="388" customFormat="1" ht="12">
      <c r="G100" s="382"/>
      <c r="H100" s="382"/>
    </row>
    <row r="101" spans="7:8" s="388" customFormat="1" ht="12">
      <c r="G101" s="382"/>
      <c r="H101" s="382"/>
    </row>
    <row r="102" spans="7:8" s="388" customFormat="1" ht="12">
      <c r="G102" s="382"/>
      <c r="H102" s="382"/>
    </row>
    <row r="103" spans="7:8" s="388" customFormat="1" ht="12">
      <c r="G103" s="382"/>
      <c r="H103" s="382"/>
    </row>
    <row r="104" spans="7:8" s="388" customFormat="1" ht="12">
      <c r="G104" s="382"/>
      <c r="H104" s="382"/>
    </row>
    <row r="105" spans="7:8" s="388" customFormat="1" ht="12">
      <c r="G105" s="382"/>
      <c r="H105" s="382"/>
    </row>
    <row r="106" spans="7:8" s="388" customFormat="1" ht="12">
      <c r="G106" s="382"/>
      <c r="H106" s="382"/>
    </row>
    <row r="107" spans="7:8" s="388" customFormat="1" ht="12">
      <c r="G107" s="382"/>
      <c r="H107" s="382"/>
    </row>
    <row r="108" spans="7:8" s="388" customFormat="1" ht="12">
      <c r="G108" s="382"/>
      <c r="H108" s="382"/>
    </row>
    <row r="109" spans="7:8" s="388" customFormat="1" ht="12">
      <c r="G109" s="382"/>
      <c r="H109" s="382"/>
    </row>
    <row r="110" spans="7:8" s="388" customFormat="1" ht="12">
      <c r="G110" s="382"/>
      <c r="H110" s="382"/>
    </row>
    <row r="111" spans="7:8" s="388" customFormat="1" ht="12">
      <c r="G111" s="382"/>
      <c r="H111" s="382"/>
    </row>
    <row r="112" spans="7:8" s="388" customFormat="1" ht="12">
      <c r="G112" s="382"/>
      <c r="H112" s="382"/>
    </row>
    <row r="113" spans="7:8" s="388" customFormat="1" ht="12">
      <c r="G113" s="382"/>
      <c r="H113" s="382"/>
    </row>
  </sheetData>
  <mergeCells count="21">
    <mergeCell ref="B35:B37"/>
    <mergeCell ref="A2:H2"/>
    <mergeCell ref="B5:B7"/>
    <mergeCell ref="B8:B10"/>
    <mergeCell ref="B11:B13"/>
    <mergeCell ref="B14:B16"/>
    <mergeCell ref="B17:B19"/>
    <mergeCell ref="B20:B22"/>
    <mergeCell ref="B23:B25"/>
    <mergeCell ref="B26:B28"/>
    <mergeCell ref="B29:B31"/>
    <mergeCell ref="B32:B34"/>
    <mergeCell ref="B58:B60"/>
    <mergeCell ref="B61:B63"/>
    <mergeCell ref="B64:B66"/>
    <mergeCell ref="B38:B40"/>
    <mergeCell ref="B43:B45"/>
    <mergeCell ref="B46:B48"/>
    <mergeCell ref="B49:B51"/>
    <mergeCell ref="B52:B54"/>
    <mergeCell ref="B55:B57"/>
  </mergeCells>
  <phoneticPr fontId="2"/>
  <printOptions horizontalCentered="1" gridLinesSet="0"/>
  <pageMargins left="0.78740157480314965" right="0.78740157480314965" top="0.78740157480314965" bottom="0.78740157480314965" header="0.59055118110236227" footer="0.59055118110236227"/>
  <pageSetup paperSize="9"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22"/>
  <sheetViews>
    <sheetView showGridLines="0" workbookViewId="0">
      <selection activeCell="A4" sqref="A4"/>
    </sheetView>
  </sheetViews>
  <sheetFormatPr defaultRowHeight="13.5"/>
  <cols>
    <col min="1" max="1" width="15.5" style="413" customWidth="1"/>
    <col min="2" max="2" width="1" style="413" customWidth="1"/>
    <col min="3" max="3" width="14.25" style="413" customWidth="1"/>
    <col min="4" max="4" width="1" style="413" customWidth="1"/>
    <col min="5" max="9" width="11" style="413" customWidth="1"/>
    <col min="10" max="256" width="9" style="413"/>
    <col min="257" max="257" width="15.5" style="413" customWidth="1"/>
    <col min="258" max="258" width="1" style="413" customWidth="1"/>
    <col min="259" max="259" width="14.25" style="413" customWidth="1"/>
    <col min="260" max="260" width="1" style="413" customWidth="1"/>
    <col min="261" max="265" width="11" style="413" customWidth="1"/>
    <col min="266" max="512" width="9" style="413"/>
    <col min="513" max="513" width="15.5" style="413" customWidth="1"/>
    <col min="514" max="514" width="1" style="413" customWidth="1"/>
    <col min="515" max="515" width="14.25" style="413" customWidth="1"/>
    <col min="516" max="516" width="1" style="413" customWidth="1"/>
    <col min="517" max="521" width="11" style="413" customWidth="1"/>
    <col min="522" max="768" width="9" style="413"/>
    <col min="769" max="769" width="15.5" style="413" customWidth="1"/>
    <col min="770" max="770" width="1" style="413" customWidth="1"/>
    <col min="771" max="771" width="14.25" style="413" customWidth="1"/>
    <col min="772" max="772" width="1" style="413" customWidth="1"/>
    <col min="773" max="777" width="11" style="413" customWidth="1"/>
    <col min="778" max="1024" width="9" style="413"/>
    <col min="1025" max="1025" width="15.5" style="413" customWidth="1"/>
    <col min="1026" max="1026" width="1" style="413" customWidth="1"/>
    <col min="1027" max="1027" width="14.25" style="413" customWidth="1"/>
    <col min="1028" max="1028" width="1" style="413" customWidth="1"/>
    <col min="1029" max="1033" width="11" style="413" customWidth="1"/>
    <col min="1034" max="1280" width="9" style="413"/>
    <col min="1281" max="1281" width="15.5" style="413" customWidth="1"/>
    <col min="1282" max="1282" width="1" style="413" customWidth="1"/>
    <col min="1283" max="1283" width="14.25" style="413" customWidth="1"/>
    <col min="1284" max="1284" width="1" style="413" customWidth="1"/>
    <col min="1285" max="1289" width="11" style="413" customWidth="1"/>
    <col min="1290" max="1536" width="9" style="413"/>
    <col min="1537" max="1537" width="15.5" style="413" customWidth="1"/>
    <col min="1538" max="1538" width="1" style="413" customWidth="1"/>
    <col min="1539" max="1539" width="14.25" style="413" customWidth="1"/>
    <col min="1540" max="1540" width="1" style="413" customWidth="1"/>
    <col min="1541" max="1545" width="11" style="413" customWidth="1"/>
    <col min="1546" max="1792" width="9" style="413"/>
    <col min="1793" max="1793" width="15.5" style="413" customWidth="1"/>
    <col min="1794" max="1794" width="1" style="413" customWidth="1"/>
    <col min="1795" max="1795" width="14.25" style="413" customWidth="1"/>
    <col min="1796" max="1796" width="1" style="413" customWidth="1"/>
    <col min="1797" max="1801" width="11" style="413" customWidth="1"/>
    <col min="1802" max="2048" width="9" style="413"/>
    <col min="2049" max="2049" width="15.5" style="413" customWidth="1"/>
    <col min="2050" max="2050" width="1" style="413" customWidth="1"/>
    <col min="2051" max="2051" width="14.25" style="413" customWidth="1"/>
    <col min="2052" max="2052" width="1" style="413" customWidth="1"/>
    <col min="2053" max="2057" width="11" style="413" customWidth="1"/>
    <col min="2058" max="2304" width="9" style="413"/>
    <col min="2305" max="2305" width="15.5" style="413" customWidth="1"/>
    <col min="2306" max="2306" width="1" style="413" customWidth="1"/>
    <col min="2307" max="2307" width="14.25" style="413" customWidth="1"/>
    <col min="2308" max="2308" width="1" style="413" customWidth="1"/>
    <col min="2309" max="2313" width="11" style="413" customWidth="1"/>
    <col min="2314" max="2560" width="9" style="413"/>
    <col min="2561" max="2561" width="15.5" style="413" customWidth="1"/>
    <col min="2562" max="2562" width="1" style="413" customWidth="1"/>
    <col min="2563" max="2563" width="14.25" style="413" customWidth="1"/>
    <col min="2564" max="2564" width="1" style="413" customWidth="1"/>
    <col min="2565" max="2569" width="11" style="413" customWidth="1"/>
    <col min="2570" max="2816" width="9" style="413"/>
    <col min="2817" max="2817" width="15.5" style="413" customWidth="1"/>
    <col min="2818" max="2818" width="1" style="413" customWidth="1"/>
    <col min="2819" max="2819" width="14.25" style="413" customWidth="1"/>
    <col min="2820" max="2820" width="1" style="413" customWidth="1"/>
    <col min="2821" max="2825" width="11" style="413" customWidth="1"/>
    <col min="2826" max="3072" width="9" style="413"/>
    <col min="3073" max="3073" width="15.5" style="413" customWidth="1"/>
    <col min="3074" max="3074" width="1" style="413" customWidth="1"/>
    <col min="3075" max="3075" width="14.25" style="413" customWidth="1"/>
    <col min="3076" max="3076" width="1" style="413" customWidth="1"/>
    <col min="3077" max="3081" width="11" style="413" customWidth="1"/>
    <col min="3082" max="3328" width="9" style="413"/>
    <col min="3329" max="3329" width="15.5" style="413" customWidth="1"/>
    <col min="3330" max="3330" width="1" style="413" customWidth="1"/>
    <col min="3331" max="3331" width="14.25" style="413" customWidth="1"/>
    <col min="3332" max="3332" width="1" style="413" customWidth="1"/>
    <col min="3333" max="3337" width="11" style="413" customWidth="1"/>
    <col min="3338" max="3584" width="9" style="413"/>
    <col min="3585" max="3585" width="15.5" style="413" customWidth="1"/>
    <col min="3586" max="3586" width="1" style="413" customWidth="1"/>
    <col min="3587" max="3587" width="14.25" style="413" customWidth="1"/>
    <col min="3588" max="3588" width="1" style="413" customWidth="1"/>
    <col min="3589" max="3593" width="11" style="413" customWidth="1"/>
    <col min="3594" max="3840" width="9" style="413"/>
    <col min="3841" max="3841" width="15.5" style="413" customWidth="1"/>
    <col min="3842" max="3842" width="1" style="413" customWidth="1"/>
    <col min="3843" max="3843" width="14.25" style="413" customWidth="1"/>
    <col min="3844" max="3844" width="1" style="413" customWidth="1"/>
    <col min="3845" max="3849" width="11" style="413" customWidth="1"/>
    <col min="3850" max="4096" width="9" style="413"/>
    <col min="4097" max="4097" width="15.5" style="413" customWidth="1"/>
    <col min="4098" max="4098" width="1" style="413" customWidth="1"/>
    <col min="4099" max="4099" width="14.25" style="413" customWidth="1"/>
    <col min="4100" max="4100" width="1" style="413" customWidth="1"/>
    <col min="4101" max="4105" width="11" style="413" customWidth="1"/>
    <col min="4106" max="4352" width="9" style="413"/>
    <col min="4353" max="4353" width="15.5" style="413" customWidth="1"/>
    <col min="4354" max="4354" width="1" style="413" customWidth="1"/>
    <col min="4355" max="4355" width="14.25" style="413" customWidth="1"/>
    <col min="4356" max="4356" width="1" style="413" customWidth="1"/>
    <col min="4357" max="4361" width="11" style="413" customWidth="1"/>
    <col min="4362" max="4608" width="9" style="413"/>
    <col min="4609" max="4609" width="15.5" style="413" customWidth="1"/>
    <col min="4610" max="4610" width="1" style="413" customWidth="1"/>
    <col min="4611" max="4611" width="14.25" style="413" customWidth="1"/>
    <col min="4612" max="4612" width="1" style="413" customWidth="1"/>
    <col min="4613" max="4617" width="11" style="413" customWidth="1"/>
    <col min="4618" max="4864" width="9" style="413"/>
    <col min="4865" max="4865" width="15.5" style="413" customWidth="1"/>
    <col min="4866" max="4866" width="1" style="413" customWidth="1"/>
    <col min="4867" max="4867" width="14.25" style="413" customWidth="1"/>
    <col min="4868" max="4868" width="1" style="413" customWidth="1"/>
    <col min="4869" max="4873" width="11" style="413" customWidth="1"/>
    <col min="4874" max="5120" width="9" style="413"/>
    <col min="5121" max="5121" width="15.5" style="413" customWidth="1"/>
    <col min="5122" max="5122" width="1" style="413" customWidth="1"/>
    <col min="5123" max="5123" width="14.25" style="413" customWidth="1"/>
    <col min="5124" max="5124" width="1" style="413" customWidth="1"/>
    <col min="5125" max="5129" width="11" style="413" customWidth="1"/>
    <col min="5130" max="5376" width="9" style="413"/>
    <col min="5377" max="5377" width="15.5" style="413" customWidth="1"/>
    <col min="5378" max="5378" width="1" style="413" customWidth="1"/>
    <col min="5379" max="5379" width="14.25" style="413" customWidth="1"/>
    <col min="5380" max="5380" width="1" style="413" customWidth="1"/>
    <col min="5381" max="5385" width="11" style="413" customWidth="1"/>
    <col min="5386" max="5632" width="9" style="413"/>
    <col min="5633" max="5633" width="15.5" style="413" customWidth="1"/>
    <col min="5634" max="5634" width="1" style="413" customWidth="1"/>
    <col min="5635" max="5635" width="14.25" style="413" customWidth="1"/>
    <col min="5636" max="5636" width="1" style="413" customWidth="1"/>
    <col min="5637" max="5641" width="11" style="413" customWidth="1"/>
    <col min="5642" max="5888" width="9" style="413"/>
    <col min="5889" max="5889" width="15.5" style="413" customWidth="1"/>
    <col min="5890" max="5890" width="1" style="413" customWidth="1"/>
    <col min="5891" max="5891" width="14.25" style="413" customWidth="1"/>
    <col min="5892" max="5892" width="1" style="413" customWidth="1"/>
    <col min="5893" max="5897" width="11" style="413" customWidth="1"/>
    <col min="5898" max="6144" width="9" style="413"/>
    <col min="6145" max="6145" width="15.5" style="413" customWidth="1"/>
    <col min="6146" max="6146" width="1" style="413" customWidth="1"/>
    <col min="6147" max="6147" width="14.25" style="413" customWidth="1"/>
    <col min="6148" max="6148" width="1" style="413" customWidth="1"/>
    <col min="6149" max="6153" width="11" style="413" customWidth="1"/>
    <col min="6154" max="6400" width="9" style="413"/>
    <col min="6401" max="6401" width="15.5" style="413" customWidth="1"/>
    <col min="6402" max="6402" width="1" style="413" customWidth="1"/>
    <col min="6403" max="6403" width="14.25" style="413" customWidth="1"/>
    <col min="6404" max="6404" width="1" style="413" customWidth="1"/>
    <col min="6405" max="6409" width="11" style="413" customWidth="1"/>
    <col min="6410" max="6656" width="9" style="413"/>
    <col min="6657" max="6657" width="15.5" style="413" customWidth="1"/>
    <col min="6658" max="6658" width="1" style="413" customWidth="1"/>
    <col min="6659" max="6659" width="14.25" style="413" customWidth="1"/>
    <col min="6660" max="6660" width="1" style="413" customWidth="1"/>
    <col min="6661" max="6665" width="11" style="413" customWidth="1"/>
    <col min="6666" max="6912" width="9" style="413"/>
    <col min="6913" max="6913" width="15.5" style="413" customWidth="1"/>
    <col min="6914" max="6914" width="1" style="413" customWidth="1"/>
    <col min="6915" max="6915" width="14.25" style="413" customWidth="1"/>
    <col min="6916" max="6916" width="1" style="413" customWidth="1"/>
    <col min="6917" max="6921" width="11" style="413" customWidth="1"/>
    <col min="6922" max="7168" width="9" style="413"/>
    <col min="7169" max="7169" width="15.5" style="413" customWidth="1"/>
    <col min="7170" max="7170" width="1" style="413" customWidth="1"/>
    <col min="7171" max="7171" width="14.25" style="413" customWidth="1"/>
    <col min="7172" max="7172" width="1" style="413" customWidth="1"/>
    <col min="7173" max="7177" width="11" style="413" customWidth="1"/>
    <col min="7178" max="7424" width="9" style="413"/>
    <col min="7425" max="7425" width="15.5" style="413" customWidth="1"/>
    <col min="7426" max="7426" width="1" style="413" customWidth="1"/>
    <col min="7427" max="7427" width="14.25" style="413" customWidth="1"/>
    <col min="7428" max="7428" width="1" style="413" customWidth="1"/>
    <col min="7429" max="7433" width="11" style="413" customWidth="1"/>
    <col min="7434" max="7680" width="9" style="413"/>
    <col min="7681" max="7681" width="15.5" style="413" customWidth="1"/>
    <col min="7682" max="7682" width="1" style="413" customWidth="1"/>
    <col min="7683" max="7683" width="14.25" style="413" customWidth="1"/>
    <col min="7684" max="7684" width="1" style="413" customWidth="1"/>
    <col min="7685" max="7689" width="11" style="413" customWidth="1"/>
    <col min="7690" max="7936" width="9" style="413"/>
    <col min="7937" max="7937" width="15.5" style="413" customWidth="1"/>
    <col min="7938" max="7938" width="1" style="413" customWidth="1"/>
    <col min="7939" max="7939" width="14.25" style="413" customWidth="1"/>
    <col min="7940" max="7940" width="1" style="413" customWidth="1"/>
    <col min="7941" max="7945" width="11" style="413" customWidth="1"/>
    <col min="7946" max="8192" width="9" style="413"/>
    <col min="8193" max="8193" width="15.5" style="413" customWidth="1"/>
    <col min="8194" max="8194" width="1" style="413" customWidth="1"/>
    <col min="8195" max="8195" width="14.25" style="413" customWidth="1"/>
    <col min="8196" max="8196" width="1" style="413" customWidth="1"/>
    <col min="8197" max="8201" width="11" style="413" customWidth="1"/>
    <col min="8202" max="8448" width="9" style="413"/>
    <col min="8449" max="8449" width="15.5" style="413" customWidth="1"/>
    <col min="8450" max="8450" width="1" style="413" customWidth="1"/>
    <col min="8451" max="8451" width="14.25" style="413" customWidth="1"/>
    <col min="8452" max="8452" width="1" style="413" customWidth="1"/>
    <col min="8453" max="8457" width="11" style="413" customWidth="1"/>
    <col min="8458" max="8704" width="9" style="413"/>
    <col min="8705" max="8705" width="15.5" style="413" customWidth="1"/>
    <col min="8706" max="8706" width="1" style="413" customWidth="1"/>
    <col min="8707" max="8707" width="14.25" style="413" customWidth="1"/>
    <col min="8708" max="8708" width="1" style="413" customWidth="1"/>
    <col min="8709" max="8713" width="11" style="413" customWidth="1"/>
    <col min="8714" max="8960" width="9" style="413"/>
    <col min="8961" max="8961" width="15.5" style="413" customWidth="1"/>
    <col min="8962" max="8962" width="1" style="413" customWidth="1"/>
    <col min="8963" max="8963" width="14.25" style="413" customWidth="1"/>
    <col min="8964" max="8964" width="1" style="413" customWidth="1"/>
    <col min="8965" max="8969" width="11" style="413" customWidth="1"/>
    <col min="8970" max="9216" width="9" style="413"/>
    <col min="9217" max="9217" width="15.5" style="413" customWidth="1"/>
    <col min="9218" max="9218" width="1" style="413" customWidth="1"/>
    <col min="9219" max="9219" width="14.25" style="413" customWidth="1"/>
    <col min="9220" max="9220" width="1" style="413" customWidth="1"/>
    <col min="9221" max="9225" width="11" style="413" customWidth="1"/>
    <col min="9226" max="9472" width="9" style="413"/>
    <col min="9473" max="9473" width="15.5" style="413" customWidth="1"/>
    <col min="9474" max="9474" width="1" style="413" customWidth="1"/>
    <col min="9475" max="9475" width="14.25" style="413" customWidth="1"/>
    <col min="9476" max="9476" width="1" style="413" customWidth="1"/>
    <col min="9477" max="9481" width="11" style="413" customWidth="1"/>
    <col min="9482" max="9728" width="9" style="413"/>
    <col min="9729" max="9729" width="15.5" style="413" customWidth="1"/>
    <col min="9730" max="9730" width="1" style="413" customWidth="1"/>
    <col min="9731" max="9731" width="14.25" style="413" customWidth="1"/>
    <col min="9732" max="9732" width="1" style="413" customWidth="1"/>
    <col min="9733" max="9737" width="11" style="413" customWidth="1"/>
    <col min="9738" max="9984" width="9" style="413"/>
    <col min="9985" max="9985" width="15.5" style="413" customWidth="1"/>
    <col min="9986" max="9986" width="1" style="413" customWidth="1"/>
    <col min="9987" max="9987" width="14.25" style="413" customWidth="1"/>
    <col min="9988" max="9988" width="1" style="413" customWidth="1"/>
    <col min="9989" max="9993" width="11" style="413" customWidth="1"/>
    <col min="9994" max="10240" width="9" style="413"/>
    <col min="10241" max="10241" width="15.5" style="413" customWidth="1"/>
    <col min="10242" max="10242" width="1" style="413" customWidth="1"/>
    <col min="10243" max="10243" width="14.25" style="413" customWidth="1"/>
    <col min="10244" max="10244" width="1" style="413" customWidth="1"/>
    <col min="10245" max="10249" width="11" style="413" customWidth="1"/>
    <col min="10250" max="10496" width="9" style="413"/>
    <col min="10497" max="10497" width="15.5" style="413" customWidth="1"/>
    <col min="10498" max="10498" width="1" style="413" customWidth="1"/>
    <col min="10499" max="10499" width="14.25" style="413" customWidth="1"/>
    <col min="10500" max="10500" width="1" style="413" customWidth="1"/>
    <col min="10501" max="10505" width="11" style="413" customWidth="1"/>
    <col min="10506" max="10752" width="9" style="413"/>
    <col min="10753" max="10753" width="15.5" style="413" customWidth="1"/>
    <col min="10754" max="10754" width="1" style="413" customWidth="1"/>
    <col min="10755" max="10755" width="14.25" style="413" customWidth="1"/>
    <col min="10756" max="10756" width="1" style="413" customWidth="1"/>
    <col min="10757" max="10761" width="11" style="413" customWidth="1"/>
    <col min="10762" max="11008" width="9" style="413"/>
    <col min="11009" max="11009" width="15.5" style="413" customWidth="1"/>
    <col min="11010" max="11010" width="1" style="413" customWidth="1"/>
    <col min="11011" max="11011" width="14.25" style="413" customWidth="1"/>
    <col min="11012" max="11012" width="1" style="413" customWidth="1"/>
    <col min="11013" max="11017" width="11" style="413" customWidth="1"/>
    <col min="11018" max="11264" width="9" style="413"/>
    <col min="11265" max="11265" width="15.5" style="413" customWidth="1"/>
    <col min="11266" max="11266" width="1" style="413" customWidth="1"/>
    <col min="11267" max="11267" width="14.25" style="413" customWidth="1"/>
    <col min="11268" max="11268" width="1" style="413" customWidth="1"/>
    <col min="11269" max="11273" width="11" style="413" customWidth="1"/>
    <col min="11274" max="11520" width="9" style="413"/>
    <col min="11521" max="11521" width="15.5" style="413" customWidth="1"/>
    <col min="11522" max="11522" width="1" style="413" customWidth="1"/>
    <col min="11523" max="11523" width="14.25" style="413" customWidth="1"/>
    <col min="11524" max="11524" width="1" style="413" customWidth="1"/>
    <col min="11525" max="11529" width="11" style="413" customWidth="1"/>
    <col min="11530" max="11776" width="9" style="413"/>
    <col min="11777" max="11777" width="15.5" style="413" customWidth="1"/>
    <col min="11778" max="11778" width="1" style="413" customWidth="1"/>
    <col min="11779" max="11779" width="14.25" style="413" customWidth="1"/>
    <col min="11780" max="11780" width="1" style="413" customWidth="1"/>
    <col min="11781" max="11785" width="11" style="413" customWidth="1"/>
    <col min="11786" max="12032" width="9" style="413"/>
    <col min="12033" max="12033" width="15.5" style="413" customWidth="1"/>
    <col min="12034" max="12034" width="1" style="413" customWidth="1"/>
    <col min="12035" max="12035" width="14.25" style="413" customWidth="1"/>
    <col min="12036" max="12036" width="1" style="413" customWidth="1"/>
    <col min="12037" max="12041" width="11" style="413" customWidth="1"/>
    <col min="12042" max="12288" width="9" style="413"/>
    <col min="12289" max="12289" width="15.5" style="413" customWidth="1"/>
    <col min="12290" max="12290" width="1" style="413" customWidth="1"/>
    <col min="12291" max="12291" width="14.25" style="413" customWidth="1"/>
    <col min="12292" max="12292" width="1" style="413" customWidth="1"/>
    <col min="12293" max="12297" width="11" style="413" customWidth="1"/>
    <col min="12298" max="12544" width="9" style="413"/>
    <col min="12545" max="12545" width="15.5" style="413" customWidth="1"/>
    <col min="12546" max="12546" width="1" style="413" customWidth="1"/>
    <col min="12547" max="12547" width="14.25" style="413" customWidth="1"/>
    <col min="12548" max="12548" width="1" style="413" customWidth="1"/>
    <col min="12549" max="12553" width="11" style="413" customWidth="1"/>
    <col min="12554" max="12800" width="9" style="413"/>
    <col min="12801" max="12801" width="15.5" style="413" customWidth="1"/>
    <col min="12802" max="12802" width="1" style="413" customWidth="1"/>
    <col min="12803" max="12803" width="14.25" style="413" customWidth="1"/>
    <col min="12804" max="12804" width="1" style="413" customWidth="1"/>
    <col min="12805" max="12809" width="11" style="413" customWidth="1"/>
    <col min="12810" max="13056" width="9" style="413"/>
    <col min="13057" max="13057" width="15.5" style="413" customWidth="1"/>
    <col min="13058" max="13058" width="1" style="413" customWidth="1"/>
    <col min="13059" max="13059" width="14.25" style="413" customWidth="1"/>
    <col min="13060" max="13060" width="1" style="413" customWidth="1"/>
    <col min="13061" max="13065" width="11" style="413" customWidth="1"/>
    <col min="13066" max="13312" width="9" style="413"/>
    <col min="13313" max="13313" width="15.5" style="413" customWidth="1"/>
    <col min="13314" max="13314" width="1" style="413" customWidth="1"/>
    <col min="13315" max="13315" width="14.25" style="413" customWidth="1"/>
    <col min="13316" max="13316" width="1" style="413" customWidth="1"/>
    <col min="13317" max="13321" width="11" style="413" customWidth="1"/>
    <col min="13322" max="13568" width="9" style="413"/>
    <col min="13569" max="13569" width="15.5" style="413" customWidth="1"/>
    <col min="13570" max="13570" width="1" style="413" customWidth="1"/>
    <col min="13571" max="13571" width="14.25" style="413" customWidth="1"/>
    <col min="13572" max="13572" width="1" style="413" customWidth="1"/>
    <col min="13573" max="13577" width="11" style="413" customWidth="1"/>
    <col min="13578" max="13824" width="9" style="413"/>
    <col min="13825" max="13825" width="15.5" style="413" customWidth="1"/>
    <col min="13826" max="13826" width="1" style="413" customWidth="1"/>
    <col min="13827" max="13827" width="14.25" style="413" customWidth="1"/>
    <col min="13828" max="13828" width="1" style="413" customWidth="1"/>
    <col min="13829" max="13833" width="11" style="413" customWidth="1"/>
    <col min="13834" max="14080" width="9" style="413"/>
    <col min="14081" max="14081" width="15.5" style="413" customWidth="1"/>
    <col min="14082" max="14082" width="1" style="413" customWidth="1"/>
    <col min="14083" max="14083" width="14.25" style="413" customWidth="1"/>
    <col min="14084" max="14084" width="1" style="413" customWidth="1"/>
    <col min="14085" max="14089" width="11" style="413" customWidth="1"/>
    <col min="14090" max="14336" width="9" style="413"/>
    <col min="14337" max="14337" width="15.5" style="413" customWidth="1"/>
    <col min="14338" max="14338" width="1" style="413" customWidth="1"/>
    <col min="14339" max="14339" width="14.25" style="413" customWidth="1"/>
    <col min="14340" max="14340" width="1" style="413" customWidth="1"/>
    <col min="14341" max="14345" width="11" style="413" customWidth="1"/>
    <col min="14346" max="14592" width="9" style="413"/>
    <col min="14593" max="14593" width="15.5" style="413" customWidth="1"/>
    <col min="14594" max="14594" width="1" style="413" customWidth="1"/>
    <col min="14595" max="14595" width="14.25" style="413" customWidth="1"/>
    <col min="14596" max="14596" width="1" style="413" customWidth="1"/>
    <col min="14597" max="14601" width="11" style="413" customWidth="1"/>
    <col min="14602" max="14848" width="9" style="413"/>
    <col min="14849" max="14849" width="15.5" style="413" customWidth="1"/>
    <col min="14850" max="14850" width="1" style="413" customWidth="1"/>
    <col min="14851" max="14851" width="14.25" style="413" customWidth="1"/>
    <col min="14852" max="14852" width="1" style="413" customWidth="1"/>
    <col min="14853" max="14857" width="11" style="413" customWidth="1"/>
    <col min="14858" max="15104" width="9" style="413"/>
    <col min="15105" max="15105" width="15.5" style="413" customWidth="1"/>
    <col min="15106" max="15106" width="1" style="413" customWidth="1"/>
    <col min="15107" max="15107" width="14.25" style="413" customWidth="1"/>
    <col min="15108" max="15108" width="1" style="413" customWidth="1"/>
    <col min="15109" max="15113" width="11" style="413" customWidth="1"/>
    <col min="15114" max="15360" width="9" style="413"/>
    <col min="15361" max="15361" width="15.5" style="413" customWidth="1"/>
    <col min="15362" max="15362" width="1" style="413" customWidth="1"/>
    <col min="15363" max="15363" width="14.25" style="413" customWidth="1"/>
    <col min="15364" max="15364" width="1" style="413" customWidth="1"/>
    <col min="15365" max="15369" width="11" style="413" customWidth="1"/>
    <col min="15370" max="15616" width="9" style="413"/>
    <col min="15617" max="15617" width="15.5" style="413" customWidth="1"/>
    <col min="15618" max="15618" width="1" style="413" customWidth="1"/>
    <col min="15619" max="15619" width="14.25" style="413" customWidth="1"/>
    <col min="15620" max="15620" width="1" style="413" customWidth="1"/>
    <col min="15621" max="15625" width="11" style="413" customWidth="1"/>
    <col min="15626" max="15872" width="9" style="413"/>
    <col min="15873" max="15873" width="15.5" style="413" customWidth="1"/>
    <col min="15874" max="15874" width="1" style="413" customWidth="1"/>
    <col min="15875" max="15875" width="14.25" style="413" customWidth="1"/>
    <col min="15876" max="15876" width="1" style="413" customWidth="1"/>
    <col min="15877" max="15881" width="11" style="413" customWidth="1"/>
    <col min="15882" max="16128" width="9" style="413"/>
    <col min="16129" max="16129" width="15.5" style="413" customWidth="1"/>
    <col min="16130" max="16130" width="1" style="413" customWidth="1"/>
    <col min="16131" max="16131" width="14.25" style="413" customWidth="1"/>
    <col min="16132" max="16132" width="1" style="413" customWidth="1"/>
    <col min="16133" max="16137" width="11" style="413" customWidth="1"/>
    <col min="16138" max="16384" width="9" style="413"/>
  </cols>
  <sheetData>
    <row r="1" spans="1:9" s="388" customFormat="1" ht="12"/>
    <row r="2" spans="1:9" ht="22.5" customHeight="1">
      <c r="A2" s="772" t="s">
        <v>461</v>
      </c>
      <c r="B2" s="772"/>
      <c r="C2" s="772"/>
      <c r="D2" s="772"/>
      <c r="E2" s="772"/>
      <c r="F2" s="772"/>
      <c r="G2" s="772"/>
      <c r="H2" s="772"/>
      <c r="I2" s="772"/>
    </row>
    <row r="3" spans="1:9" s="388" customFormat="1" ht="13.5" customHeight="1">
      <c r="A3" s="381"/>
      <c r="B3" s="381"/>
      <c r="C3" s="381"/>
      <c r="D3" s="381"/>
      <c r="E3" s="381"/>
      <c r="F3" s="381"/>
      <c r="G3" s="381"/>
      <c r="H3" s="381"/>
      <c r="I3" s="381"/>
    </row>
    <row r="4" spans="1:9" s="388" customFormat="1" ht="13.5" customHeight="1" thickBot="1">
      <c r="A4" s="415" t="s">
        <v>274</v>
      </c>
      <c r="B4" s="415"/>
      <c r="C4" s="415"/>
      <c r="D4" s="415"/>
      <c r="E4" s="415"/>
      <c r="F4" s="415"/>
      <c r="G4" s="415"/>
      <c r="H4" s="415"/>
      <c r="I4" s="415"/>
    </row>
    <row r="5" spans="1:9" s="388" customFormat="1" ht="16.5" customHeight="1">
      <c r="A5" s="416" t="s">
        <v>275</v>
      </c>
      <c r="B5" s="417"/>
      <c r="C5" s="418" t="s">
        <v>276</v>
      </c>
      <c r="D5" s="419"/>
      <c r="E5" s="417" t="s">
        <v>277</v>
      </c>
      <c r="F5" s="417" t="s">
        <v>253</v>
      </c>
      <c r="G5" s="417" t="s">
        <v>254</v>
      </c>
      <c r="H5" s="417" t="s">
        <v>255</v>
      </c>
      <c r="I5" s="417" t="s">
        <v>383</v>
      </c>
    </row>
    <row r="6" spans="1:9" s="388" customFormat="1" ht="16.5" customHeight="1">
      <c r="A6" s="773" t="s">
        <v>386</v>
      </c>
      <c r="B6" s="420"/>
      <c r="C6" s="421" t="s">
        <v>278</v>
      </c>
      <c r="D6" s="422"/>
      <c r="E6" s="391">
        <v>78</v>
      </c>
      <c r="F6" s="391">
        <v>72</v>
      </c>
      <c r="G6" s="391">
        <v>64</v>
      </c>
      <c r="H6" s="391">
        <v>65</v>
      </c>
      <c r="I6" s="391">
        <v>72</v>
      </c>
    </row>
    <row r="7" spans="1:9" s="388" customFormat="1" ht="16.5" customHeight="1">
      <c r="A7" s="774"/>
      <c r="B7" s="423"/>
      <c r="C7" s="424" t="s">
        <v>279</v>
      </c>
      <c r="D7" s="425"/>
      <c r="E7" s="394">
        <v>52</v>
      </c>
      <c r="F7" s="394">
        <v>44</v>
      </c>
      <c r="G7" s="394">
        <v>51</v>
      </c>
      <c r="H7" s="394">
        <v>43</v>
      </c>
      <c r="I7" s="394">
        <v>44</v>
      </c>
    </row>
    <row r="8" spans="1:9" s="388" customFormat="1" ht="16.5" customHeight="1">
      <c r="A8" s="774"/>
      <c r="B8" s="423"/>
      <c r="C8" s="424" t="s">
        <v>280</v>
      </c>
      <c r="D8" s="425"/>
      <c r="E8" s="394">
        <v>14</v>
      </c>
      <c r="F8" s="394">
        <v>20</v>
      </c>
      <c r="G8" s="394">
        <v>19</v>
      </c>
      <c r="H8" s="394">
        <v>16</v>
      </c>
      <c r="I8" s="394">
        <v>20</v>
      </c>
    </row>
    <row r="9" spans="1:9" s="388" customFormat="1" ht="16.5" customHeight="1">
      <c r="A9" s="774"/>
      <c r="B9" s="423"/>
      <c r="C9" s="424" t="s">
        <v>281</v>
      </c>
      <c r="D9" s="425"/>
      <c r="E9" s="394">
        <v>8</v>
      </c>
      <c r="F9" s="394">
        <v>13</v>
      </c>
      <c r="G9" s="394">
        <v>11</v>
      </c>
      <c r="H9" s="394">
        <v>9</v>
      </c>
      <c r="I9" s="394">
        <v>7</v>
      </c>
    </row>
    <row r="10" spans="1:9" s="388" customFormat="1" ht="16.5" customHeight="1">
      <c r="A10" s="774"/>
      <c r="B10" s="423"/>
      <c r="C10" s="424" t="s">
        <v>282</v>
      </c>
      <c r="D10" s="425"/>
      <c r="E10" s="394">
        <v>10</v>
      </c>
      <c r="F10" s="394">
        <v>5</v>
      </c>
      <c r="G10" s="394">
        <v>2</v>
      </c>
      <c r="H10" s="394">
        <v>14</v>
      </c>
      <c r="I10" s="394">
        <v>1</v>
      </c>
    </row>
    <row r="11" spans="1:9" s="388" customFormat="1" ht="16.5" customHeight="1">
      <c r="A11" s="775"/>
      <c r="B11" s="426"/>
      <c r="C11" s="427" t="s">
        <v>82</v>
      </c>
      <c r="D11" s="428"/>
      <c r="E11" s="429">
        <v>162</v>
      </c>
      <c r="F11" s="429">
        <v>154</v>
      </c>
      <c r="G11" s="429">
        <v>147</v>
      </c>
      <c r="H11" s="429">
        <v>147</v>
      </c>
      <c r="I11" s="429">
        <v>144</v>
      </c>
    </row>
    <row r="12" spans="1:9" s="388" customFormat="1" ht="16.5" customHeight="1">
      <c r="A12" s="773" t="s">
        <v>387</v>
      </c>
      <c r="B12" s="420"/>
      <c r="C12" s="421" t="s">
        <v>283</v>
      </c>
      <c r="D12" s="422"/>
      <c r="E12" s="391">
        <v>47</v>
      </c>
      <c r="F12" s="391">
        <v>44</v>
      </c>
      <c r="G12" s="391">
        <v>55</v>
      </c>
      <c r="H12" s="391">
        <v>54</v>
      </c>
      <c r="I12" s="391">
        <v>52</v>
      </c>
    </row>
    <row r="13" spans="1:9" s="388" customFormat="1" ht="16.5" customHeight="1">
      <c r="A13" s="774"/>
      <c r="B13" s="423"/>
      <c r="C13" s="424" t="s">
        <v>279</v>
      </c>
      <c r="D13" s="425"/>
      <c r="E13" s="394">
        <v>68</v>
      </c>
      <c r="F13" s="394">
        <v>64</v>
      </c>
      <c r="G13" s="394">
        <v>76</v>
      </c>
      <c r="H13" s="394">
        <v>67</v>
      </c>
      <c r="I13" s="394">
        <v>67</v>
      </c>
    </row>
    <row r="14" spans="1:9" s="388" customFormat="1" ht="16.5" customHeight="1">
      <c r="A14" s="774"/>
      <c r="B14" s="423"/>
      <c r="C14" s="424" t="s">
        <v>280</v>
      </c>
      <c r="D14" s="425"/>
      <c r="E14" s="394">
        <v>9</v>
      </c>
      <c r="F14" s="394">
        <v>8</v>
      </c>
      <c r="G14" s="394">
        <v>9</v>
      </c>
      <c r="H14" s="394">
        <v>0</v>
      </c>
      <c r="I14" s="394">
        <v>7</v>
      </c>
    </row>
    <row r="15" spans="1:9" s="388" customFormat="1" ht="16.5" customHeight="1">
      <c r="A15" s="774"/>
      <c r="B15" s="423"/>
      <c r="C15" s="424" t="s">
        <v>281</v>
      </c>
      <c r="D15" s="425"/>
      <c r="E15" s="394">
        <v>12</v>
      </c>
      <c r="F15" s="394">
        <v>14</v>
      </c>
      <c r="G15" s="394">
        <v>7</v>
      </c>
      <c r="H15" s="394">
        <v>7</v>
      </c>
      <c r="I15" s="394">
        <v>11</v>
      </c>
    </row>
    <row r="16" spans="1:9" s="388" customFormat="1" ht="16.5" customHeight="1">
      <c r="A16" s="774"/>
      <c r="B16" s="423"/>
      <c r="C16" s="424" t="s">
        <v>282</v>
      </c>
      <c r="D16" s="425"/>
      <c r="E16" s="394">
        <v>15</v>
      </c>
      <c r="F16" s="394">
        <v>5</v>
      </c>
      <c r="G16" s="394">
        <v>9</v>
      </c>
      <c r="H16" s="394">
        <v>15</v>
      </c>
      <c r="I16" s="394">
        <v>5</v>
      </c>
    </row>
    <row r="17" spans="1:9" s="388" customFormat="1" ht="16.5" customHeight="1">
      <c r="A17" s="775"/>
      <c r="B17" s="426"/>
      <c r="C17" s="430" t="s">
        <v>82</v>
      </c>
      <c r="D17" s="431"/>
      <c r="E17" s="429">
        <v>151</v>
      </c>
      <c r="F17" s="429">
        <v>135</v>
      </c>
      <c r="G17" s="429">
        <v>156</v>
      </c>
      <c r="H17" s="429">
        <v>143</v>
      </c>
      <c r="I17" s="429">
        <v>142</v>
      </c>
    </row>
    <row r="18" spans="1:9" s="388" customFormat="1" ht="16.5" customHeight="1">
      <c r="A18" s="773" t="s">
        <v>388</v>
      </c>
      <c r="B18" s="420"/>
      <c r="C18" s="421" t="s">
        <v>283</v>
      </c>
      <c r="D18" s="422"/>
      <c r="E18" s="391">
        <v>4</v>
      </c>
      <c r="F18" s="391">
        <v>5</v>
      </c>
      <c r="G18" s="391">
        <v>4</v>
      </c>
      <c r="H18" s="391">
        <v>1</v>
      </c>
      <c r="I18" s="391">
        <v>8</v>
      </c>
    </row>
    <row r="19" spans="1:9" s="388" customFormat="1" ht="16.5" customHeight="1">
      <c r="A19" s="774"/>
      <c r="B19" s="423"/>
      <c r="C19" s="424" t="s">
        <v>279</v>
      </c>
      <c r="D19" s="425"/>
      <c r="E19" s="394">
        <v>88</v>
      </c>
      <c r="F19" s="394">
        <v>96</v>
      </c>
      <c r="G19" s="394">
        <v>82</v>
      </c>
      <c r="H19" s="394">
        <v>87</v>
      </c>
      <c r="I19" s="394">
        <v>95</v>
      </c>
    </row>
    <row r="20" spans="1:9" s="388" customFormat="1" ht="16.5" customHeight="1">
      <c r="A20" s="774"/>
      <c r="B20" s="423"/>
      <c r="C20" s="424" t="s">
        <v>280</v>
      </c>
      <c r="D20" s="425"/>
      <c r="E20" s="394">
        <v>1</v>
      </c>
      <c r="F20" s="394">
        <v>3</v>
      </c>
      <c r="G20" s="394">
        <v>0</v>
      </c>
      <c r="H20" s="394">
        <v>0</v>
      </c>
      <c r="I20" s="394">
        <v>1</v>
      </c>
    </row>
    <row r="21" spans="1:9" s="388" customFormat="1" ht="16.5" customHeight="1">
      <c r="A21" s="774"/>
      <c r="B21" s="423"/>
      <c r="C21" s="424" t="s">
        <v>281</v>
      </c>
      <c r="D21" s="425"/>
      <c r="E21" s="394">
        <v>0</v>
      </c>
      <c r="F21" s="394">
        <v>1</v>
      </c>
      <c r="G21" s="394">
        <v>2</v>
      </c>
      <c r="H21" s="394">
        <v>0</v>
      </c>
      <c r="I21" s="394">
        <v>1</v>
      </c>
    </row>
    <row r="22" spans="1:9" s="388" customFormat="1" ht="16.5" customHeight="1">
      <c r="A22" s="774"/>
      <c r="B22" s="423"/>
      <c r="C22" s="424" t="s">
        <v>282</v>
      </c>
      <c r="D22" s="425"/>
      <c r="E22" s="394">
        <v>69</v>
      </c>
      <c r="F22" s="394">
        <v>71</v>
      </c>
      <c r="G22" s="394">
        <v>83</v>
      </c>
      <c r="H22" s="394">
        <v>93</v>
      </c>
      <c r="I22" s="394">
        <v>75</v>
      </c>
    </row>
    <row r="23" spans="1:9" s="388" customFormat="1" ht="16.5" customHeight="1">
      <c r="A23" s="775"/>
      <c r="B23" s="426"/>
      <c r="C23" s="430" t="s">
        <v>82</v>
      </c>
      <c r="D23" s="431"/>
      <c r="E23" s="429">
        <v>162</v>
      </c>
      <c r="F23" s="429">
        <v>176</v>
      </c>
      <c r="G23" s="429">
        <v>171</v>
      </c>
      <c r="H23" s="429">
        <v>181</v>
      </c>
      <c r="I23" s="429">
        <v>180</v>
      </c>
    </row>
    <row r="24" spans="1:9" s="388" customFormat="1" ht="16.5" customHeight="1">
      <c r="A24" s="773" t="s">
        <v>389</v>
      </c>
      <c r="B24" s="420"/>
      <c r="C24" s="421" t="s">
        <v>283</v>
      </c>
      <c r="D24" s="422"/>
      <c r="E24" s="391">
        <v>25</v>
      </c>
      <c r="F24" s="391">
        <v>28</v>
      </c>
      <c r="G24" s="391">
        <v>22</v>
      </c>
      <c r="H24" s="391">
        <v>20</v>
      </c>
      <c r="I24" s="391">
        <v>24</v>
      </c>
    </row>
    <row r="25" spans="1:9" s="388" customFormat="1" ht="16.5" customHeight="1">
      <c r="A25" s="774"/>
      <c r="B25" s="423"/>
      <c r="C25" s="424" t="s">
        <v>279</v>
      </c>
      <c r="D25" s="425"/>
      <c r="E25" s="394">
        <v>22</v>
      </c>
      <c r="F25" s="394">
        <v>27</v>
      </c>
      <c r="G25" s="394">
        <v>27</v>
      </c>
      <c r="H25" s="394">
        <v>27</v>
      </c>
      <c r="I25" s="394">
        <v>20</v>
      </c>
    </row>
    <row r="26" spans="1:9" s="388" customFormat="1" ht="16.5" customHeight="1">
      <c r="A26" s="774"/>
      <c r="B26" s="423"/>
      <c r="C26" s="424" t="s">
        <v>280</v>
      </c>
      <c r="D26" s="425"/>
      <c r="E26" s="394">
        <v>26</v>
      </c>
      <c r="F26" s="394">
        <v>20</v>
      </c>
      <c r="G26" s="394">
        <v>21</v>
      </c>
      <c r="H26" s="394">
        <v>25</v>
      </c>
      <c r="I26" s="394">
        <v>20</v>
      </c>
    </row>
    <row r="27" spans="1:9" s="388" customFormat="1" ht="16.5" customHeight="1">
      <c r="A27" s="774"/>
      <c r="B27" s="423"/>
      <c r="C27" s="424" t="s">
        <v>281</v>
      </c>
      <c r="D27" s="425"/>
      <c r="E27" s="394">
        <v>8</v>
      </c>
      <c r="F27" s="394">
        <v>11</v>
      </c>
      <c r="G27" s="394">
        <v>4</v>
      </c>
      <c r="H27" s="394">
        <v>5</v>
      </c>
      <c r="I27" s="394">
        <v>3</v>
      </c>
    </row>
    <row r="28" spans="1:9" s="388" customFormat="1" ht="16.5" customHeight="1">
      <c r="A28" s="774"/>
      <c r="B28" s="423"/>
      <c r="C28" s="424" t="s">
        <v>282</v>
      </c>
      <c r="D28" s="425"/>
      <c r="E28" s="394">
        <v>1</v>
      </c>
      <c r="F28" s="394">
        <v>1</v>
      </c>
      <c r="G28" s="394">
        <v>6</v>
      </c>
      <c r="H28" s="394">
        <v>6</v>
      </c>
      <c r="I28" s="394">
        <v>4</v>
      </c>
    </row>
    <row r="29" spans="1:9" s="388" customFormat="1" ht="16.5" customHeight="1" thickBot="1">
      <c r="A29" s="776"/>
      <c r="B29" s="432"/>
      <c r="C29" s="433" t="s">
        <v>82</v>
      </c>
      <c r="D29" s="434"/>
      <c r="E29" s="435">
        <v>82</v>
      </c>
      <c r="F29" s="435">
        <v>87</v>
      </c>
      <c r="G29" s="435">
        <v>80</v>
      </c>
      <c r="H29" s="435">
        <v>83</v>
      </c>
      <c r="I29" s="435">
        <v>71</v>
      </c>
    </row>
    <row r="30" spans="1:9" s="388" customFormat="1" ht="13.5" customHeight="1">
      <c r="A30" s="388" t="s">
        <v>390</v>
      </c>
      <c r="H30" s="382"/>
      <c r="I30" s="382"/>
    </row>
    <row r="31" spans="1:9" s="388" customFormat="1" ht="13.5" customHeight="1"/>
    <row r="32" spans="1:9" s="388" customFormat="1" ht="13.5" customHeight="1"/>
    <row r="33" s="388" customFormat="1" ht="13.5" customHeight="1"/>
    <row r="34" s="388" customFormat="1" ht="13.5" customHeight="1"/>
    <row r="35" s="388" customFormat="1" ht="13.5" customHeight="1"/>
    <row r="36" s="388" customFormat="1" ht="13.5" customHeight="1"/>
    <row r="37" s="388" customFormat="1" ht="13.5" customHeight="1"/>
    <row r="38" s="388" customFormat="1" ht="13.5" customHeight="1"/>
    <row r="39" s="388" customFormat="1" ht="13.5" customHeight="1"/>
    <row r="40" s="388" customFormat="1" ht="13.5" customHeight="1"/>
    <row r="41" s="388" customFormat="1" ht="13.5" customHeight="1"/>
    <row r="42" s="388" customFormat="1" ht="13.5" customHeight="1"/>
    <row r="43" s="388" customFormat="1" ht="13.5" customHeight="1"/>
    <row r="44" s="388" customFormat="1" ht="13.5" customHeight="1"/>
    <row r="45" s="388" customFormat="1" ht="13.5" customHeight="1"/>
    <row r="46" s="388" customFormat="1" ht="13.5" customHeight="1"/>
    <row r="47" s="388" customFormat="1" ht="13.5" customHeight="1"/>
    <row r="48" s="388" customFormat="1" ht="13.5" customHeight="1"/>
    <row r="49" s="388" customFormat="1" ht="13.5" customHeight="1"/>
    <row r="50" s="388" customFormat="1" ht="13.5" customHeight="1"/>
    <row r="51" s="388" customFormat="1" ht="13.5" customHeight="1"/>
    <row r="52" s="388" customFormat="1" ht="13.5" customHeight="1"/>
    <row r="53" s="388" customFormat="1" ht="13.5" customHeight="1"/>
    <row r="54" s="388" customFormat="1" ht="13.5" customHeight="1"/>
    <row r="55" s="388" customFormat="1" ht="13.5" customHeight="1"/>
    <row r="56" s="388" customFormat="1" ht="13.5" customHeight="1"/>
    <row r="57" s="388" customFormat="1" ht="13.5" customHeight="1"/>
    <row r="58" s="388" customFormat="1" ht="13.5" customHeight="1"/>
    <row r="59" s="388" customFormat="1" ht="13.5" customHeight="1"/>
    <row r="60" s="388" customFormat="1" ht="13.5" customHeight="1"/>
    <row r="61" s="388" customFormat="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sheetData>
  <mergeCells count="5">
    <mergeCell ref="A2:I2"/>
    <mergeCell ref="A6:A11"/>
    <mergeCell ref="A12:A17"/>
    <mergeCell ref="A18:A23"/>
    <mergeCell ref="A24:A29"/>
  </mergeCells>
  <phoneticPr fontId="2"/>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69"/>
  <sheetViews>
    <sheetView showGridLines="0" workbookViewId="0">
      <selection activeCell="A3" sqref="A3"/>
    </sheetView>
  </sheetViews>
  <sheetFormatPr defaultRowHeight="13.5"/>
  <cols>
    <col min="1" max="5" width="15.625" style="413" customWidth="1"/>
    <col min="6" max="256" width="9" style="413"/>
    <col min="257" max="261" width="15.625" style="413" customWidth="1"/>
    <col min="262" max="512" width="9" style="413"/>
    <col min="513" max="517" width="15.625" style="413" customWidth="1"/>
    <col min="518" max="768" width="9" style="413"/>
    <col min="769" max="773" width="15.625" style="413" customWidth="1"/>
    <col min="774" max="1024" width="9" style="413"/>
    <col min="1025" max="1029" width="15.625" style="413" customWidth="1"/>
    <col min="1030" max="1280" width="9" style="413"/>
    <col min="1281" max="1285" width="15.625" style="413" customWidth="1"/>
    <col min="1286" max="1536" width="9" style="413"/>
    <col min="1537" max="1541" width="15.625" style="413" customWidth="1"/>
    <col min="1542" max="1792" width="9" style="413"/>
    <col min="1793" max="1797" width="15.625" style="413" customWidth="1"/>
    <col min="1798" max="2048" width="9" style="413"/>
    <col min="2049" max="2053" width="15.625" style="413" customWidth="1"/>
    <col min="2054" max="2304" width="9" style="413"/>
    <col min="2305" max="2309" width="15.625" style="413" customWidth="1"/>
    <col min="2310" max="2560" width="9" style="413"/>
    <col min="2561" max="2565" width="15.625" style="413" customWidth="1"/>
    <col min="2566" max="2816" width="9" style="413"/>
    <col min="2817" max="2821" width="15.625" style="413" customWidth="1"/>
    <col min="2822" max="3072" width="9" style="413"/>
    <col min="3073" max="3077" width="15.625" style="413" customWidth="1"/>
    <col min="3078" max="3328" width="9" style="413"/>
    <col min="3329" max="3333" width="15.625" style="413" customWidth="1"/>
    <col min="3334" max="3584" width="9" style="413"/>
    <col min="3585" max="3589" width="15.625" style="413" customWidth="1"/>
    <col min="3590" max="3840" width="9" style="413"/>
    <col min="3841" max="3845" width="15.625" style="413" customWidth="1"/>
    <col min="3846" max="4096" width="9" style="413"/>
    <col min="4097" max="4101" width="15.625" style="413" customWidth="1"/>
    <col min="4102" max="4352" width="9" style="413"/>
    <col min="4353" max="4357" width="15.625" style="413" customWidth="1"/>
    <col min="4358" max="4608" width="9" style="413"/>
    <col min="4609" max="4613" width="15.625" style="413" customWidth="1"/>
    <col min="4614" max="4864" width="9" style="413"/>
    <col min="4865" max="4869" width="15.625" style="413" customWidth="1"/>
    <col min="4870" max="5120" width="9" style="413"/>
    <col min="5121" max="5125" width="15.625" style="413" customWidth="1"/>
    <col min="5126" max="5376" width="9" style="413"/>
    <col min="5377" max="5381" width="15.625" style="413" customWidth="1"/>
    <col min="5382" max="5632" width="9" style="413"/>
    <col min="5633" max="5637" width="15.625" style="413" customWidth="1"/>
    <col min="5638" max="5888" width="9" style="413"/>
    <col min="5889" max="5893" width="15.625" style="413" customWidth="1"/>
    <col min="5894" max="6144" width="9" style="413"/>
    <col min="6145" max="6149" width="15.625" style="413" customWidth="1"/>
    <col min="6150" max="6400" width="9" style="413"/>
    <col min="6401" max="6405" width="15.625" style="413" customWidth="1"/>
    <col min="6406" max="6656" width="9" style="413"/>
    <col min="6657" max="6661" width="15.625" style="413" customWidth="1"/>
    <col min="6662" max="6912" width="9" style="413"/>
    <col min="6913" max="6917" width="15.625" style="413" customWidth="1"/>
    <col min="6918" max="7168" width="9" style="413"/>
    <col min="7169" max="7173" width="15.625" style="413" customWidth="1"/>
    <col min="7174" max="7424" width="9" style="413"/>
    <col min="7425" max="7429" width="15.625" style="413" customWidth="1"/>
    <col min="7430" max="7680" width="9" style="413"/>
    <col min="7681" max="7685" width="15.625" style="413" customWidth="1"/>
    <col min="7686" max="7936" width="9" style="413"/>
    <col min="7937" max="7941" width="15.625" style="413" customWidth="1"/>
    <col min="7942" max="8192" width="9" style="413"/>
    <col min="8193" max="8197" width="15.625" style="413" customWidth="1"/>
    <col min="8198" max="8448" width="9" style="413"/>
    <col min="8449" max="8453" width="15.625" style="413" customWidth="1"/>
    <col min="8454" max="8704" width="9" style="413"/>
    <col min="8705" max="8709" width="15.625" style="413" customWidth="1"/>
    <col min="8710" max="8960" width="9" style="413"/>
    <col min="8961" max="8965" width="15.625" style="413" customWidth="1"/>
    <col min="8966" max="9216" width="9" style="413"/>
    <col min="9217" max="9221" width="15.625" style="413" customWidth="1"/>
    <col min="9222" max="9472" width="9" style="413"/>
    <col min="9473" max="9477" width="15.625" style="413" customWidth="1"/>
    <col min="9478" max="9728" width="9" style="413"/>
    <col min="9729" max="9733" width="15.625" style="413" customWidth="1"/>
    <col min="9734" max="9984" width="9" style="413"/>
    <col min="9985" max="9989" width="15.625" style="413" customWidth="1"/>
    <col min="9990" max="10240" width="9" style="413"/>
    <col min="10241" max="10245" width="15.625" style="413" customWidth="1"/>
    <col min="10246" max="10496" width="9" style="413"/>
    <col min="10497" max="10501" width="15.625" style="413" customWidth="1"/>
    <col min="10502" max="10752" width="9" style="413"/>
    <col min="10753" max="10757" width="15.625" style="413" customWidth="1"/>
    <col min="10758" max="11008" width="9" style="413"/>
    <col min="11009" max="11013" width="15.625" style="413" customWidth="1"/>
    <col min="11014" max="11264" width="9" style="413"/>
    <col min="11265" max="11269" width="15.625" style="413" customWidth="1"/>
    <col min="11270" max="11520" width="9" style="413"/>
    <col min="11521" max="11525" width="15.625" style="413" customWidth="1"/>
    <col min="11526" max="11776" width="9" style="413"/>
    <col min="11777" max="11781" width="15.625" style="413" customWidth="1"/>
    <col min="11782" max="12032" width="9" style="413"/>
    <col min="12033" max="12037" width="15.625" style="413" customWidth="1"/>
    <col min="12038" max="12288" width="9" style="413"/>
    <col min="12289" max="12293" width="15.625" style="413" customWidth="1"/>
    <col min="12294" max="12544" width="9" style="413"/>
    <col min="12545" max="12549" width="15.625" style="413" customWidth="1"/>
    <col min="12550" max="12800" width="9" style="413"/>
    <col min="12801" max="12805" width="15.625" style="413" customWidth="1"/>
    <col min="12806" max="13056" width="9" style="413"/>
    <col min="13057" max="13061" width="15.625" style="413" customWidth="1"/>
    <col min="13062" max="13312" width="9" style="413"/>
    <col min="13313" max="13317" width="15.625" style="413" customWidth="1"/>
    <col min="13318" max="13568" width="9" style="413"/>
    <col min="13569" max="13573" width="15.625" style="413" customWidth="1"/>
    <col min="13574" max="13824" width="9" style="413"/>
    <col min="13825" max="13829" width="15.625" style="413" customWidth="1"/>
    <col min="13830" max="14080" width="9" style="413"/>
    <col min="14081" max="14085" width="15.625" style="413" customWidth="1"/>
    <col min="14086" max="14336" width="9" style="413"/>
    <col min="14337" max="14341" width="15.625" style="413" customWidth="1"/>
    <col min="14342" max="14592" width="9" style="413"/>
    <col min="14593" max="14597" width="15.625" style="413" customWidth="1"/>
    <col min="14598" max="14848" width="9" style="413"/>
    <col min="14849" max="14853" width="15.625" style="413" customWidth="1"/>
    <col min="14854" max="15104" width="9" style="413"/>
    <col min="15105" max="15109" width="15.625" style="413" customWidth="1"/>
    <col min="15110" max="15360" width="9" style="413"/>
    <col min="15361" max="15365" width="15.625" style="413" customWidth="1"/>
    <col min="15366" max="15616" width="9" style="413"/>
    <col min="15617" max="15621" width="15.625" style="413" customWidth="1"/>
    <col min="15622" max="15872" width="9" style="413"/>
    <col min="15873" max="15877" width="15.625" style="413" customWidth="1"/>
    <col min="15878" max="16128" width="9" style="413"/>
    <col min="16129" max="16133" width="15.625" style="413" customWidth="1"/>
    <col min="16134" max="16384" width="9" style="413"/>
  </cols>
  <sheetData>
    <row r="1" spans="1:5" s="388" customFormat="1" ht="13.5" customHeight="1"/>
    <row r="2" spans="1:5" ht="22.5" customHeight="1">
      <c r="A2" s="772" t="s">
        <v>460</v>
      </c>
      <c r="B2" s="772"/>
      <c r="C2" s="772"/>
      <c r="D2" s="772"/>
      <c r="E2" s="772"/>
    </row>
    <row r="3" spans="1:5" s="388" customFormat="1" ht="13.5" customHeight="1">
      <c r="A3" s="381"/>
      <c r="B3" s="381"/>
      <c r="C3" s="381"/>
      <c r="D3" s="381"/>
      <c r="E3" s="381"/>
    </row>
    <row r="4" spans="1:5" ht="13.5" customHeight="1" thickBot="1">
      <c r="A4" s="415" t="s">
        <v>284</v>
      </c>
      <c r="B4" s="415"/>
      <c r="C4" s="415"/>
      <c r="D4" s="415"/>
      <c r="E4" s="415"/>
    </row>
    <row r="5" spans="1:5" ht="18" customHeight="1">
      <c r="A5" s="508" t="s">
        <v>429</v>
      </c>
      <c r="B5" s="524" t="s">
        <v>430</v>
      </c>
      <c r="C5" s="478" t="s">
        <v>285</v>
      </c>
      <c r="D5" s="525" t="s">
        <v>286</v>
      </c>
      <c r="E5" s="509" t="s">
        <v>431</v>
      </c>
    </row>
    <row r="6" spans="1:5" ht="18" customHeight="1">
      <c r="A6" s="480" t="s">
        <v>277</v>
      </c>
      <c r="B6" s="526">
        <v>39502</v>
      </c>
      <c r="C6" s="526">
        <v>10092</v>
      </c>
      <c r="D6" s="526">
        <v>4092</v>
      </c>
      <c r="E6" s="527">
        <v>25318</v>
      </c>
    </row>
    <row r="7" spans="1:5" ht="18" customHeight="1">
      <c r="A7" s="480" t="s">
        <v>185</v>
      </c>
      <c r="B7" s="528">
        <v>40090</v>
      </c>
      <c r="C7" s="528">
        <v>10282</v>
      </c>
      <c r="D7" s="528">
        <v>4316</v>
      </c>
      <c r="E7" s="529">
        <v>25492</v>
      </c>
    </row>
    <row r="8" spans="1:5" ht="18" customHeight="1">
      <c r="A8" s="488" t="s">
        <v>186</v>
      </c>
      <c r="B8" s="530">
        <v>37444</v>
      </c>
      <c r="C8" s="530">
        <v>10609</v>
      </c>
      <c r="D8" s="530">
        <v>3869</v>
      </c>
      <c r="E8" s="531">
        <v>22966</v>
      </c>
    </row>
    <row r="9" spans="1:5" ht="18" customHeight="1">
      <c r="A9" s="488" t="s">
        <v>187</v>
      </c>
      <c r="B9" s="528">
        <v>37867</v>
      </c>
      <c r="C9" s="528">
        <v>11646</v>
      </c>
      <c r="D9" s="528">
        <v>3328</v>
      </c>
      <c r="E9" s="529">
        <v>22893</v>
      </c>
    </row>
    <row r="10" spans="1:5" ht="18" customHeight="1" thickBot="1">
      <c r="A10" s="489" t="s">
        <v>432</v>
      </c>
      <c r="B10" s="532">
        <v>39772</v>
      </c>
      <c r="C10" s="532">
        <v>14652</v>
      </c>
      <c r="D10" s="532">
        <v>4071</v>
      </c>
      <c r="E10" s="533">
        <v>21049</v>
      </c>
    </row>
    <row r="11" spans="1:5" s="388" customFormat="1" ht="13.5" customHeight="1">
      <c r="A11" s="382" t="s">
        <v>287</v>
      </c>
      <c r="B11" s="382"/>
    </row>
    <row r="12" spans="1:5" ht="13.5" customHeight="1"/>
    <row r="13" spans="1:5" ht="13.5" customHeight="1"/>
    <row r="14" spans="1:5" ht="13.5" customHeight="1"/>
    <row r="15" spans="1:5" ht="13.5" customHeight="1"/>
    <row r="16" spans="1:5"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mergeCells count="1">
    <mergeCell ref="A2:E2"/>
  </mergeCells>
  <phoneticPr fontId="2"/>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ignoredErrors>
    <ignoredError sqref="A7:A10"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48"/>
  <sheetViews>
    <sheetView showGridLines="0" zoomScaleNormal="100" zoomScaleSheetLayoutView="100" workbookViewId="0">
      <selection activeCell="A2" sqref="A2:H2"/>
    </sheetView>
  </sheetViews>
  <sheetFormatPr defaultRowHeight="13.5"/>
  <cols>
    <col min="1" max="2" width="14" style="436" customWidth="1"/>
    <col min="3" max="6" width="12" style="436" customWidth="1"/>
    <col min="7" max="7" width="11.125" style="436" customWidth="1"/>
    <col min="8" max="16" width="10" style="436" customWidth="1"/>
    <col min="17" max="17" width="11.125" style="436" customWidth="1"/>
    <col min="18" max="256" width="9" style="436"/>
    <col min="257" max="258" width="14" style="436" customWidth="1"/>
    <col min="259" max="262" width="12" style="436" customWidth="1"/>
    <col min="263" max="263" width="11.125" style="436" customWidth="1"/>
    <col min="264" max="272" width="10" style="436" customWidth="1"/>
    <col min="273" max="273" width="11.125" style="436" customWidth="1"/>
    <col min="274" max="512" width="9" style="436"/>
    <col min="513" max="514" width="14" style="436" customWidth="1"/>
    <col min="515" max="518" width="12" style="436" customWidth="1"/>
    <col min="519" max="519" width="11.125" style="436" customWidth="1"/>
    <col min="520" max="528" width="10" style="436" customWidth="1"/>
    <col min="529" max="529" width="11.125" style="436" customWidth="1"/>
    <col min="530" max="768" width="9" style="436"/>
    <col min="769" max="770" width="14" style="436" customWidth="1"/>
    <col min="771" max="774" width="12" style="436" customWidth="1"/>
    <col min="775" max="775" width="11.125" style="436" customWidth="1"/>
    <col min="776" max="784" width="10" style="436" customWidth="1"/>
    <col min="785" max="785" width="11.125" style="436" customWidth="1"/>
    <col min="786" max="1024" width="9" style="436"/>
    <col min="1025" max="1026" width="14" style="436" customWidth="1"/>
    <col min="1027" max="1030" width="12" style="436" customWidth="1"/>
    <col min="1031" max="1031" width="11.125" style="436" customWidth="1"/>
    <col min="1032" max="1040" width="10" style="436" customWidth="1"/>
    <col min="1041" max="1041" width="11.125" style="436" customWidth="1"/>
    <col min="1042" max="1280" width="9" style="436"/>
    <col min="1281" max="1282" width="14" style="436" customWidth="1"/>
    <col min="1283" max="1286" width="12" style="436" customWidth="1"/>
    <col min="1287" max="1287" width="11.125" style="436" customWidth="1"/>
    <col min="1288" max="1296" width="10" style="436" customWidth="1"/>
    <col min="1297" max="1297" width="11.125" style="436" customWidth="1"/>
    <col min="1298" max="1536" width="9" style="436"/>
    <col min="1537" max="1538" width="14" style="436" customWidth="1"/>
    <col min="1539" max="1542" width="12" style="436" customWidth="1"/>
    <col min="1543" max="1543" width="11.125" style="436" customWidth="1"/>
    <col min="1544" max="1552" width="10" style="436" customWidth="1"/>
    <col min="1553" max="1553" width="11.125" style="436" customWidth="1"/>
    <col min="1554" max="1792" width="9" style="436"/>
    <col min="1793" max="1794" width="14" style="436" customWidth="1"/>
    <col min="1795" max="1798" width="12" style="436" customWidth="1"/>
    <col min="1799" max="1799" width="11.125" style="436" customWidth="1"/>
    <col min="1800" max="1808" width="10" style="436" customWidth="1"/>
    <col min="1809" max="1809" width="11.125" style="436" customWidth="1"/>
    <col min="1810" max="2048" width="9" style="436"/>
    <col min="2049" max="2050" width="14" style="436" customWidth="1"/>
    <col min="2051" max="2054" width="12" style="436" customWidth="1"/>
    <col min="2055" max="2055" width="11.125" style="436" customWidth="1"/>
    <col min="2056" max="2064" width="10" style="436" customWidth="1"/>
    <col min="2065" max="2065" width="11.125" style="436" customWidth="1"/>
    <col min="2066" max="2304" width="9" style="436"/>
    <col min="2305" max="2306" width="14" style="436" customWidth="1"/>
    <col min="2307" max="2310" width="12" style="436" customWidth="1"/>
    <col min="2311" max="2311" width="11.125" style="436" customWidth="1"/>
    <col min="2312" max="2320" width="10" style="436" customWidth="1"/>
    <col min="2321" max="2321" width="11.125" style="436" customWidth="1"/>
    <col min="2322" max="2560" width="9" style="436"/>
    <col min="2561" max="2562" width="14" style="436" customWidth="1"/>
    <col min="2563" max="2566" width="12" style="436" customWidth="1"/>
    <col min="2567" max="2567" width="11.125" style="436" customWidth="1"/>
    <col min="2568" max="2576" width="10" style="436" customWidth="1"/>
    <col min="2577" max="2577" width="11.125" style="436" customWidth="1"/>
    <col min="2578" max="2816" width="9" style="436"/>
    <col min="2817" max="2818" width="14" style="436" customWidth="1"/>
    <col min="2819" max="2822" width="12" style="436" customWidth="1"/>
    <col min="2823" max="2823" width="11.125" style="436" customWidth="1"/>
    <col min="2824" max="2832" width="10" style="436" customWidth="1"/>
    <col min="2833" max="2833" width="11.125" style="436" customWidth="1"/>
    <col min="2834" max="3072" width="9" style="436"/>
    <col min="3073" max="3074" width="14" style="436" customWidth="1"/>
    <col min="3075" max="3078" width="12" style="436" customWidth="1"/>
    <col min="3079" max="3079" width="11.125" style="436" customWidth="1"/>
    <col min="3080" max="3088" width="10" style="436" customWidth="1"/>
    <col min="3089" max="3089" width="11.125" style="436" customWidth="1"/>
    <col min="3090" max="3328" width="9" style="436"/>
    <col min="3329" max="3330" width="14" style="436" customWidth="1"/>
    <col min="3331" max="3334" width="12" style="436" customWidth="1"/>
    <col min="3335" max="3335" width="11.125" style="436" customWidth="1"/>
    <col min="3336" max="3344" width="10" style="436" customWidth="1"/>
    <col min="3345" max="3345" width="11.125" style="436" customWidth="1"/>
    <col min="3346" max="3584" width="9" style="436"/>
    <col min="3585" max="3586" width="14" style="436" customWidth="1"/>
    <col min="3587" max="3590" width="12" style="436" customWidth="1"/>
    <col min="3591" max="3591" width="11.125" style="436" customWidth="1"/>
    <col min="3592" max="3600" width="10" style="436" customWidth="1"/>
    <col min="3601" max="3601" width="11.125" style="436" customWidth="1"/>
    <col min="3602" max="3840" width="9" style="436"/>
    <col min="3841" max="3842" width="14" style="436" customWidth="1"/>
    <col min="3843" max="3846" width="12" style="436" customWidth="1"/>
    <col min="3847" max="3847" width="11.125" style="436" customWidth="1"/>
    <col min="3848" max="3856" width="10" style="436" customWidth="1"/>
    <col min="3857" max="3857" width="11.125" style="436" customWidth="1"/>
    <col min="3858" max="4096" width="9" style="436"/>
    <col min="4097" max="4098" width="14" style="436" customWidth="1"/>
    <col min="4099" max="4102" width="12" style="436" customWidth="1"/>
    <col min="4103" max="4103" width="11.125" style="436" customWidth="1"/>
    <col min="4104" max="4112" width="10" style="436" customWidth="1"/>
    <col min="4113" max="4113" width="11.125" style="436" customWidth="1"/>
    <col min="4114" max="4352" width="9" style="436"/>
    <col min="4353" max="4354" width="14" style="436" customWidth="1"/>
    <col min="4355" max="4358" width="12" style="436" customWidth="1"/>
    <col min="4359" max="4359" width="11.125" style="436" customWidth="1"/>
    <col min="4360" max="4368" width="10" style="436" customWidth="1"/>
    <col min="4369" max="4369" width="11.125" style="436" customWidth="1"/>
    <col min="4370" max="4608" width="9" style="436"/>
    <col min="4609" max="4610" width="14" style="436" customWidth="1"/>
    <col min="4611" max="4614" width="12" style="436" customWidth="1"/>
    <col min="4615" max="4615" width="11.125" style="436" customWidth="1"/>
    <col min="4616" max="4624" width="10" style="436" customWidth="1"/>
    <col min="4625" max="4625" width="11.125" style="436" customWidth="1"/>
    <col min="4626" max="4864" width="9" style="436"/>
    <col min="4865" max="4866" width="14" style="436" customWidth="1"/>
    <col min="4867" max="4870" width="12" style="436" customWidth="1"/>
    <col min="4871" max="4871" width="11.125" style="436" customWidth="1"/>
    <col min="4872" max="4880" width="10" style="436" customWidth="1"/>
    <col min="4881" max="4881" width="11.125" style="436" customWidth="1"/>
    <col min="4882" max="5120" width="9" style="436"/>
    <col min="5121" max="5122" width="14" style="436" customWidth="1"/>
    <col min="5123" max="5126" width="12" style="436" customWidth="1"/>
    <col min="5127" max="5127" width="11.125" style="436" customWidth="1"/>
    <col min="5128" max="5136" width="10" style="436" customWidth="1"/>
    <col min="5137" max="5137" width="11.125" style="436" customWidth="1"/>
    <col min="5138" max="5376" width="9" style="436"/>
    <col min="5377" max="5378" width="14" style="436" customWidth="1"/>
    <col min="5379" max="5382" width="12" style="436" customWidth="1"/>
    <col min="5383" max="5383" width="11.125" style="436" customWidth="1"/>
    <col min="5384" max="5392" width="10" style="436" customWidth="1"/>
    <col min="5393" max="5393" width="11.125" style="436" customWidth="1"/>
    <col min="5394" max="5632" width="9" style="436"/>
    <col min="5633" max="5634" width="14" style="436" customWidth="1"/>
    <col min="5635" max="5638" width="12" style="436" customWidth="1"/>
    <col min="5639" max="5639" width="11.125" style="436" customWidth="1"/>
    <col min="5640" max="5648" width="10" style="436" customWidth="1"/>
    <col min="5649" max="5649" width="11.125" style="436" customWidth="1"/>
    <col min="5650" max="5888" width="9" style="436"/>
    <col min="5889" max="5890" width="14" style="436" customWidth="1"/>
    <col min="5891" max="5894" width="12" style="436" customWidth="1"/>
    <col min="5895" max="5895" width="11.125" style="436" customWidth="1"/>
    <col min="5896" max="5904" width="10" style="436" customWidth="1"/>
    <col min="5905" max="5905" width="11.125" style="436" customWidth="1"/>
    <col min="5906" max="6144" width="9" style="436"/>
    <col min="6145" max="6146" width="14" style="436" customWidth="1"/>
    <col min="6147" max="6150" width="12" style="436" customWidth="1"/>
    <col min="6151" max="6151" width="11.125" style="436" customWidth="1"/>
    <col min="6152" max="6160" width="10" style="436" customWidth="1"/>
    <col min="6161" max="6161" width="11.125" style="436" customWidth="1"/>
    <col min="6162" max="6400" width="9" style="436"/>
    <col min="6401" max="6402" width="14" style="436" customWidth="1"/>
    <col min="6403" max="6406" width="12" style="436" customWidth="1"/>
    <col min="6407" max="6407" width="11.125" style="436" customWidth="1"/>
    <col min="6408" max="6416" width="10" style="436" customWidth="1"/>
    <col min="6417" max="6417" width="11.125" style="436" customWidth="1"/>
    <col min="6418" max="6656" width="9" style="436"/>
    <col min="6657" max="6658" width="14" style="436" customWidth="1"/>
    <col min="6659" max="6662" width="12" style="436" customWidth="1"/>
    <col min="6663" max="6663" width="11.125" style="436" customWidth="1"/>
    <col min="6664" max="6672" width="10" style="436" customWidth="1"/>
    <col min="6673" max="6673" width="11.125" style="436" customWidth="1"/>
    <col min="6674" max="6912" width="9" style="436"/>
    <col min="6913" max="6914" width="14" style="436" customWidth="1"/>
    <col min="6915" max="6918" width="12" style="436" customWidth="1"/>
    <col min="6919" max="6919" width="11.125" style="436" customWidth="1"/>
    <col min="6920" max="6928" width="10" style="436" customWidth="1"/>
    <col min="6929" max="6929" width="11.125" style="436" customWidth="1"/>
    <col min="6930" max="7168" width="9" style="436"/>
    <col min="7169" max="7170" width="14" style="436" customWidth="1"/>
    <col min="7171" max="7174" width="12" style="436" customWidth="1"/>
    <col min="7175" max="7175" width="11.125" style="436" customWidth="1"/>
    <col min="7176" max="7184" width="10" style="436" customWidth="1"/>
    <col min="7185" max="7185" width="11.125" style="436" customWidth="1"/>
    <col min="7186" max="7424" width="9" style="436"/>
    <col min="7425" max="7426" width="14" style="436" customWidth="1"/>
    <col min="7427" max="7430" width="12" style="436" customWidth="1"/>
    <col min="7431" max="7431" width="11.125" style="436" customWidth="1"/>
    <col min="7432" max="7440" width="10" style="436" customWidth="1"/>
    <col min="7441" max="7441" width="11.125" style="436" customWidth="1"/>
    <col min="7442" max="7680" width="9" style="436"/>
    <col min="7681" max="7682" width="14" style="436" customWidth="1"/>
    <col min="7683" max="7686" width="12" style="436" customWidth="1"/>
    <col min="7687" max="7687" width="11.125" style="436" customWidth="1"/>
    <col min="7688" max="7696" width="10" style="436" customWidth="1"/>
    <col min="7697" max="7697" width="11.125" style="436" customWidth="1"/>
    <col min="7698" max="7936" width="9" style="436"/>
    <col min="7937" max="7938" width="14" style="436" customWidth="1"/>
    <col min="7939" max="7942" width="12" style="436" customWidth="1"/>
    <col min="7943" max="7943" width="11.125" style="436" customWidth="1"/>
    <col min="7944" max="7952" width="10" style="436" customWidth="1"/>
    <col min="7953" max="7953" width="11.125" style="436" customWidth="1"/>
    <col min="7954" max="8192" width="9" style="436"/>
    <col min="8193" max="8194" width="14" style="436" customWidth="1"/>
    <col min="8195" max="8198" width="12" style="436" customWidth="1"/>
    <col min="8199" max="8199" width="11.125" style="436" customWidth="1"/>
    <col min="8200" max="8208" width="10" style="436" customWidth="1"/>
    <col min="8209" max="8209" width="11.125" style="436" customWidth="1"/>
    <col min="8210" max="8448" width="9" style="436"/>
    <col min="8449" max="8450" width="14" style="436" customWidth="1"/>
    <col min="8451" max="8454" width="12" style="436" customWidth="1"/>
    <col min="8455" max="8455" width="11.125" style="436" customWidth="1"/>
    <col min="8456" max="8464" width="10" style="436" customWidth="1"/>
    <col min="8465" max="8465" width="11.125" style="436" customWidth="1"/>
    <col min="8466" max="8704" width="9" style="436"/>
    <col min="8705" max="8706" width="14" style="436" customWidth="1"/>
    <col min="8707" max="8710" width="12" style="436" customWidth="1"/>
    <col min="8711" max="8711" width="11.125" style="436" customWidth="1"/>
    <col min="8712" max="8720" width="10" style="436" customWidth="1"/>
    <col min="8721" max="8721" width="11.125" style="436" customWidth="1"/>
    <col min="8722" max="8960" width="9" style="436"/>
    <col min="8961" max="8962" width="14" style="436" customWidth="1"/>
    <col min="8963" max="8966" width="12" style="436" customWidth="1"/>
    <col min="8967" max="8967" width="11.125" style="436" customWidth="1"/>
    <col min="8968" max="8976" width="10" style="436" customWidth="1"/>
    <col min="8977" max="8977" width="11.125" style="436" customWidth="1"/>
    <col min="8978" max="9216" width="9" style="436"/>
    <col min="9217" max="9218" width="14" style="436" customWidth="1"/>
    <col min="9219" max="9222" width="12" style="436" customWidth="1"/>
    <col min="9223" max="9223" width="11.125" style="436" customWidth="1"/>
    <col min="9224" max="9232" width="10" style="436" customWidth="1"/>
    <col min="9233" max="9233" width="11.125" style="436" customWidth="1"/>
    <col min="9234" max="9472" width="9" style="436"/>
    <col min="9473" max="9474" width="14" style="436" customWidth="1"/>
    <col min="9475" max="9478" width="12" style="436" customWidth="1"/>
    <col min="9479" max="9479" width="11.125" style="436" customWidth="1"/>
    <col min="9480" max="9488" width="10" style="436" customWidth="1"/>
    <col min="9489" max="9489" width="11.125" style="436" customWidth="1"/>
    <col min="9490" max="9728" width="9" style="436"/>
    <col min="9729" max="9730" width="14" style="436" customWidth="1"/>
    <col min="9731" max="9734" width="12" style="436" customWidth="1"/>
    <col min="9735" max="9735" width="11.125" style="436" customWidth="1"/>
    <col min="9736" max="9744" width="10" style="436" customWidth="1"/>
    <col min="9745" max="9745" width="11.125" style="436" customWidth="1"/>
    <col min="9746" max="9984" width="9" style="436"/>
    <col min="9985" max="9986" width="14" style="436" customWidth="1"/>
    <col min="9987" max="9990" width="12" style="436" customWidth="1"/>
    <col min="9991" max="9991" width="11.125" style="436" customWidth="1"/>
    <col min="9992" max="10000" width="10" style="436" customWidth="1"/>
    <col min="10001" max="10001" width="11.125" style="436" customWidth="1"/>
    <col min="10002" max="10240" width="9" style="436"/>
    <col min="10241" max="10242" width="14" style="436" customWidth="1"/>
    <col min="10243" max="10246" width="12" style="436" customWidth="1"/>
    <col min="10247" max="10247" width="11.125" style="436" customWidth="1"/>
    <col min="10248" max="10256" width="10" style="436" customWidth="1"/>
    <col min="10257" max="10257" width="11.125" style="436" customWidth="1"/>
    <col min="10258" max="10496" width="9" style="436"/>
    <col min="10497" max="10498" width="14" style="436" customWidth="1"/>
    <col min="10499" max="10502" width="12" style="436" customWidth="1"/>
    <col min="10503" max="10503" width="11.125" style="436" customWidth="1"/>
    <col min="10504" max="10512" width="10" style="436" customWidth="1"/>
    <col min="10513" max="10513" width="11.125" style="436" customWidth="1"/>
    <col min="10514" max="10752" width="9" style="436"/>
    <col min="10753" max="10754" width="14" style="436" customWidth="1"/>
    <col min="10755" max="10758" width="12" style="436" customWidth="1"/>
    <col min="10759" max="10759" width="11.125" style="436" customWidth="1"/>
    <col min="10760" max="10768" width="10" style="436" customWidth="1"/>
    <col min="10769" max="10769" width="11.125" style="436" customWidth="1"/>
    <col min="10770" max="11008" width="9" style="436"/>
    <col min="11009" max="11010" width="14" style="436" customWidth="1"/>
    <col min="11011" max="11014" width="12" style="436" customWidth="1"/>
    <col min="11015" max="11015" width="11.125" style="436" customWidth="1"/>
    <col min="11016" max="11024" width="10" style="436" customWidth="1"/>
    <col min="11025" max="11025" width="11.125" style="436" customWidth="1"/>
    <col min="11026" max="11264" width="9" style="436"/>
    <col min="11265" max="11266" width="14" style="436" customWidth="1"/>
    <col min="11267" max="11270" width="12" style="436" customWidth="1"/>
    <col min="11271" max="11271" width="11.125" style="436" customWidth="1"/>
    <col min="11272" max="11280" width="10" style="436" customWidth="1"/>
    <col min="11281" max="11281" width="11.125" style="436" customWidth="1"/>
    <col min="11282" max="11520" width="9" style="436"/>
    <col min="11521" max="11522" width="14" style="436" customWidth="1"/>
    <col min="11523" max="11526" width="12" style="436" customWidth="1"/>
    <col min="11527" max="11527" width="11.125" style="436" customWidth="1"/>
    <col min="11528" max="11536" width="10" style="436" customWidth="1"/>
    <col min="11537" max="11537" width="11.125" style="436" customWidth="1"/>
    <col min="11538" max="11776" width="9" style="436"/>
    <col min="11777" max="11778" width="14" style="436" customWidth="1"/>
    <col min="11779" max="11782" width="12" style="436" customWidth="1"/>
    <col min="11783" max="11783" width="11.125" style="436" customWidth="1"/>
    <col min="11784" max="11792" width="10" style="436" customWidth="1"/>
    <col min="11793" max="11793" width="11.125" style="436" customWidth="1"/>
    <col min="11794" max="12032" width="9" style="436"/>
    <col min="12033" max="12034" width="14" style="436" customWidth="1"/>
    <col min="12035" max="12038" width="12" style="436" customWidth="1"/>
    <col min="12039" max="12039" width="11.125" style="436" customWidth="1"/>
    <col min="12040" max="12048" width="10" style="436" customWidth="1"/>
    <col min="12049" max="12049" width="11.125" style="436" customWidth="1"/>
    <col min="12050" max="12288" width="9" style="436"/>
    <col min="12289" max="12290" width="14" style="436" customWidth="1"/>
    <col min="12291" max="12294" width="12" style="436" customWidth="1"/>
    <col min="12295" max="12295" width="11.125" style="436" customWidth="1"/>
    <col min="12296" max="12304" width="10" style="436" customWidth="1"/>
    <col min="12305" max="12305" width="11.125" style="436" customWidth="1"/>
    <col min="12306" max="12544" width="9" style="436"/>
    <col min="12545" max="12546" width="14" style="436" customWidth="1"/>
    <col min="12547" max="12550" width="12" style="436" customWidth="1"/>
    <col min="12551" max="12551" width="11.125" style="436" customWidth="1"/>
    <col min="12552" max="12560" width="10" style="436" customWidth="1"/>
    <col min="12561" max="12561" width="11.125" style="436" customWidth="1"/>
    <col min="12562" max="12800" width="9" style="436"/>
    <col min="12801" max="12802" width="14" style="436" customWidth="1"/>
    <col min="12803" max="12806" width="12" style="436" customWidth="1"/>
    <col min="12807" max="12807" width="11.125" style="436" customWidth="1"/>
    <col min="12808" max="12816" width="10" style="436" customWidth="1"/>
    <col min="12817" max="12817" width="11.125" style="436" customWidth="1"/>
    <col min="12818" max="13056" width="9" style="436"/>
    <col min="13057" max="13058" width="14" style="436" customWidth="1"/>
    <col min="13059" max="13062" width="12" style="436" customWidth="1"/>
    <col min="13063" max="13063" width="11.125" style="436" customWidth="1"/>
    <col min="13064" max="13072" width="10" style="436" customWidth="1"/>
    <col min="13073" max="13073" width="11.125" style="436" customWidth="1"/>
    <col min="13074" max="13312" width="9" style="436"/>
    <col min="13313" max="13314" width="14" style="436" customWidth="1"/>
    <col min="13315" max="13318" width="12" style="436" customWidth="1"/>
    <col min="13319" max="13319" width="11.125" style="436" customWidth="1"/>
    <col min="13320" max="13328" width="10" style="436" customWidth="1"/>
    <col min="13329" max="13329" width="11.125" style="436" customWidth="1"/>
    <col min="13330" max="13568" width="9" style="436"/>
    <col min="13569" max="13570" width="14" style="436" customWidth="1"/>
    <col min="13571" max="13574" width="12" style="436" customWidth="1"/>
    <col min="13575" max="13575" width="11.125" style="436" customWidth="1"/>
    <col min="13576" max="13584" width="10" style="436" customWidth="1"/>
    <col min="13585" max="13585" width="11.125" style="436" customWidth="1"/>
    <col min="13586" max="13824" width="9" style="436"/>
    <col min="13825" max="13826" width="14" style="436" customWidth="1"/>
    <col min="13827" max="13830" width="12" style="436" customWidth="1"/>
    <col min="13831" max="13831" width="11.125" style="436" customWidth="1"/>
    <col min="13832" max="13840" width="10" style="436" customWidth="1"/>
    <col min="13841" max="13841" width="11.125" style="436" customWidth="1"/>
    <col min="13842" max="14080" width="9" style="436"/>
    <col min="14081" max="14082" width="14" style="436" customWidth="1"/>
    <col min="14083" max="14086" width="12" style="436" customWidth="1"/>
    <col min="14087" max="14087" width="11.125" style="436" customWidth="1"/>
    <col min="14088" max="14096" width="10" style="436" customWidth="1"/>
    <col min="14097" max="14097" width="11.125" style="436" customWidth="1"/>
    <col min="14098" max="14336" width="9" style="436"/>
    <col min="14337" max="14338" width="14" style="436" customWidth="1"/>
    <col min="14339" max="14342" width="12" style="436" customWidth="1"/>
    <col min="14343" max="14343" width="11.125" style="436" customWidth="1"/>
    <col min="14344" max="14352" width="10" style="436" customWidth="1"/>
    <col min="14353" max="14353" width="11.125" style="436" customWidth="1"/>
    <col min="14354" max="14592" width="9" style="436"/>
    <col min="14593" max="14594" width="14" style="436" customWidth="1"/>
    <col min="14595" max="14598" width="12" style="436" customWidth="1"/>
    <col min="14599" max="14599" width="11.125" style="436" customWidth="1"/>
    <col min="14600" max="14608" width="10" style="436" customWidth="1"/>
    <col min="14609" max="14609" width="11.125" style="436" customWidth="1"/>
    <col min="14610" max="14848" width="9" style="436"/>
    <col min="14849" max="14850" width="14" style="436" customWidth="1"/>
    <col min="14851" max="14854" width="12" style="436" customWidth="1"/>
    <col min="14855" max="14855" width="11.125" style="436" customWidth="1"/>
    <col min="14856" max="14864" width="10" style="436" customWidth="1"/>
    <col min="14865" max="14865" width="11.125" style="436" customWidth="1"/>
    <col min="14866" max="15104" width="9" style="436"/>
    <col min="15105" max="15106" width="14" style="436" customWidth="1"/>
    <col min="15107" max="15110" width="12" style="436" customWidth="1"/>
    <col min="15111" max="15111" width="11.125" style="436" customWidth="1"/>
    <col min="15112" max="15120" width="10" style="436" customWidth="1"/>
    <col min="15121" max="15121" width="11.125" style="436" customWidth="1"/>
    <col min="15122" max="15360" width="9" style="436"/>
    <col min="15361" max="15362" width="14" style="436" customWidth="1"/>
    <col min="15363" max="15366" width="12" style="436" customWidth="1"/>
    <col min="15367" max="15367" width="11.125" style="436" customWidth="1"/>
    <col min="15368" max="15376" width="10" style="436" customWidth="1"/>
    <col min="15377" max="15377" width="11.125" style="436" customWidth="1"/>
    <col min="15378" max="15616" width="9" style="436"/>
    <col min="15617" max="15618" width="14" style="436" customWidth="1"/>
    <col min="15619" max="15622" width="12" style="436" customWidth="1"/>
    <col min="15623" max="15623" width="11.125" style="436" customWidth="1"/>
    <col min="15624" max="15632" width="10" style="436" customWidth="1"/>
    <col min="15633" max="15633" width="11.125" style="436" customWidth="1"/>
    <col min="15634" max="15872" width="9" style="436"/>
    <col min="15873" max="15874" width="14" style="436" customWidth="1"/>
    <col min="15875" max="15878" width="12" style="436" customWidth="1"/>
    <col min="15879" max="15879" width="11.125" style="436" customWidth="1"/>
    <col min="15880" max="15888" width="10" style="436" customWidth="1"/>
    <col min="15889" max="15889" width="11.125" style="436" customWidth="1"/>
    <col min="15890" max="16128" width="9" style="436"/>
    <col min="16129" max="16130" width="14" style="436" customWidth="1"/>
    <col min="16131" max="16134" width="12" style="436" customWidth="1"/>
    <col min="16135" max="16135" width="11.125" style="436" customWidth="1"/>
    <col min="16136" max="16144" width="10" style="436" customWidth="1"/>
    <col min="16145" max="16145" width="11.125" style="436" customWidth="1"/>
    <col min="16146" max="16384" width="9" style="436"/>
  </cols>
  <sheetData>
    <row r="1" spans="1:17" ht="13.5" customHeight="1">
      <c r="P1" s="437"/>
    </row>
    <row r="2" spans="1:17" ht="22.5" customHeight="1">
      <c r="A2" s="738" t="s">
        <v>459</v>
      </c>
      <c r="B2" s="738"/>
      <c r="C2" s="738"/>
      <c r="D2" s="738"/>
      <c r="E2" s="738"/>
      <c r="F2" s="738"/>
      <c r="G2" s="738"/>
      <c r="H2" s="738"/>
      <c r="I2" s="778" t="s">
        <v>391</v>
      </c>
      <c r="J2" s="778"/>
      <c r="K2" s="778"/>
      <c r="L2" s="778"/>
      <c r="M2" s="778"/>
      <c r="N2" s="778"/>
      <c r="O2" s="778"/>
      <c r="P2" s="778"/>
      <c r="Q2" s="778"/>
    </row>
    <row r="3" spans="1:17" ht="13.5" customHeight="1" thickBot="1">
      <c r="A3" s="438"/>
      <c r="B3" s="438"/>
      <c r="C3" s="438"/>
      <c r="D3" s="438"/>
      <c r="E3" s="438"/>
      <c r="F3" s="438"/>
      <c r="G3" s="438"/>
      <c r="H3" s="438"/>
      <c r="I3" s="438"/>
      <c r="J3" s="438"/>
    </row>
    <row r="4" spans="1:17" s="258" customFormat="1" ht="15" customHeight="1">
      <c r="A4" s="715" t="s">
        <v>392</v>
      </c>
      <c r="B4" s="723" t="s">
        <v>288</v>
      </c>
      <c r="C4" s="723" t="s">
        <v>289</v>
      </c>
      <c r="D4" s="723" t="s">
        <v>393</v>
      </c>
      <c r="E4" s="723" t="s">
        <v>394</v>
      </c>
      <c r="F4" s="723" t="s">
        <v>290</v>
      </c>
      <c r="G4" s="723" t="s">
        <v>395</v>
      </c>
      <c r="H4" s="439" t="s">
        <v>291</v>
      </c>
      <c r="I4" s="440" t="s">
        <v>292</v>
      </c>
      <c r="J4" s="781" t="s">
        <v>293</v>
      </c>
    </row>
    <row r="5" spans="1:17" s="258" customFormat="1" ht="15" customHeight="1">
      <c r="A5" s="779"/>
      <c r="B5" s="780"/>
      <c r="C5" s="780"/>
      <c r="D5" s="780"/>
      <c r="E5" s="780"/>
      <c r="F5" s="780"/>
      <c r="G5" s="780"/>
      <c r="H5" s="441" t="s">
        <v>294</v>
      </c>
      <c r="I5" s="442" t="s">
        <v>295</v>
      </c>
      <c r="J5" s="782"/>
    </row>
    <row r="6" spans="1:17" s="258" customFormat="1" ht="18" customHeight="1">
      <c r="A6" s="741"/>
      <c r="B6" s="443" t="s">
        <v>296</v>
      </c>
      <c r="C6" s="444" t="s">
        <v>297</v>
      </c>
      <c r="D6" s="444" t="s">
        <v>298</v>
      </c>
      <c r="E6" s="444" t="s">
        <v>297</v>
      </c>
      <c r="F6" s="444" t="s">
        <v>299</v>
      </c>
      <c r="G6" s="444" t="s">
        <v>296</v>
      </c>
      <c r="H6" s="323" t="s">
        <v>396</v>
      </c>
      <c r="I6" s="445" t="s">
        <v>397</v>
      </c>
      <c r="J6" s="443" t="s">
        <v>297</v>
      </c>
    </row>
    <row r="7" spans="1:17" s="258" customFormat="1" ht="16.5" customHeight="1">
      <c r="A7" s="446" t="s">
        <v>277</v>
      </c>
      <c r="B7" s="272">
        <v>811612</v>
      </c>
      <c r="C7" s="272">
        <v>10095</v>
      </c>
      <c r="D7" s="272">
        <v>284</v>
      </c>
      <c r="E7" s="272">
        <v>602555</v>
      </c>
      <c r="F7" s="272">
        <v>20228</v>
      </c>
      <c r="G7" s="272">
        <v>107102</v>
      </c>
      <c r="H7" s="270">
        <v>1084</v>
      </c>
      <c r="I7" s="447">
        <v>749</v>
      </c>
      <c r="J7" s="270">
        <v>406672</v>
      </c>
    </row>
    <row r="8" spans="1:17" s="258" customFormat="1" ht="16.5" customHeight="1">
      <c r="A8" s="448">
        <v>23</v>
      </c>
      <c r="B8" s="272">
        <v>827299</v>
      </c>
      <c r="C8" s="272">
        <v>5476</v>
      </c>
      <c r="D8" s="272">
        <v>284</v>
      </c>
      <c r="E8" s="272">
        <v>572859</v>
      </c>
      <c r="F8" s="272">
        <v>16286</v>
      </c>
      <c r="G8" s="272">
        <v>111132</v>
      </c>
      <c r="H8" s="270">
        <v>1017</v>
      </c>
      <c r="I8" s="447">
        <v>1088</v>
      </c>
      <c r="J8" s="270">
        <v>369052</v>
      </c>
    </row>
    <row r="9" spans="1:17" s="258" customFormat="1" ht="16.5" customHeight="1">
      <c r="A9" s="448">
        <v>24</v>
      </c>
      <c r="B9" s="272">
        <v>841189</v>
      </c>
      <c r="C9" s="272">
        <v>8754</v>
      </c>
      <c r="D9" s="272">
        <v>289</v>
      </c>
      <c r="E9" s="272">
        <v>561160</v>
      </c>
      <c r="F9" s="272">
        <v>12121</v>
      </c>
      <c r="G9" s="272">
        <v>144996</v>
      </c>
      <c r="H9" s="270">
        <v>1140</v>
      </c>
      <c r="I9" s="447">
        <v>857</v>
      </c>
      <c r="J9" s="270">
        <v>391955</v>
      </c>
    </row>
    <row r="10" spans="1:17" s="258" customFormat="1" ht="16.5" customHeight="1">
      <c r="A10" s="448">
        <v>25</v>
      </c>
      <c r="B10" s="272">
        <v>837759</v>
      </c>
      <c r="C10" s="272">
        <v>8060</v>
      </c>
      <c r="D10" s="272">
        <v>288</v>
      </c>
      <c r="E10" s="272">
        <v>530850</v>
      </c>
      <c r="F10" s="272">
        <v>16564</v>
      </c>
      <c r="G10" s="272">
        <v>157388</v>
      </c>
      <c r="H10" s="270">
        <v>1293</v>
      </c>
      <c r="I10" s="447">
        <v>1070</v>
      </c>
      <c r="J10" s="270">
        <v>387390</v>
      </c>
    </row>
    <row r="11" spans="1:17" s="258" customFormat="1" ht="16.5" customHeight="1">
      <c r="A11" s="449">
        <v>26</v>
      </c>
      <c r="B11" s="450">
        <v>834053</v>
      </c>
      <c r="C11" s="450">
        <v>7586</v>
      </c>
      <c r="D11" s="450">
        <v>289</v>
      </c>
      <c r="E11" s="450">
        <v>518604</v>
      </c>
      <c r="F11" s="450">
        <v>19584</v>
      </c>
      <c r="G11" s="450">
        <v>159220</v>
      </c>
      <c r="H11" s="451">
        <v>1536</v>
      </c>
      <c r="I11" s="452">
        <v>1314</v>
      </c>
      <c r="J11" s="451">
        <v>377829</v>
      </c>
    </row>
    <row r="12" spans="1:17" s="258" customFormat="1" ht="16.5" customHeight="1">
      <c r="A12" s="453" t="s">
        <v>398</v>
      </c>
      <c r="B12" s="454">
        <v>0</v>
      </c>
      <c r="C12" s="275">
        <v>787</v>
      </c>
      <c r="D12" s="275">
        <v>25</v>
      </c>
      <c r="E12" s="275">
        <v>45797</v>
      </c>
      <c r="F12" s="275">
        <v>1329</v>
      </c>
      <c r="G12" s="275">
        <v>12698</v>
      </c>
      <c r="H12" s="273">
        <v>143</v>
      </c>
      <c r="I12" s="455">
        <v>74</v>
      </c>
      <c r="J12" s="273">
        <v>32022</v>
      </c>
    </row>
    <row r="13" spans="1:17" s="258" customFormat="1" ht="16.5" customHeight="1">
      <c r="A13" s="456" t="s">
        <v>399</v>
      </c>
      <c r="B13" s="454">
        <v>0</v>
      </c>
      <c r="C13" s="272">
        <v>633</v>
      </c>
      <c r="D13" s="272">
        <v>24</v>
      </c>
      <c r="E13" s="272">
        <v>41892</v>
      </c>
      <c r="F13" s="272">
        <v>1449</v>
      </c>
      <c r="G13" s="272">
        <v>12389</v>
      </c>
      <c r="H13" s="270">
        <v>134</v>
      </c>
      <c r="I13" s="447">
        <v>90</v>
      </c>
      <c r="J13" s="270">
        <v>29682</v>
      </c>
    </row>
    <row r="14" spans="1:17" s="258" customFormat="1" ht="16.5" customHeight="1">
      <c r="A14" s="456" t="s">
        <v>400</v>
      </c>
      <c r="B14" s="454">
        <v>0</v>
      </c>
      <c r="C14" s="272">
        <v>586</v>
      </c>
      <c r="D14" s="272">
        <v>20</v>
      </c>
      <c r="E14" s="272">
        <v>38348</v>
      </c>
      <c r="F14" s="272">
        <v>1369</v>
      </c>
      <c r="G14" s="272">
        <v>12228</v>
      </c>
      <c r="H14" s="270">
        <v>107</v>
      </c>
      <c r="I14" s="447">
        <v>119</v>
      </c>
      <c r="J14" s="270">
        <v>27599</v>
      </c>
    </row>
    <row r="15" spans="1:17" s="258" customFormat="1" ht="16.5" customHeight="1">
      <c r="A15" s="456" t="s">
        <v>401</v>
      </c>
      <c r="B15" s="454">
        <v>0</v>
      </c>
      <c r="C15" s="272">
        <v>839</v>
      </c>
      <c r="D15" s="272">
        <v>25</v>
      </c>
      <c r="E15" s="272">
        <v>45740</v>
      </c>
      <c r="F15" s="272">
        <v>1907</v>
      </c>
      <c r="G15" s="272">
        <v>14311</v>
      </c>
      <c r="H15" s="270">
        <v>114</v>
      </c>
      <c r="I15" s="447">
        <v>120</v>
      </c>
      <c r="J15" s="270">
        <v>34030</v>
      </c>
    </row>
    <row r="16" spans="1:17" s="258" customFormat="1" ht="16.5" customHeight="1">
      <c r="A16" s="456" t="s">
        <v>402</v>
      </c>
      <c r="B16" s="454">
        <v>0</v>
      </c>
      <c r="C16" s="272">
        <v>999</v>
      </c>
      <c r="D16" s="272">
        <v>26</v>
      </c>
      <c r="E16" s="272">
        <v>51473</v>
      </c>
      <c r="F16" s="272">
        <v>2042</v>
      </c>
      <c r="G16" s="272">
        <v>14606</v>
      </c>
      <c r="H16" s="270">
        <v>133</v>
      </c>
      <c r="I16" s="447">
        <v>120</v>
      </c>
      <c r="J16" s="270">
        <v>38620</v>
      </c>
    </row>
    <row r="17" spans="1:17" s="258" customFormat="1" ht="16.5" customHeight="1">
      <c r="A17" s="456" t="s">
        <v>403</v>
      </c>
      <c r="B17" s="454">
        <v>0</v>
      </c>
      <c r="C17" s="272">
        <v>566</v>
      </c>
      <c r="D17" s="272">
        <v>24</v>
      </c>
      <c r="E17" s="272">
        <v>44876</v>
      </c>
      <c r="F17" s="272">
        <v>1580</v>
      </c>
      <c r="G17" s="272">
        <v>13035</v>
      </c>
      <c r="H17" s="270">
        <v>131</v>
      </c>
      <c r="I17" s="447">
        <v>71</v>
      </c>
      <c r="J17" s="270">
        <v>31326</v>
      </c>
    </row>
    <row r="18" spans="1:17" s="258" customFormat="1" ht="16.5" customHeight="1">
      <c r="A18" s="456" t="s">
        <v>404</v>
      </c>
      <c r="B18" s="454">
        <v>0</v>
      </c>
      <c r="C18" s="272">
        <v>575</v>
      </c>
      <c r="D18" s="272">
        <v>26</v>
      </c>
      <c r="E18" s="272">
        <v>47187</v>
      </c>
      <c r="F18" s="272">
        <v>1596</v>
      </c>
      <c r="G18" s="272">
        <v>13838</v>
      </c>
      <c r="H18" s="270">
        <v>159</v>
      </c>
      <c r="I18" s="447">
        <v>138</v>
      </c>
      <c r="J18" s="270">
        <v>32601</v>
      </c>
    </row>
    <row r="19" spans="1:17" s="258" customFormat="1" ht="16.5" customHeight="1">
      <c r="A19" s="456" t="s">
        <v>405</v>
      </c>
      <c r="B19" s="454">
        <v>0</v>
      </c>
      <c r="C19" s="272">
        <v>573</v>
      </c>
      <c r="D19" s="272">
        <v>25</v>
      </c>
      <c r="E19" s="272">
        <v>44677</v>
      </c>
      <c r="F19" s="272">
        <v>1705</v>
      </c>
      <c r="G19" s="272">
        <v>13907</v>
      </c>
      <c r="H19" s="270">
        <v>139</v>
      </c>
      <c r="I19" s="447">
        <v>122</v>
      </c>
      <c r="J19" s="270">
        <v>31631</v>
      </c>
    </row>
    <row r="20" spans="1:17" s="258" customFormat="1" ht="16.5" customHeight="1">
      <c r="A20" s="456" t="s">
        <v>406</v>
      </c>
      <c r="B20" s="454">
        <v>0</v>
      </c>
      <c r="C20" s="272">
        <v>425</v>
      </c>
      <c r="D20" s="272">
        <v>24</v>
      </c>
      <c r="E20" s="272">
        <v>37555</v>
      </c>
      <c r="F20" s="272">
        <v>1553</v>
      </c>
      <c r="G20" s="272">
        <v>11936</v>
      </c>
      <c r="H20" s="270">
        <v>78</v>
      </c>
      <c r="I20" s="447">
        <v>88</v>
      </c>
      <c r="J20" s="270">
        <v>28520</v>
      </c>
    </row>
    <row r="21" spans="1:17" s="258" customFormat="1" ht="16.5" customHeight="1">
      <c r="A21" s="457" t="s">
        <v>407</v>
      </c>
      <c r="B21" s="454">
        <v>0</v>
      </c>
      <c r="C21" s="272">
        <v>486</v>
      </c>
      <c r="D21" s="272">
        <v>22</v>
      </c>
      <c r="E21" s="272">
        <v>38263</v>
      </c>
      <c r="F21" s="272">
        <v>1675</v>
      </c>
      <c r="G21" s="272">
        <v>13769</v>
      </c>
      <c r="H21" s="270">
        <v>122</v>
      </c>
      <c r="I21" s="447">
        <v>138</v>
      </c>
      <c r="J21" s="270">
        <v>29281</v>
      </c>
    </row>
    <row r="22" spans="1:17" s="258" customFormat="1" ht="16.5" customHeight="1">
      <c r="A22" s="456" t="s">
        <v>408</v>
      </c>
      <c r="B22" s="454">
        <v>0</v>
      </c>
      <c r="C22" s="272">
        <v>531</v>
      </c>
      <c r="D22" s="272">
        <v>23</v>
      </c>
      <c r="E22" s="272">
        <v>42744</v>
      </c>
      <c r="F22" s="272">
        <v>1668</v>
      </c>
      <c r="G22" s="272">
        <v>13402</v>
      </c>
      <c r="H22" s="270">
        <v>127</v>
      </c>
      <c r="I22" s="447">
        <v>104</v>
      </c>
      <c r="J22" s="270">
        <v>30786</v>
      </c>
    </row>
    <row r="23" spans="1:17" s="258" customFormat="1" ht="16.5" customHeight="1" thickBot="1">
      <c r="A23" s="458" t="s">
        <v>409</v>
      </c>
      <c r="B23" s="565">
        <v>0</v>
      </c>
      <c r="C23" s="459">
        <v>586</v>
      </c>
      <c r="D23" s="459">
        <v>25</v>
      </c>
      <c r="E23" s="459">
        <v>40052</v>
      </c>
      <c r="F23" s="459">
        <v>1711</v>
      </c>
      <c r="G23" s="459">
        <v>13101</v>
      </c>
      <c r="H23" s="460">
        <v>149</v>
      </c>
      <c r="I23" s="461">
        <v>130</v>
      </c>
      <c r="J23" s="460">
        <v>31731</v>
      </c>
    </row>
    <row r="24" spans="1:17" s="258" customFormat="1" ht="13.5" customHeight="1">
      <c r="A24" s="462" t="s">
        <v>300</v>
      </c>
      <c r="B24" s="463"/>
      <c r="C24" s="463"/>
      <c r="D24" s="463"/>
      <c r="E24" s="463"/>
      <c r="F24" s="463"/>
      <c r="G24" s="463"/>
      <c r="H24" s="463"/>
      <c r="I24" s="463"/>
      <c r="J24" s="463"/>
    </row>
    <row r="25" spans="1:17" s="258" customFormat="1" ht="25.5" customHeight="1">
      <c r="A25" s="783" t="s">
        <v>301</v>
      </c>
      <c r="B25" s="783"/>
      <c r="C25" s="783"/>
      <c r="D25" s="783"/>
      <c r="E25" s="783"/>
      <c r="F25" s="783"/>
      <c r="G25" s="783"/>
      <c r="H25" s="463"/>
      <c r="I25" s="463"/>
      <c r="J25" s="463"/>
    </row>
    <row r="26" spans="1:17" s="258" customFormat="1" ht="13.5" customHeight="1" thickBot="1">
      <c r="A26" s="291"/>
      <c r="B26" s="291"/>
      <c r="C26" s="291"/>
      <c r="D26" s="291"/>
      <c r="E26" s="291"/>
      <c r="F26" s="291"/>
      <c r="G26" s="291"/>
      <c r="H26" s="291"/>
      <c r="I26" s="291"/>
    </row>
    <row r="27" spans="1:17" s="258" customFormat="1" ht="17.25" customHeight="1">
      <c r="A27" s="715" t="s">
        <v>302</v>
      </c>
      <c r="B27" s="784" t="s">
        <v>410</v>
      </c>
      <c r="C27" s="785"/>
      <c r="D27" s="785"/>
      <c r="E27" s="785"/>
      <c r="F27" s="785"/>
      <c r="G27" s="785"/>
      <c r="H27" s="785"/>
      <c r="I27" s="786" t="s">
        <v>303</v>
      </c>
      <c r="J27" s="786"/>
      <c r="K27" s="786"/>
      <c r="L27" s="786"/>
      <c r="M27" s="786"/>
      <c r="N27" s="786"/>
      <c r="O27" s="786"/>
      <c r="P27" s="787"/>
      <c r="Q27" s="725" t="s">
        <v>411</v>
      </c>
    </row>
    <row r="28" spans="1:17" s="258" customFormat="1" ht="17.25" customHeight="1">
      <c r="A28" s="741"/>
      <c r="B28" s="464" t="s">
        <v>412</v>
      </c>
      <c r="C28" s="465" t="s">
        <v>304</v>
      </c>
      <c r="D28" s="465" t="s">
        <v>305</v>
      </c>
      <c r="E28" s="465" t="s">
        <v>413</v>
      </c>
      <c r="F28" s="465" t="s">
        <v>414</v>
      </c>
      <c r="G28" s="465" t="s">
        <v>415</v>
      </c>
      <c r="H28" s="466" t="s">
        <v>306</v>
      </c>
      <c r="I28" s="467" t="s">
        <v>307</v>
      </c>
      <c r="J28" s="465" t="s">
        <v>308</v>
      </c>
      <c r="K28" s="465" t="s">
        <v>309</v>
      </c>
      <c r="L28" s="465" t="s">
        <v>310</v>
      </c>
      <c r="M28" s="466" t="s">
        <v>311</v>
      </c>
      <c r="N28" s="466" t="s">
        <v>312</v>
      </c>
      <c r="O28" s="466" t="s">
        <v>313</v>
      </c>
      <c r="P28" s="466" t="s">
        <v>314</v>
      </c>
      <c r="Q28" s="742"/>
    </row>
    <row r="29" spans="1:17" s="258" customFormat="1" ht="16.5" customHeight="1">
      <c r="A29" s="446" t="s">
        <v>277</v>
      </c>
      <c r="B29" s="468">
        <v>1424719</v>
      </c>
      <c r="C29" s="272">
        <v>48355</v>
      </c>
      <c r="D29" s="272">
        <v>53248</v>
      </c>
      <c r="E29" s="272">
        <v>29484</v>
      </c>
      <c r="F29" s="272">
        <v>61618</v>
      </c>
      <c r="G29" s="272">
        <v>52801</v>
      </c>
      <c r="H29" s="270">
        <v>60664</v>
      </c>
      <c r="I29" s="447">
        <v>49805</v>
      </c>
      <c r="J29" s="272">
        <v>159540</v>
      </c>
      <c r="K29" s="272">
        <v>52528</v>
      </c>
      <c r="L29" s="272">
        <v>86857</v>
      </c>
      <c r="M29" s="469">
        <v>30546</v>
      </c>
      <c r="N29" s="469">
        <v>14782</v>
      </c>
      <c r="O29" s="470">
        <v>0</v>
      </c>
      <c r="P29" s="270">
        <v>437</v>
      </c>
      <c r="Q29" s="471">
        <v>2125384</v>
      </c>
    </row>
    <row r="30" spans="1:17" s="258" customFormat="1" ht="16.5" customHeight="1">
      <c r="A30" s="448">
        <v>23</v>
      </c>
      <c r="B30" s="468">
        <v>1348471</v>
      </c>
      <c r="C30" s="272">
        <v>44879</v>
      </c>
      <c r="D30" s="272">
        <v>38620</v>
      </c>
      <c r="E30" s="272">
        <v>27677</v>
      </c>
      <c r="F30" s="272">
        <v>57635</v>
      </c>
      <c r="G30" s="272">
        <v>57049</v>
      </c>
      <c r="H30" s="270">
        <v>53253</v>
      </c>
      <c r="I30" s="447">
        <v>47572</v>
      </c>
      <c r="J30" s="272">
        <v>148191</v>
      </c>
      <c r="K30" s="272">
        <v>55199</v>
      </c>
      <c r="L30" s="272">
        <v>76745</v>
      </c>
      <c r="M30" s="272">
        <v>29223</v>
      </c>
      <c r="N30" s="469">
        <v>13987</v>
      </c>
      <c r="O30" s="469">
        <v>0</v>
      </c>
      <c r="P30" s="272">
        <v>334</v>
      </c>
      <c r="Q30" s="471">
        <v>1998835</v>
      </c>
    </row>
    <row r="31" spans="1:17" s="258" customFormat="1" ht="16.5" customHeight="1">
      <c r="A31" s="448">
        <v>24</v>
      </c>
      <c r="B31" s="468">
        <v>1383523</v>
      </c>
      <c r="C31" s="272">
        <v>42911</v>
      </c>
      <c r="D31" s="272">
        <v>36593</v>
      </c>
      <c r="E31" s="272">
        <v>31707</v>
      </c>
      <c r="F31" s="272">
        <v>54266</v>
      </c>
      <c r="G31" s="272">
        <v>55303</v>
      </c>
      <c r="H31" s="270">
        <v>45759</v>
      </c>
      <c r="I31" s="447">
        <v>43547</v>
      </c>
      <c r="J31" s="272">
        <v>155803</v>
      </c>
      <c r="K31" s="272">
        <v>59597</v>
      </c>
      <c r="L31" s="272">
        <v>72501</v>
      </c>
      <c r="M31" s="272">
        <v>36563</v>
      </c>
      <c r="N31" s="272">
        <v>11773</v>
      </c>
      <c r="O31" s="272">
        <v>32511</v>
      </c>
      <c r="P31" s="272">
        <v>775</v>
      </c>
      <c r="Q31" s="471">
        <v>2063132</v>
      </c>
    </row>
    <row r="32" spans="1:17" s="258" customFormat="1" ht="16.5" customHeight="1">
      <c r="A32" s="448">
        <v>25</v>
      </c>
      <c r="B32" s="468">
        <v>1316674</v>
      </c>
      <c r="C32" s="272">
        <v>35440</v>
      </c>
      <c r="D32" s="272">
        <v>36750</v>
      </c>
      <c r="E32" s="272">
        <v>32209</v>
      </c>
      <c r="F32" s="272">
        <v>52639</v>
      </c>
      <c r="G32" s="272">
        <v>61519</v>
      </c>
      <c r="H32" s="270">
        <v>43236</v>
      </c>
      <c r="I32" s="447">
        <v>48917</v>
      </c>
      <c r="J32" s="272">
        <v>158235</v>
      </c>
      <c r="K32" s="272">
        <v>61096</v>
      </c>
      <c r="L32" s="272">
        <v>78671</v>
      </c>
      <c r="M32" s="272">
        <v>31824</v>
      </c>
      <c r="N32" s="272">
        <v>9852</v>
      </c>
      <c r="O32" s="272">
        <v>33069</v>
      </c>
      <c r="P32" s="272">
        <v>37</v>
      </c>
      <c r="Q32" s="471">
        <v>2000168</v>
      </c>
    </row>
    <row r="33" spans="1:17" s="258" customFormat="1" ht="16.5" customHeight="1">
      <c r="A33" s="449">
        <v>26</v>
      </c>
      <c r="B33" s="472">
        <v>1263110</v>
      </c>
      <c r="C33" s="450">
        <v>29657</v>
      </c>
      <c r="D33" s="450">
        <v>34856</v>
      </c>
      <c r="E33" s="450">
        <v>34012</v>
      </c>
      <c r="F33" s="450">
        <v>42863</v>
      </c>
      <c r="G33" s="450">
        <v>59309</v>
      </c>
      <c r="H33" s="451">
        <v>44370</v>
      </c>
      <c r="I33" s="452">
        <v>47194</v>
      </c>
      <c r="J33" s="450">
        <v>156191</v>
      </c>
      <c r="K33" s="450">
        <v>59766</v>
      </c>
      <c r="L33" s="450">
        <v>78513</v>
      </c>
      <c r="M33" s="450">
        <v>30385</v>
      </c>
      <c r="N33" s="450">
        <v>11241</v>
      </c>
      <c r="O33" s="450">
        <v>33546</v>
      </c>
      <c r="P33" s="450">
        <v>207</v>
      </c>
      <c r="Q33" s="473">
        <v>1925220</v>
      </c>
    </row>
    <row r="34" spans="1:17" s="258" customFormat="1" ht="16.5" customHeight="1">
      <c r="A34" s="453" t="s">
        <v>398</v>
      </c>
      <c r="B34" s="275">
        <v>109588</v>
      </c>
      <c r="C34" s="275">
        <v>1003</v>
      </c>
      <c r="D34" s="275">
        <v>2829</v>
      </c>
      <c r="E34" s="275">
        <v>2557</v>
      </c>
      <c r="F34" s="275">
        <v>3850</v>
      </c>
      <c r="G34" s="275">
        <v>5091</v>
      </c>
      <c r="H34" s="273">
        <v>3115</v>
      </c>
      <c r="I34" s="455">
        <v>3846</v>
      </c>
      <c r="J34" s="275">
        <v>13083</v>
      </c>
      <c r="K34" s="275">
        <v>5482</v>
      </c>
      <c r="L34" s="275">
        <v>6396</v>
      </c>
      <c r="M34" s="275">
        <v>2154</v>
      </c>
      <c r="N34" s="275">
        <v>793</v>
      </c>
      <c r="O34" s="275">
        <v>2492</v>
      </c>
      <c r="P34" s="275">
        <v>4</v>
      </c>
      <c r="Q34" s="474">
        <v>162283</v>
      </c>
    </row>
    <row r="35" spans="1:17" s="258" customFormat="1" ht="16.5" customHeight="1">
      <c r="A35" s="456" t="s">
        <v>399</v>
      </c>
      <c r="B35" s="272">
        <v>101308</v>
      </c>
      <c r="C35" s="272">
        <v>7118</v>
      </c>
      <c r="D35" s="272">
        <v>2555</v>
      </c>
      <c r="E35" s="272">
        <v>2581</v>
      </c>
      <c r="F35" s="272">
        <v>3033</v>
      </c>
      <c r="G35" s="272">
        <v>4416</v>
      </c>
      <c r="H35" s="270">
        <v>2705</v>
      </c>
      <c r="I35" s="447">
        <v>3717</v>
      </c>
      <c r="J35" s="272">
        <v>12604</v>
      </c>
      <c r="K35" s="272">
        <v>4278</v>
      </c>
      <c r="L35" s="272">
        <v>5746</v>
      </c>
      <c r="M35" s="272">
        <v>2515</v>
      </c>
      <c r="N35" s="272">
        <v>705</v>
      </c>
      <c r="O35" s="272">
        <v>2307</v>
      </c>
      <c r="P35" s="272">
        <v>47</v>
      </c>
      <c r="Q35" s="471">
        <v>155635</v>
      </c>
    </row>
    <row r="36" spans="1:17" s="258" customFormat="1" ht="16.5" customHeight="1">
      <c r="A36" s="456" t="s">
        <v>400</v>
      </c>
      <c r="B36" s="272">
        <v>95892</v>
      </c>
      <c r="C36" s="272">
        <v>3674</v>
      </c>
      <c r="D36" s="272">
        <v>2539</v>
      </c>
      <c r="E36" s="272">
        <v>2444</v>
      </c>
      <c r="F36" s="272">
        <v>3176</v>
      </c>
      <c r="G36" s="272">
        <v>3971</v>
      </c>
      <c r="H36" s="270">
        <v>3306</v>
      </c>
      <c r="I36" s="447">
        <v>3217</v>
      </c>
      <c r="J36" s="272">
        <v>11468</v>
      </c>
      <c r="K36" s="272">
        <v>4217</v>
      </c>
      <c r="L36" s="272">
        <v>5833</v>
      </c>
      <c r="M36" s="272">
        <v>2229</v>
      </c>
      <c r="N36" s="272">
        <v>710</v>
      </c>
      <c r="O36" s="272">
        <v>2459</v>
      </c>
      <c r="P36" s="272">
        <v>32</v>
      </c>
      <c r="Q36" s="471">
        <v>145167</v>
      </c>
    </row>
    <row r="37" spans="1:17" s="258" customFormat="1" ht="16.5" customHeight="1">
      <c r="A37" s="456" t="s">
        <v>401</v>
      </c>
      <c r="B37" s="272">
        <v>113009</v>
      </c>
      <c r="C37" s="272">
        <v>751</v>
      </c>
      <c r="D37" s="272">
        <v>3630</v>
      </c>
      <c r="E37" s="272">
        <v>3241</v>
      </c>
      <c r="F37" s="272">
        <v>4669</v>
      </c>
      <c r="G37" s="272">
        <v>5622</v>
      </c>
      <c r="H37" s="270">
        <v>4174</v>
      </c>
      <c r="I37" s="447">
        <v>4560</v>
      </c>
      <c r="J37" s="272">
        <v>14844</v>
      </c>
      <c r="K37" s="272">
        <v>5399</v>
      </c>
      <c r="L37" s="272">
        <v>7112</v>
      </c>
      <c r="M37" s="272">
        <v>2953</v>
      </c>
      <c r="N37" s="272">
        <v>1028</v>
      </c>
      <c r="O37" s="272">
        <v>3402</v>
      </c>
      <c r="P37" s="272">
        <v>2</v>
      </c>
      <c r="Q37" s="471">
        <v>174396</v>
      </c>
    </row>
    <row r="38" spans="1:17" s="258" customFormat="1" ht="16.5" customHeight="1">
      <c r="A38" s="456" t="s">
        <v>402</v>
      </c>
      <c r="B38" s="272">
        <v>127428</v>
      </c>
      <c r="C38" s="272">
        <v>738</v>
      </c>
      <c r="D38" s="272">
        <v>3865</v>
      </c>
      <c r="E38" s="272">
        <v>3874</v>
      </c>
      <c r="F38" s="272">
        <v>5864</v>
      </c>
      <c r="G38" s="272">
        <v>7153</v>
      </c>
      <c r="H38" s="270">
        <v>5456</v>
      </c>
      <c r="I38" s="447">
        <v>5334</v>
      </c>
      <c r="J38" s="272">
        <v>16364</v>
      </c>
      <c r="K38" s="272">
        <v>5945</v>
      </c>
      <c r="L38" s="272">
        <v>8253</v>
      </c>
      <c r="M38" s="272">
        <v>3263</v>
      </c>
      <c r="N38" s="272">
        <v>1346</v>
      </c>
      <c r="O38" s="272">
        <v>4606</v>
      </c>
      <c r="P38" s="272">
        <v>29</v>
      </c>
      <c r="Q38" s="471">
        <v>199518</v>
      </c>
    </row>
    <row r="39" spans="1:17" s="258" customFormat="1" ht="16.5" customHeight="1">
      <c r="A39" s="456" t="s">
        <v>403</v>
      </c>
      <c r="B39" s="272">
        <v>103733</v>
      </c>
      <c r="C39" s="272">
        <v>3911</v>
      </c>
      <c r="D39" s="272">
        <v>2673</v>
      </c>
      <c r="E39" s="272">
        <v>2686</v>
      </c>
      <c r="F39" s="272">
        <v>3598</v>
      </c>
      <c r="G39" s="272">
        <v>4426</v>
      </c>
      <c r="H39" s="270">
        <v>3807</v>
      </c>
      <c r="I39" s="447">
        <v>3342</v>
      </c>
      <c r="J39" s="272">
        <v>12458</v>
      </c>
      <c r="K39" s="272">
        <v>4457</v>
      </c>
      <c r="L39" s="272">
        <v>6451</v>
      </c>
      <c r="M39" s="272">
        <v>2499</v>
      </c>
      <c r="N39" s="272">
        <v>872</v>
      </c>
      <c r="O39" s="272">
        <v>2701</v>
      </c>
      <c r="P39" s="272">
        <v>15</v>
      </c>
      <c r="Q39" s="471">
        <v>157629</v>
      </c>
    </row>
    <row r="40" spans="1:17" s="258" customFormat="1" ht="16.5" customHeight="1">
      <c r="A40" s="456" t="s">
        <v>404</v>
      </c>
      <c r="B40" s="272">
        <v>106424</v>
      </c>
      <c r="C40" s="272">
        <v>6152</v>
      </c>
      <c r="D40" s="272">
        <v>2538</v>
      </c>
      <c r="E40" s="272">
        <v>2875</v>
      </c>
      <c r="F40" s="272">
        <v>3327</v>
      </c>
      <c r="G40" s="272">
        <v>4879</v>
      </c>
      <c r="H40" s="270">
        <v>3783</v>
      </c>
      <c r="I40" s="447">
        <v>4094</v>
      </c>
      <c r="J40" s="272">
        <v>13252</v>
      </c>
      <c r="K40" s="272">
        <v>4919</v>
      </c>
      <c r="L40" s="272">
        <v>6330</v>
      </c>
      <c r="M40" s="272">
        <v>2484</v>
      </c>
      <c r="N40" s="272">
        <v>964</v>
      </c>
      <c r="O40" s="272">
        <v>2801</v>
      </c>
      <c r="P40" s="272">
        <v>0</v>
      </c>
      <c r="Q40" s="471">
        <v>164822</v>
      </c>
    </row>
    <row r="41" spans="1:17" s="258" customFormat="1" ht="16.5" customHeight="1">
      <c r="A41" s="456" t="s">
        <v>405</v>
      </c>
      <c r="B41" s="272">
        <v>104354</v>
      </c>
      <c r="C41" s="272">
        <v>737</v>
      </c>
      <c r="D41" s="272">
        <v>3244</v>
      </c>
      <c r="E41" s="272">
        <v>2885</v>
      </c>
      <c r="F41" s="272">
        <v>3308</v>
      </c>
      <c r="G41" s="272">
        <v>4897</v>
      </c>
      <c r="H41" s="270">
        <v>4042</v>
      </c>
      <c r="I41" s="447">
        <v>4016</v>
      </c>
      <c r="J41" s="272">
        <v>12972</v>
      </c>
      <c r="K41" s="272">
        <v>5237</v>
      </c>
      <c r="L41" s="272">
        <v>6418</v>
      </c>
      <c r="M41" s="272">
        <v>2661</v>
      </c>
      <c r="N41" s="272">
        <v>878</v>
      </c>
      <c r="O41" s="272">
        <v>2713</v>
      </c>
      <c r="P41" s="272">
        <v>16</v>
      </c>
      <c r="Q41" s="471">
        <v>158378</v>
      </c>
    </row>
    <row r="42" spans="1:17" s="258" customFormat="1" ht="16.5" customHeight="1">
      <c r="A42" s="456" t="s">
        <v>406</v>
      </c>
      <c r="B42" s="272">
        <v>95989</v>
      </c>
      <c r="C42" s="272">
        <v>3352</v>
      </c>
      <c r="D42" s="272">
        <v>2762</v>
      </c>
      <c r="E42" s="272">
        <v>2660</v>
      </c>
      <c r="F42" s="272">
        <v>3062</v>
      </c>
      <c r="G42" s="272">
        <v>4478</v>
      </c>
      <c r="H42" s="270">
        <v>3399</v>
      </c>
      <c r="I42" s="447">
        <v>3793</v>
      </c>
      <c r="J42" s="272">
        <v>11555</v>
      </c>
      <c r="K42" s="272">
        <v>4612</v>
      </c>
      <c r="L42" s="272">
        <v>6178</v>
      </c>
      <c r="M42" s="272">
        <v>2429</v>
      </c>
      <c r="N42" s="272">
        <v>999</v>
      </c>
      <c r="O42" s="272">
        <v>2622</v>
      </c>
      <c r="P42" s="272">
        <v>15</v>
      </c>
      <c r="Q42" s="471">
        <v>147905</v>
      </c>
    </row>
    <row r="43" spans="1:17" s="258" customFormat="1" ht="16.5" customHeight="1">
      <c r="A43" s="457" t="s">
        <v>407</v>
      </c>
      <c r="B43" s="272">
        <v>96433</v>
      </c>
      <c r="C43" s="272">
        <v>1020</v>
      </c>
      <c r="D43" s="272">
        <v>3020</v>
      </c>
      <c r="E43" s="272">
        <v>2751</v>
      </c>
      <c r="F43" s="272">
        <v>2930</v>
      </c>
      <c r="G43" s="272">
        <v>4963</v>
      </c>
      <c r="H43" s="270">
        <v>3594</v>
      </c>
      <c r="I43" s="447">
        <v>4201</v>
      </c>
      <c r="J43" s="272">
        <v>11446</v>
      </c>
      <c r="K43" s="272">
        <v>5009</v>
      </c>
      <c r="L43" s="272">
        <v>7123</v>
      </c>
      <c r="M43" s="272">
        <v>2179</v>
      </c>
      <c r="N43" s="272">
        <v>998</v>
      </c>
      <c r="O43" s="272">
        <v>2516</v>
      </c>
      <c r="P43" s="272">
        <v>15</v>
      </c>
      <c r="Q43" s="471">
        <v>148198</v>
      </c>
    </row>
    <row r="44" spans="1:17" s="258" customFormat="1" ht="16.5" customHeight="1">
      <c r="A44" s="456" t="s">
        <v>408</v>
      </c>
      <c r="B44" s="272">
        <v>102098</v>
      </c>
      <c r="C44" s="272">
        <v>607</v>
      </c>
      <c r="D44" s="272">
        <v>2522</v>
      </c>
      <c r="E44" s="272">
        <v>2712</v>
      </c>
      <c r="F44" s="272">
        <v>2867</v>
      </c>
      <c r="G44" s="272">
        <v>4817</v>
      </c>
      <c r="H44" s="270">
        <v>3475</v>
      </c>
      <c r="I44" s="447">
        <v>3601</v>
      </c>
      <c r="J44" s="272">
        <v>13119</v>
      </c>
      <c r="K44" s="272">
        <v>5164</v>
      </c>
      <c r="L44" s="272">
        <v>6580</v>
      </c>
      <c r="M44" s="272">
        <v>2495</v>
      </c>
      <c r="N44" s="272">
        <v>986</v>
      </c>
      <c r="O44" s="272">
        <v>2374</v>
      </c>
      <c r="P44" s="272">
        <v>18</v>
      </c>
      <c r="Q44" s="471">
        <v>153435</v>
      </c>
    </row>
    <row r="45" spans="1:17" s="258" customFormat="1" ht="16.5" customHeight="1" thickBot="1">
      <c r="A45" s="458" t="s">
        <v>409</v>
      </c>
      <c r="B45" s="459">
        <v>106854</v>
      </c>
      <c r="C45" s="459">
        <v>594</v>
      </c>
      <c r="D45" s="459">
        <v>2679</v>
      </c>
      <c r="E45" s="459">
        <v>2746</v>
      </c>
      <c r="F45" s="459">
        <v>3179</v>
      </c>
      <c r="G45" s="459">
        <v>4596</v>
      </c>
      <c r="H45" s="460">
        <v>3514</v>
      </c>
      <c r="I45" s="461">
        <v>3473</v>
      </c>
      <c r="J45" s="459">
        <v>13026</v>
      </c>
      <c r="K45" s="459">
        <v>5047</v>
      </c>
      <c r="L45" s="459">
        <v>6093</v>
      </c>
      <c r="M45" s="459">
        <v>2524</v>
      </c>
      <c r="N45" s="459">
        <v>962</v>
      </c>
      <c r="O45" s="459">
        <v>2553</v>
      </c>
      <c r="P45" s="459">
        <v>14</v>
      </c>
      <c r="Q45" s="475">
        <v>157854</v>
      </c>
    </row>
    <row r="46" spans="1:17" s="258" customFormat="1" ht="14.25" customHeight="1">
      <c r="A46" s="258" t="s">
        <v>315</v>
      </c>
    </row>
    <row r="47" spans="1:17" s="258" customFormat="1" ht="24" customHeight="1">
      <c r="A47" s="777" t="s">
        <v>316</v>
      </c>
      <c r="B47" s="777"/>
      <c r="C47" s="777"/>
      <c r="D47" s="777"/>
      <c r="E47" s="777"/>
      <c r="F47" s="777"/>
      <c r="G47" s="777"/>
      <c r="H47" s="476"/>
      <c r="I47" s="476"/>
      <c r="J47" s="476"/>
      <c r="K47" s="476"/>
      <c r="L47" s="476"/>
      <c r="M47" s="476"/>
      <c r="N47" s="476"/>
      <c r="O47" s="476"/>
      <c r="P47" s="476"/>
    </row>
    <row r="48" spans="1:17">
      <c r="A48" s="258" t="s">
        <v>317</v>
      </c>
    </row>
  </sheetData>
  <mergeCells count="16">
    <mergeCell ref="A47:G47"/>
    <mergeCell ref="A2:H2"/>
    <mergeCell ref="I2:Q2"/>
    <mergeCell ref="A4:A6"/>
    <mergeCell ref="B4:B5"/>
    <mergeCell ref="C4:C5"/>
    <mergeCell ref="D4:D5"/>
    <mergeCell ref="E4:E5"/>
    <mergeCell ref="F4:F5"/>
    <mergeCell ref="G4:G5"/>
    <mergeCell ref="J4:J5"/>
    <mergeCell ref="A25:G25"/>
    <mergeCell ref="A27:A28"/>
    <mergeCell ref="B27:H27"/>
    <mergeCell ref="I27:P27"/>
    <mergeCell ref="Q27:Q28"/>
  </mergeCells>
  <phoneticPr fontId="2"/>
  <printOptions horizontalCentered="1" gridLinesSet="0"/>
  <pageMargins left="0.59055118110236227" right="0.59055118110236227" top="0.78740157480314965" bottom="0.78740157480314965" header="0.59055118110236227" footer="0.59055118110236227"/>
  <pageSetup paperSize="9" scale="94" fitToWidth="2" orientation="portrait" r:id="rId1"/>
  <headerFooter alignWithMargins="0"/>
  <ignoredErrors>
    <ignoredError sqref="A35:A45 A7:A2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E53"/>
  <sheetViews>
    <sheetView showGridLines="0" workbookViewId="0">
      <selection activeCell="B1" sqref="B1"/>
    </sheetView>
  </sheetViews>
  <sheetFormatPr defaultColWidth="8.625" defaultRowHeight="13.5"/>
  <cols>
    <col min="1" max="1" width="1.25" style="11" customWidth="1"/>
    <col min="2" max="2" width="13.125" style="11" customWidth="1"/>
    <col min="3" max="3" width="1.25" style="11" customWidth="1"/>
    <col min="4" max="4" width="7.25" style="11" customWidth="1"/>
    <col min="5" max="7" width="7.875" style="11" customWidth="1"/>
    <col min="8" max="8" width="8.5" style="11" customWidth="1"/>
    <col min="9" max="11" width="7.875" style="11" customWidth="1"/>
    <col min="12" max="12" width="8.5" style="11" customWidth="1"/>
    <col min="13" max="31" width="8.625" style="10"/>
    <col min="32" max="256" width="8.625" style="11"/>
    <col min="257" max="257" width="1.25" style="11" customWidth="1"/>
    <col min="258" max="258" width="13.125" style="11" customWidth="1"/>
    <col min="259" max="259" width="1.25" style="11" customWidth="1"/>
    <col min="260" max="260" width="7.25" style="11" customWidth="1"/>
    <col min="261" max="263" width="7.875" style="11" customWidth="1"/>
    <col min="264" max="264" width="8.5" style="11" customWidth="1"/>
    <col min="265" max="267" width="7.875" style="11" customWidth="1"/>
    <col min="268" max="268" width="8.5" style="11" customWidth="1"/>
    <col min="269" max="512" width="8.625" style="11"/>
    <col min="513" max="513" width="1.25" style="11" customWidth="1"/>
    <col min="514" max="514" width="13.125" style="11" customWidth="1"/>
    <col min="515" max="515" width="1.25" style="11" customWidth="1"/>
    <col min="516" max="516" width="7.25" style="11" customWidth="1"/>
    <col min="517" max="519" width="7.875" style="11" customWidth="1"/>
    <col min="520" max="520" width="8.5" style="11" customWidth="1"/>
    <col min="521" max="523" width="7.875" style="11" customWidth="1"/>
    <col min="524" max="524" width="8.5" style="11" customWidth="1"/>
    <col min="525" max="768" width="8.625" style="11"/>
    <col min="769" max="769" width="1.25" style="11" customWidth="1"/>
    <col min="770" max="770" width="13.125" style="11" customWidth="1"/>
    <col min="771" max="771" width="1.25" style="11" customWidth="1"/>
    <col min="772" max="772" width="7.25" style="11" customWidth="1"/>
    <col min="773" max="775" width="7.875" style="11" customWidth="1"/>
    <col min="776" max="776" width="8.5" style="11" customWidth="1"/>
    <col min="777" max="779" width="7.875" style="11" customWidth="1"/>
    <col min="780" max="780" width="8.5" style="11" customWidth="1"/>
    <col min="781" max="1024" width="8.625" style="11"/>
    <col min="1025" max="1025" width="1.25" style="11" customWidth="1"/>
    <col min="1026" max="1026" width="13.125" style="11" customWidth="1"/>
    <col min="1027" max="1027" width="1.25" style="11" customWidth="1"/>
    <col min="1028" max="1028" width="7.25" style="11" customWidth="1"/>
    <col min="1029" max="1031" width="7.875" style="11" customWidth="1"/>
    <col min="1032" max="1032" width="8.5" style="11" customWidth="1"/>
    <col min="1033" max="1035" width="7.875" style="11" customWidth="1"/>
    <col min="1036" max="1036" width="8.5" style="11" customWidth="1"/>
    <col min="1037" max="1280" width="8.625" style="11"/>
    <col min="1281" max="1281" width="1.25" style="11" customWidth="1"/>
    <col min="1282" max="1282" width="13.125" style="11" customWidth="1"/>
    <col min="1283" max="1283" width="1.25" style="11" customWidth="1"/>
    <col min="1284" max="1284" width="7.25" style="11" customWidth="1"/>
    <col min="1285" max="1287" width="7.875" style="11" customWidth="1"/>
    <col min="1288" max="1288" width="8.5" style="11" customWidth="1"/>
    <col min="1289" max="1291" width="7.875" style="11" customWidth="1"/>
    <col min="1292" max="1292" width="8.5" style="11" customWidth="1"/>
    <col min="1293" max="1536" width="8.625" style="11"/>
    <col min="1537" max="1537" width="1.25" style="11" customWidth="1"/>
    <col min="1538" max="1538" width="13.125" style="11" customWidth="1"/>
    <col min="1539" max="1539" width="1.25" style="11" customWidth="1"/>
    <col min="1540" max="1540" width="7.25" style="11" customWidth="1"/>
    <col min="1541" max="1543" width="7.875" style="11" customWidth="1"/>
    <col min="1544" max="1544" width="8.5" style="11" customWidth="1"/>
    <col min="1545" max="1547" width="7.875" style="11" customWidth="1"/>
    <col min="1548" max="1548" width="8.5" style="11" customWidth="1"/>
    <col min="1549" max="1792" width="8.625" style="11"/>
    <col min="1793" max="1793" width="1.25" style="11" customWidth="1"/>
    <col min="1794" max="1794" width="13.125" style="11" customWidth="1"/>
    <col min="1795" max="1795" width="1.25" style="11" customWidth="1"/>
    <col min="1796" max="1796" width="7.25" style="11" customWidth="1"/>
    <col min="1797" max="1799" width="7.875" style="11" customWidth="1"/>
    <col min="1800" max="1800" width="8.5" style="11" customWidth="1"/>
    <col min="1801" max="1803" width="7.875" style="11" customWidth="1"/>
    <col min="1804" max="1804" width="8.5" style="11" customWidth="1"/>
    <col min="1805" max="2048" width="8.625" style="11"/>
    <col min="2049" max="2049" width="1.25" style="11" customWidth="1"/>
    <col min="2050" max="2050" width="13.125" style="11" customWidth="1"/>
    <col min="2051" max="2051" width="1.25" style="11" customWidth="1"/>
    <col min="2052" max="2052" width="7.25" style="11" customWidth="1"/>
    <col min="2053" max="2055" width="7.875" style="11" customWidth="1"/>
    <col min="2056" max="2056" width="8.5" style="11" customWidth="1"/>
    <col min="2057" max="2059" width="7.875" style="11" customWidth="1"/>
    <col min="2060" max="2060" width="8.5" style="11" customWidth="1"/>
    <col min="2061" max="2304" width="8.625" style="11"/>
    <col min="2305" max="2305" width="1.25" style="11" customWidth="1"/>
    <col min="2306" max="2306" width="13.125" style="11" customWidth="1"/>
    <col min="2307" max="2307" width="1.25" style="11" customWidth="1"/>
    <col min="2308" max="2308" width="7.25" style="11" customWidth="1"/>
    <col min="2309" max="2311" width="7.875" style="11" customWidth="1"/>
    <col min="2312" max="2312" width="8.5" style="11" customWidth="1"/>
    <col min="2313" max="2315" width="7.875" style="11" customWidth="1"/>
    <col min="2316" max="2316" width="8.5" style="11" customWidth="1"/>
    <col min="2317" max="2560" width="8.625" style="11"/>
    <col min="2561" max="2561" width="1.25" style="11" customWidth="1"/>
    <col min="2562" max="2562" width="13.125" style="11" customWidth="1"/>
    <col min="2563" max="2563" width="1.25" style="11" customWidth="1"/>
    <col min="2564" max="2564" width="7.25" style="11" customWidth="1"/>
    <col min="2565" max="2567" width="7.875" style="11" customWidth="1"/>
    <col min="2568" max="2568" width="8.5" style="11" customWidth="1"/>
    <col min="2569" max="2571" width="7.875" style="11" customWidth="1"/>
    <col min="2572" max="2572" width="8.5" style="11" customWidth="1"/>
    <col min="2573" max="2816" width="8.625" style="11"/>
    <col min="2817" max="2817" width="1.25" style="11" customWidth="1"/>
    <col min="2818" max="2818" width="13.125" style="11" customWidth="1"/>
    <col min="2819" max="2819" width="1.25" style="11" customWidth="1"/>
    <col min="2820" max="2820" width="7.25" style="11" customWidth="1"/>
    <col min="2821" max="2823" width="7.875" style="11" customWidth="1"/>
    <col min="2824" max="2824" width="8.5" style="11" customWidth="1"/>
    <col min="2825" max="2827" width="7.875" style="11" customWidth="1"/>
    <col min="2828" max="2828" width="8.5" style="11" customWidth="1"/>
    <col min="2829" max="3072" width="8.625" style="11"/>
    <col min="3073" max="3073" width="1.25" style="11" customWidth="1"/>
    <col min="3074" max="3074" width="13.125" style="11" customWidth="1"/>
    <col min="3075" max="3075" width="1.25" style="11" customWidth="1"/>
    <col min="3076" max="3076" width="7.25" style="11" customWidth="1"/>
    <col min="3077" max="3079" width="7.875" style="11" customWidth="1"/>
    <col min="3080" max="3080" width="8.5" style="11" customWidth="1"/>
    <col min="3081" max="3083" width="7.875" style="11" customWidth="1"/>
    <col min="3084" max="3084" width="8.5" style="11" customWidth="1"/>
    <col min="3085" max="3328" width="8.625" style="11"/>
    <col min="3329" max="3329" width="1.25" style="11" customWidth="1"/>
    <col min="3330" max="3330" width="13.125" style="11" customWidth="1"/>
    <col min="3331" max="3331" width="1.25" style="11" customWidth="1"/>
    <col min="3332" max="3332" width="7.25" style="11" customWidth="1"/>
    <col min="3333" max="3335" width="7.875" style="11" customWidth="1"/>
    <col min="3336" max="3336" width="8.5" style="11" customWidth="1"/>
    <col min="3337" max="3339" width="7.875" style="11" customWidth="1"/>
    <col min="3340" max="3340" width="8.5" style="11" customWidth="1"/>
    <col min="3341" max="3584" width="8.625" style="11"/>
    <col min="3585" max="3585" width="1.25" style="11" customWidth="1"/>
    <col min="3586" max="3586" width="13.125" style="11" customWidth="1"/>
    <col min="3587" max="3587" width="1.25" style="11" customWidth="1"/>
    <col min="3588" max="3588" width="7.25" style="11" customWidth="1"/>
    <col min="3589" max="3591" width="7.875" style="11" customWidth="1"/>
    <col min="3592" max="3592" width="8.5" style="11" customWidth="1"/>
    <col min="3593" max="3595" width="7.875" style="11" customWidth="1"/>
    <col min="3596" max="3596" width="8.5" style="11" customWidth="1"/>
    <col min="3597" max="3840" width="8.625" style="11"/>
    <col min="3841" max="3841" width="1.25" style="11" customWidth="1"/>
    <col min="3842" max="3842" width="13.125" style="11" customWidth="1"/>
    <col min="3843" max="3843" width="1.25" style="11" customWidth="1"/>
    <col min="3844" max="3844" width="7.25" style="11" customWidth="1"/>
    <col min="3845" max="3847" width="7.875" style="11" customWidth="1"/>
    <col min="3848" max="3848" width="8.5" style="11" customWidth="1"/>
    <col min="3849" max="3851" width="7.875" style="11" customWidth="1"/>
    <col min="3852" max="3852" width="8.5" style="11" customWidth="1"/>
    <col min="3853" max="4096" width="8.625" style="11"/>
    <col min="4097" max="4097" width="1.25" style="11" customWidth="1"/>
    <col min="4098" max="4098" width="13.125" style="11" customWidth="1"/>
    <col min="4099" max="4099" width="1.25" style="11" customWidth="1"/>
    <col min="4100" max="4100" width="7.25" style="11" customWidth="1"/>
    <col min="4101" max="4103" width="7.875" style="11" customWidth="1"/>
    <col min="4104" max="4104" width="8.5" style="11" customWidth="1"/>
    <col min="4105" max="4107" width="7.875" style="11" customWidth="1"/>
    <col min="4108" max="4108" width="8.5" style="11" customWidth="1"/>
    <col min="4109" max="4352" width="8.625" style="11"/>
    <col min="4353" max="4353" width="1.25" style="11" customWidth="1"/>
    <col min="4354" max="4354" width="13.125" style="11" customWidth="1"/>
    <col min="4355" max="4355" width="1.25" style="11" customWidth="1"/>
    <col min="4356" max="4356" width="7.25" style="11" customWidth="1"/>
    <col min="4357" max="4359" width="7.875" style="11" customWidth="1"/>
    <col min="4360" max="4360" width="8.5" style="11" customWidth="1"/>
    <col min="4361" max="4363" width="7.875" style="11" customWidth="1"/>
    <col min="4364" max="4364" width="8.5" style="11" customWidth="1"/>
    <col min="4365" max="4608" width="8.625" style="11"/>
    <col min="4609" max="4609" width="1.25" style="11" customWidth="1"/>
    <col min="4610" max="4610" width="13.125" style="11" customWidth="1"/>
    <col min="4611" max="4611" width="1.25" style="11" customWidth="1"/>
    <col min="4612" max="4612" width="7.25" style="11" customWidth="1"/>
    <col min="4613" max="4615" width="7.875" style="11" customWidth="1"/>
    <col min="4616" max="4616" width="8.5" style="11" customWidth="1"/>
    <col min="4617" max="4619" width="7.875" style="11" customWidth="1"/>
    <col min="4620" max="4620" width="8.5" style="11" customWidth="1"/>
    <col min="4621" max="4864" width="8.625" style="11"/>
    <col min="4865" max="4865" width="1.25" style="11" customWidth="1"/>
    <col min="4866" max="4866" width="13.125" style="11" customWidth="1"/>
    <col min="4867" max="4867" width="1.25" style="11" customWidth="1"/>
    <col min="4868" max="4868" width="7.25" style="11" customWidth="1"/>
    <col min="4869" max="4871" width="7.875" style="11" customWidth="1"/>
    <col min="4872" max="4872" width="8.5" style="11" customWidth="1"/>
    <col min="4873" max="4875" width="7.875" style="11" customWidth="1"/>
    <col min="4876" max="4876" width="8.5" style="11" customWidth="1"/>
    <col min="4877" max="5120" width="8.625" style="11"/>
    <col min="5121" max="5121" width="1.25" style="11" customWidth="1"/>
    <col min="5122" max="5122" width="13.125" style="11" customWidth="1"/>
    <col min="5123" max="5123" width="1.25" style="11" customWidth="1"/>
    <col min="5124" max="5124" width="7.25" style="11" customWidth="1"/>
    <col min="5125" max="5127" width="7.875" style="11" customWidth="1"/>
    <col min="5128" max="5128" width="8.5" style="11" customWidth="1"/>
    <col min="5129" max="5131" width="7.875" style="11" customWidth="1"/>
    <col min="5132" max="5132" width="8.5" style="11" customWidth="1"/>
    <col min="5133" max="5376" width="8.625" style="11"/>
    <col min="5377" max="5377" width="1.25" style="11" customWidth="1"/>
    <col min="5378" max="5378" width="13.125" style="11" customWidth="1"/>
    <col min="5379" max="5379" width="1.25" style="11" customWidth="1"/>
    <col min="5380" max="5380" width="7.25" style="11" customWidth="1"/>
    <col min="5381" max="5383" width="7.875" style="11" customWidth="1"/>
    <col min="5384" max="5384" width="8.5" style="11" customWidth="1"/>
    <col min="5385" max="5387" width="7.875" style="11" customWidth="1"/>
    <col min="5388" max="5388" width="8.5" style="11" customWidth="1"/>
    <col min="5389" max="5632" width="8.625" style="11"/>
    <col min="5633" max="5633" width="1.25" style="11" customWidth="1"/>
    <col min="5634" max="5634" width="13.125" style="11" customWidth="1"/>
    <col min="5635" max="5635" width="1.25" style="11" customWidth="1"/>
    <col min="5636" max="5636" width="7.25" style="11" customWidth="1"/>
    <col min="5637" max="5639" width="7.875" style="11" customWidth="1"/>
    <col min="5640" max="5640" width="8.5" style="11" customWidth="1"/>
    <col min="5641" max="5643" width="7.875" style="11" customWidth="1"/>
    <col min="5644" max="5644" width="8.5" style="11" customWidth="1"/>
    <col min="5645" max="5888" width="8.625" style="11"/>
    <col min="5889" max="5889" width="1.25" style="11" customWidth="1"/>
    <col min="5890" max="5890" width="13.125" style="11" customWidth="1"/>
    <col min="5891" max="5891" width="1.25" style="11" customWidth="1"/>
    <col min="5892" max="5892" width="7.25" style="11" customWidth="1"/>
    <col min="5893" max="5895" width="7.875" style="11" customWidth="1"/>
    <col min="5896" max="5896" width="8.5" style="11" customWidth="1"/>
    <col min="5897" max="5899" width="7.875" style="11" customWidth="1"/>
    <col min="5900" max="5900" width="8.5" style="11" customWidth="1"/>
    <col min="5901" max="6144" width="8.625" style="11"/>
    <col min="6145" max="6145" width="1.25" style="11" customWidth="1"/>
    <col min="6146" max="6146" width="13.125" style="11" customWidth="1"/>
    <col min="6147" max="6147" width="1.25" style="11" customWidth="1"/>
    <col min="6148" max="6148" width="7.25" style="11" customWidth="1"/>
    <col min="6149" max="6151" width="7.875" style="11" customWidth="1"/>
    <col min="6152" max="6152" width="8.5" style="11" customWidth="1"/>
    <col min="6153" max="6155" width="7.875" style="11" customWidth="1"/>
    <col min="6156" max="6156" width="8.5" style="11" customWidth="1"/>
    <col min="6157" max="6400" width="8.625" style="11"/>
    <col min="6401" max="6401" width="1.25" style="11" customWidth="1"/>
    <col min="6402" max="6402" width="13.125" style="11" customWidth="1"/>
    <col min="6403" max="6403" width="1.25" style="11" customWidth="1"/>
    <col min="6404" max="6404" width="7.25" style="11" customWidth="1"/>
    <col min="6405" max="6407" width="7.875" style="11" customWidth="1"/>
    <col min="6408" max="6408" width="8.5" style="11" customWidth="1"/>
    <col min="6409" max="6411" width="7.875" style="11" customWidth="1"/>
    <col min="6412" max="6412" width="8.5" style="11" customWidth="1"/>
    <col min="6413" max="6656" width="8.625" style="11"/>
    <col min="6657" max="6657" width="1.25" style="11" customWidth="1"/>
    <col min="6658" max="6658" width="13.125" style="11" customWidth="1"/>
    <col min="6659" max="6659" width="1.25" style="11" customWidth="1"/>
    <col min="6660" max="6660" width="7.25" style="11" customWidth="1"/>
    <col min="6661" max="6663" width="7.875" style="11" customWidth="1"/>
    <col min="6664" max="6664" width="8.5" style="11" customWidth="1"/>
    <col min="6665" max="6667" width="7.875" style="11" customWidth="1"/>
    <col min="6668" max="6668" width="8.5" style="11" customWidth="1"/>
    <col min="6669" max="6912" width="8.625" style="11"/>
    <col min="6913" max="6913" width="1.25" style="11" customWidth="1"/>
    <col min="6914" max="6914" width="13.125" style="11" customWidth="1"/>
    <col min="6915" max="6915" width="1.25" style="11" customWidth="1"/>
    <col min="6916" max="6916" width="7.25" style="11" customWidth="1"/>
    <col min="6917" max="6919" width="7.875" style="11" customWidth="1"/>
    <col min="6920" max="6920" width="8.5" style="11" customWidth="1"/>
    <col min="6921" max="6923" width="7.875" style="11" customWidth="1"/>
    <col min="6924" max="6924" width="8.5" style="11" customWidth="1"/>
    <col min="6925" max="7168" width="8.625" style="11"/>
    <col min="7169" max="7169" width="1.25" style="11" customWidth="1"/>
    <col min="7170" max="7170" width="13.125" style="11" customWidth="1"/>
    <col min="7171" max="7171" width="1.25" style="11" customWidth="1"/>
    <col min="7172" max="7172" width="7.25" style="11" customWidth="1"/>
    <col min="7173" max="7175" width="7.875" style="11" customWidth="1"/>
    <col min="7176" max="7176" width="8.5" style="11" customWidth="1"/>
    <col min="7177" max="7179" width="7.875" style="11" customWidth="1"/>
    <col min="7180" max="7180" width="8.5" style="11" customWidth="1"/>
    <col min="7181" max="7424" width="8.625" style="11"/>
    <col min="7425" max="7425" width="1.25" style="11" customWidth="1"/>
    <col min="7426" max="7426" width="13.125" style="11" customWidth="1"/>
    <col min="7427" max="7427" width="1.25" style="11" customWidth="1"/>
    <col min="7428" max="7428" width="7.25" style="11" customWidth="1"/>
    <col min="7429" max="7431" width="7.875" style="11" customWidth="1"/>
    <col min="7432" max="7432" width="8.5" style="11" customWidth="1"/>
    <col min="7433" max="7435" width="7.875" style="11" customWidth="1"/>
    <col min="7436" max="7436" width="8.5" style="11" customWidth="1"/>
    <col min="7437" max="7680" width="8.625" style="11"/>
    <col min="7681" max="7681" width="1.25" style="11" customWidth="1"/>
    <col min="7682" max="7682" width="13.125" style="11" customWidth="1"/>
    <col min="7683" max="7683" width="1.25" style="11" customWidth="1"/>
    <col min="7684" max="7684" width="7.25" style="11" customWidth="1"/>
    <col min="7685" max="7687" width="7.875" style="11" customWidth="1"/>
    <col min="7688" max="7688" width="8.5" style="11" customWidth="1"/>
    <col min="7689" max="7691" width="7.875" style="11" customWidth="1"/>
    <col min="7692" max="7692" width="8.5" style="11" customWidth="1"/>
    <col min="7693" max="7936" width="8.625" style="11"/>
    <col min="7937" max="7937" width="1.25" style="11" customWidth="1"/>
    <col min="7938" max="7938" width="13.125" style="11" customWidth="1"/>
    <col min="7939" max="7939" width="1.25" style="11" customWidth="1"/>
    <col min="7940" max="7940" width="7.25" style="11" customWidth="1"/>
    <col min="7941" max="7943" width="7.875" style="11" customWidth="1"/>
    <col min="7944" max="7944" width="8.5" style="11" customWidth="1"/>
    <col min="7945" max="7947" width="7.875" style="11" customWidth="1"/>
    <col min="7948" max="7948" width="8.5" style="11" customWidth="1"/>
    <col min="7949" max="8192" width="8.625" style="11"/>
    <col min="8193" max="8193" width="1.25" style="11" customWidth="1"/>
    <col min="8194" max="8194" width="13.125" style="11" customWidth="1"/>
    <col min="8195" max="8195" width="1.25" style="11" customWidth="1"/>
    <col min="8196" max="8196" width="7.25" style="11" customWidth="1"/>
    <col min="8197" max="8199" width="7.875" style="11" customWidth="1"/>
    <col min="8200" max="8200" width="8.5" style="11" customWidth="1"/>
    <col min="8201" max="8203" width="7.875" style="11" customWidth="1"/>
    <col min="8204" max="8204" width="8.5" style="11" customWidth="1"/>
    <col min="8205" max="8448" width="8.625" style="11"/>
    <col min="8449" max="8449" width="1.25" style="11" customWidth="1"/>
    <col min="8450" max="8450" width="13.125" style="11" customWidth="1"/>
    <col min="8451" max="8451" width="1.25" style="11" customWidth="1"/>
    <col min="8452" max="8452" width="7.25" style="11" customWidth="1"/>
    <col min="8453" max="8455" width="7.875" style="11" customWidth="1"/>
    <col min="8456" max="8456" width="8.5" style="11" customWidth="1"/>
    <col min="8457" max="8459" width="7.875" style="11" customWidth="1"/>
    <col min="8460" max="8460" width="8.5" style="11" customWidth="1"/>
    <col min="8461" max="8704" width="8.625" style="11"/>
    <col min="8705" max="8705" width="1.25" style="11" customWidth="1"/>
    <col min="8706" max="8706" width="13.125" style="11" customWidth="1"/>
    <col min="8707" max="8707" width="1.25" style="11" customWidth="1"/>
    <col min="8708" max="8708" width="7.25" style="11" customWidth="1"/>
    <col min="8709" max="8711" width="7.875" style="11" customWidth="1"/>
    <col min="8712" max="8712" width="8.5" style="11" customWidth="1"/>
    <col min="8713" max="8715" width="7.875" style="11" customWidth="1"/>
    <col min="8716" max="8716" width="8.5" style="11" customWidth="1"/>
    <col min="8717" max="8960" width="8.625" style="11"/>
    <col min="8961" max="8961" width="1.25" style="11" customWidth="1"/>
    <col min="8962" max="8962" width="13.125" style="11" customWidth="1"/>
    <col min="8963" max="8963" width="1.25" style="11" customWidth="1"/>
    <col min="8964" max="8964" width="7.25" style="11" customWidth="1"/>
    <col min="8965" max="8967" width="7.875" style="11" customWidth="1"/>
    <col min="8968" max="8968" width="8.5" style="11" customWidth="1"/>
    <col min="8969" max="8971" width="7.875" style="11" customWidth="1"/>
    <col min="8972" max="8972" width="8.5" style="11" customWidth="1"/>
    <col min="8973" max="9216" width="8.625" style="11"/>
    <col min="9217" max="9217" width="1.25" style="11" customWidth="1"/>
    <col min="9218" max="9218" width="13.125" style="11" customWidth="1"/>
    <col min="9219" max="9219" width="1.25" style="11" customWidth="1"/>
    <col min="9220" max="9220" width="7.25" style="11" customWidth="1"/>
    <col min="9221" max="9223" width="7.875" style="11" customWidth="1"/>
    <col min="9224" max="9224" width="8.5" style="11" customWidth="1"/>
    <col min="9225" max="9227" width="7.875" style="11" customWidth="1"/>
    <col min="9228" max="9228" width="8.5" style="11" customWidth="1"/>
    <col min="9229" max="9472" width="8.625" style="11"/>
    <col min="9473" max="9473" width="1.25" style="11" customWidth="1"/>
    <col min="9474" max="9474" width="13.125" style="11" customWidth="1"/>
    <col min="9475" max="9475" width="1.25" style="11" customWidth="1"/>
    <col min="9476" max="9476" width="7.25" style="11" customWidth="1"/>
    <col min="9477" max="9479" width="7.875" style="11" customWidth="1"/>
    <col min="9480" max="9480" width="8.5" style="11" customWidth="1"/>
    <col min="9481" max="9483" width="7.875" style="11" customWidth="1"/>
    <col min="9484" max="9484" width="8.5" style="11" customWidth="1"/>
    <col min="9485" max="9728" width="8.625" style="11"/>
    <col min="9729" max="9729" width="1.25" style="11" customWidth="1"/>
    <col min="9730" max="9730" width="13.125" style="11" customWidth="1"/>
    <col min="9731" max="9731" width="1.25" style="11" customWidth="1"/>
    <col min="9732" max="9732" width="7.25" style="11" customWidth="1"/>
    <col min="9733" max="9735" width="7.875" style="11" customWidth="1"/>
    <col min="9736" max="9736" width="8.5" style="11" customWidth="1"/>
    <col min="9737" max="9739" width="7.875" style="11" customWidth="1"/>
    <col min="9740" max="9740" width="8.5" style="11" customWidth="1"/>
    <col min="9741" max="9984" width="8.625" style="11"/>
    <col min="9985" max="9985" width="1.25" style="11" customWidth="1"/>
    <col min="9986" max="9986" width="13.125" style="11" customWidth="1"/>
    <col min="9987" max="9987" width="1.25" style="11" customWidth="1"/>
    <col min="9988" max="9988" width="7.25" style="11" customWidth="1"/>
    <col min="9989" max="9991" width="7.875" style="11" customWidth="1"/>
    <col min="9992" max="9992" width="8.5" style="11" customWidth="1"/>
    <col min="9993" max="9995" width="7.875" style="11" customWidth="1"/>
    <col min="9996" max="9996" width="8.5" style="11" customWidth="1"/>
    <col min="9997" max="10240" width="8.625" style="11"/>
    <col min="10241" max="10241" width="1.25" style="11" customWidth="1"/>
    <col min="10242" max="10242" width="13.125" style="11" customWidth="1"/>
    <col min="10243" max="10243" width="1.25" style="11" customWidth="1"/>
    <col min="10244" max="10244" width="7.25" style="11" customWidth="1"/>
    <col min="10245" max="10247" width="7.875" style="11" customWidth="1"/>
    <col min="10248" max="10248" width="8.5" style="11" customWidth="1"/>
    <col min="10249" max="10251" width="7.875" style="11" customWidth="1"/>
    <col min="10252" max="10252" width="8.5" style="11" customWidth="1"/>
    <col min="10253" max="10496" width="8.625" style="11"/>
    <col min="10497" max="10497" width="1.25" style="11" customWidth="1"/>
    <col min="10498" max="10498" width="13.125" style="11" customWidth="1"/>
    <col min="10499" max="10499" width="1.25" style="11" customWidth="1"/>
    <col min="10500" max="10500" width="7.25" style="11" customWidth="1"/>
    <col min="10501" max="10503" width="7.875" style="11" customWidth="1"/>
    <col min="10504" max="10504" width="8.5" style="11" customWidth="1"/>
    <col min="10505" max="10507" width="7.875" style="11" customWidth="1"/>
    <col min="10508" max="10508" width="8.5" style="11" customWidth="1"/>
    <col min="10509" max="10752" width="8.625" style="11"/>
    <col min="10753" max="10753" width="1.25" style="11" customWidth="1"/>
    <col min="10754" max="10754" width="13.125" style="11" customWidth="1"/>
    <col min="10755" max="10755" width="1.25" style="11" customWidth="1"/>
    <col min="10756" max="10756" width="7.25" style="11" customWidth="1"/>
    <col min="10757" max="10759" width="7.875" style="11" customWidth="1"/>
    <col min="10760" max="10760" width="8.5" style="11" customWidth="1"/>
    <col min="10761" max="10763" width="7.875" style="11" customWidth="1"/>
    <col min="10764" max="10764" width="8.5" style="11" customWidth="1"/>
    <col min="10765" max="11008" width="8.625" style="11"/>
    <col min="11009" max="11009" width="1.25" style="11" customWidth="1"/>
    <col min="11010" max="11010" width="13.125" style="11" customWidth="1"/>
    <col min="11011" max="11011" width="1.25" style="11" customWidth="1"/>
    <col min="11012" max="11012" width="7.25" style="11" customWidth="1"/>
    <col min="11013" max="11015" width="7.875" style="11" customWidth="1"/>
    <col min="11016" max="11016" width="8.5" style="11" customWidth="1"/>
    <col min="11017" max="11019" width="7.875" style="11" customWidth="1"/>
    <col min="11020" max="11020" width="8.5" style="11" customWidth="1"/>
    <col min="11021" max="11264" width="8.625" style="11"/>
    <col min="11265" max="11265" width="1.25" style="11" customWidth="1"/>
    <col min="11266" max="11266" width="13.125" style="11" customWidth="1"/>
    <col min="11267" max="11267" width="1.25" style="11" customWidth="1"/>
    <col min="11268" max="11268" width="7.25" style="11" customWidth="1"/>
    <col min="11269" max="11271" width="7.875" style="11" customWidth="1"/>
    <col min="11272" max="11272" width="8.5" style="11" customWidth="1"/>
    <col min="11273" max="11275" width="7.875" style="11" customWidth="1"/>
    <col min="11276" max="11276" width="8.5" style="11" customWidth="1"/>
    <col min="11277" max="11520" width="8.625" style="11"/>
    <col min="11521" max="11521" width="1.25" style="11" customWidth="1"/>
    <col min="11522" max="11522" width="13.125" style="11" customWidth="1"/>
    <col min="11523" max="11523" width="1.25" style="11" customWidth="1"/>
    <col min="11524" max="11524" width="7.25" style="11" customWidth="1"/>
    <col min="11525" max="11527" width="7.875" style="11" customWidth="1"/>
    <col min="11528" max="11528" width="8.5" style="11" customWidth="1"/>
    <col min="11529" max="11531" width="7.875" style="11" customWidth="1"/>
    <col min="11532" max="11532" width="8.5" style="11" customWidth="1"/>
    <col min="11533" max="11776" width="8.625" style="11"/>
    <col min="11777" max="11777" width="1.25" style="11" customWidth="1"/>
    <col min="11778" max="11778" width="13.125" style="11" customWidth="1"/>
    <col min="11779" max="11779" width="1.25" style="11" customWidth="1"/>
    <col min="11780" max="11780" width="7.25" style="11" customWidth="1"/>
    <col min="11781" max="11783" width="7.875" style="11" customWidth="1"/>
    <col min="11784" max="11784" width="8.5" style="11" customWidth="1"/>
    <col min="11785" max="11787" width="7.875" style="11" customWidth="1"/>
    <col min="11788" max="11788" width="8.5" style="11" customWidth="1"/>
    <col min="11789" max="12032" width="8.625" style="11"/>
    <col min="12033" max="12033" width="1.25" style="11" customWidth="1"/>
    <col min="12034" max="12034" width="13.125" style="11" customWidth="1"/>
    <col min="12035" max="12035" width="1.25" style="11" customWidth="1"/>
    <col min="12036" max="12036" width="7.25" style="11" customWidth="1"/>
    <col min="12037" max="12039" width="7.875" style="11" customWidth="1"/>
    <col min="12040" max="12040" width="8.5" style="11" customWidth="1"/>
    <col min="12041" max="12043" width="7.875" style="11" customWidth="1"/>
    <col min="12044" max="12044" width="8.5" style="11" customWidth="1"/>
    <col min="12045" max="12288" width="8.625" style="11"/>
    <col min="12289" max="12289" width="1.25" style="11" customWidth="1"/>
    <col min="12290" max="12290" width="13.125" style="11" customWidth="1"/>
    <col min="12291" max="12291" width="1.25" style="11" customWidth="1"/>
    <col min="12292" max="12292" width="7.25" style="11" customWidth="1"/>
    <col min="12293" max="12295" width="7.875" style="11" customWidth="1"/>
    <col min="12296" max="12296" width="8.5" style="11" customWidth="1"/>
    <col min="12297" max="12299" width="7.875" style="11" customWidth="1"/>
    <col min="12300" max="12300" width="8.5" style="11" customWidth="1"/>
    <col min="12301" max="12544" width="8.625" style="11"/>
    <col min="12545" max="12545" width="1.25" style="11" customWidth="1"/>
    <col min="12546" max="12546" width="13.125" style="11" customWidth="1"/>
    <col min="12547" max="12547" width="1.25" style="11" customWidth="1"/>
    <col min="12548" max="12548" width="7.25" style="11" customWidth="1"/>
    <col min="12549" max="12551" width="7.875" style="11" customWidth="1"/>
    <col min="12552" max="12552" width="8.5" style="11" customWidth="1"/>
    <col min="12553" max="12555" width="7.875" style="11" customWidth="1"/>
    <col min="12556" max="12556" width="8.5" style="11" customWidth="1"/>
    <col min="12557" max="12800" width="8.625" style="11"/>
    <col min="12801" max="12801" width="1.25" style="11" customWidth="1"/>
    <col min="12802" max="12802" width="13.125" style="11" customWidth="1"/>
    <col min="12803" max="12803" width="1.25" style="11" customWidth="1"/>
    <col min="12804" max="12804" width="7.25" style="11" customWidth="1"/>
    <col min="12805" max="12807" width="7.875" style="11" customWidth="1"/>
    <col min="12808" max="12808" width="8.5" style="11" customWidth="1"/>
    <col min="12809" max="12811" width="7.875" style="11" customWidth="1"/>
    <col min="12812" max="12812" width="8.5" style="11" customWidth="1"/>
    <col min="12813" max="13056" width="8.625" style="11"/>
    <col min="13057" max="13057" width="1.25" style="11" customWidth="1"/>
    <col min="13058" max="13058" width="13.125" style="11" customWidth="1"/>
    <col min="13059" max="13059" width="1.25" style="11" customWidth="1"/>
    <col min="13060" max="13060" width="7.25" style="11" customWidth="1"/>
    <col min="13061" max="13063" width="7.875" style="11" customWidth="1"/>
    <col min="13064" max="13064" width="8.5" style="11" customWidth="1"/>
    <col min="13065" max="13067" width="7.875" style="11" customWidth="1"/>
    <col min="13068" max="13068" width="8.5" style="11" customWidth="1"/>
    <col min="13069" max="13312" width="8.625" style="11"/>
    <col min="13313" max="13313" width="1.25" style="11" customWidth="1"/>
    <col min="13314" max="13314" width="13.125" style="11" customWidth="1"/>
    <col min="13315" max="13315" width="1.25" style="11" customWidth="1"/>
    <col min="13316" max="13316" width="7.25" style="11" customWidth="1"/>
    <col min="13317" max="13319" width="7.875" style="11" customWidth="1"/>
    <col min="13320" max="13320" width="8.5" style="11" customWidth="1"/>
    <col min="13321" max="13323" width="7.875" style="11" customWidth="1"/>
    <col min="13324" max="13324" width="8.5" style="11" customWidth="1"/>
    <col min="13325" max="13568" width="8.625" style="11"/>
    <col min="13569" max="13569" width="1.25" style="11" customWidth="1"/>
    <col min="13570" max="13570" width="13.125" style="11" customWidth="1"/>
    <col min="13571" max="13571" width="1.25" style="11" customWidth="1"/>
    <col min="13572" max="13572" width="7.25" style="11" customWidth="1"/>
    <col min="13573" max="13575" width="7.875" style="11" customWidth="1"/>
    <col min="13576" max="13576" width="8.5" style="11" customWidth="1"/>
    <col min="13577" max="13579" width="7.875" style="11" customWidth="1"/>
    <col min="13580" max="13580" width="8.5" style="11" customWidth="1"/>
    <col min="13581" max="13824" width="8.625" style="11"/>
    <col min="13825" max="13825" width="1.25" style="11" customWidth="1"/>
    <col min="13826" max="13826" width="13.125" style="11" customWidth="1"/>
    <col min="13827" max="13827" width="1.25" style="11" customWidth="1"/>
    <col min="13828" max="13828" width="7.25" style="11" customWidth="1"/>
    <col min="13829" max="13831" width="7.875" style="11" customWidth="1"/>
    <col min="13832" max="13832" width="8.5" style="11" customWidth="1"/>
    <col min="13833" max="13835" width="7.875" style="11" customWidth="1"/>
    <col min="13836" max="13836" width="8.5" style="11" customWidth="1"/>
    <col min="13837" max="14080" width="8.625" style="11"/>
    <col min="14081" max="14081" width="1.25" style="11" customWidth="1"/>
    <col min="14082" max="14082" width="13.125" style="11" customWidth="1"/>
    <col min="14083" max="14083" width="1.25" style="11" customWidth="1"/>
    <col min="14084" max="14084" width="7.25" style="11" customWidth="1"/>
    <col min="14085" max="14087" width="7.875" style="11" customWidth="1"/>
    <col min="14088" max="14088" width="8.5" style="11" customWidth="1"/>
    <col min="14089" max="14091" width="7.875" style="11" customWidth="1"/>
    <col min="14092" max="14092" width="8.5" style="11" customWidth="1"/>
    <col min="14093" max="14336" width="8.625" style="11"/>
    <col min="14337" max="14337" width="1.25" style="11" customWidth="1"/>
    <col min="14338" max="14338" width="13.125" style="11" customWidth="1"/>
    <col min="14339" max="14339" width="1.25" style="11" customWidth="1"/>
    <col min="14340" max="14340" width="7.25" style="11" customWidth="1"/>
    <col min="14341" max="14343" width="7.875" style="11" customWidth="1"/>
    <col min="14344" max="14344" width="8.5" style="11" customWidth="1"/>
    <col min="14345" max="14347" width="7.875" style="11" customWidth="1"/>
    <col min="14348" max="14348" width="8.5" style="11" customWidth="1"/>
    <col min="14349" max="14592" width="8.625" style="11"/>
    <col min="14593" max="14593" width="1.25" style="11" customWidth="1"/>
    <col min="14594" max="14594" width="13.125" style="11" customWidth="1"/>
    <col min="14595" max="14595" width="1.25" style="11" customWidth="1"/>
    <col min="14596" max="14596" width="7.25" style="11" customWidth="1"/>
    <col min="14597" max="14599" width="7.875" style="11" customWidth="1"/>
    <col min="14600" max="14600" width="8.5" style="11" customWidth="1"/>
    <col min="14601" max="14603" width="7.875" style="11" customWidth="1"/>
    <col min="14604" max="14604" width="8.5" style="11" customWidth="1"/>
    <col min="14605" max="14848" width="8.625" style="11"/>
    <col min="14849" max="14849" width="1.25" style="11" customWidth="1"/>
    <col min="14850" max="14850" width="13.125" style="11" customWidth="1"/>
    <col min="14851" max="14851" width="1.25" style="11" customWidth="1"/>
    <col min="14852" max="14852" width="7.25" style="11" customWidth="1"/>
    <col min="14853" max="14855" width="7.875" style="11" customWidth="1"/>
    <col min="14856" max="14856" width="8.5" style="11" customWidth="1"/>
    <col min="14857" max="14859" width="7.875" style="11" customWidth="1"/>
    <col min="14860" max="14860" width="8.5" style="11" customWidth="1"/>
    <col min="14861" max="15104" width="8.625" style="11"/>
    <col min="15105" max="15105" width="1.25" style="11" customWidth="1"/>
    <col min="15106" max="15106" width="13.125" style="11" customWidth="1"/>
    <col min="15107" max="15107" width="1.25" style="11" customWidth="1"/>
    <col min="15108" max="15108" width="7.25" style="11" customWidth="1"/>
    <col min="15109" max="15111" width="7.875" style="11" customWidth="1"/>
    <col min="15112" max="15112" width="8.5" style="11" customWidth="1"/>
    <col min="15113" max="15115" width="7.875" style="11" customWidth="1"/>
    <col min="15116" max="15116" width="8.5" style="11" customWidth="1"/>
    <col min="15117" max="15360" width="8.625" style="11"/>
    <col min="15361" max="15361" width="1.25" style="11" customWidth="1"/>
    <col min="15362" max="15362" width="13.125" style="11" customWidth="1"/>
    <col min="15363" max="15363" width="1.25" style="11" customWidth="1"/>
    <col min="15364" max="15364" width="7.25" style="11" customWidth="1"/>
    <col min="15365" max="15367" width="7.875" style="11" customWidth="1"/>
    <col min="15368" max="15368" width="8.5" style="11" customWidth="1"/>
    <col min="15369" max="15371" width="7.875" style="11" customWidth="1"/>
    <col min="15372" max="15372" width="8.5" style="11" customWidth="1"/>
    <col min="15373" max="15616" width="8.625" style="11"/>
    <col min="15617" max="15617" width="1.25" style="11" customWidth="1"/>
    <col min="15618" max="15618" width="13.125" style="11" customWidth="1"/>
    <col min="15619" max="15619" width="1.25" style="11" customWidth="1"/>
    <col min="15620" max="15620" width="7.25" style="11" customWidth="1"/>
    <col min="15621" max="15623" width="7.875" style="11" customWidth="1"/>
    <col min="15624" max="15624" width="8.5" style="11" customWidth="1"/>
    <col min="15625" max="15627" width="7.875" style="11" customWidth="1"/>
    <col min="15628" max="15628" width="8.5" style="11" customWidth="1"/>
    <col min="15629" max="15872" width="8.625" style="11"/>
    <col min="15873" max="15873" width="1.25" style="11" customWidth="1"/>
    <col min="15874" max="15874" width="13.125" style="11" customWidth="1"/>
    <col min="15875" max="15875" width="1.25" style="11" customWidth="1"/>
    <col min="15876" max="15876" width="7.25" style="11" customWidth="1"/>
    <col min="15877" max="15879" width="7.875" style="11" customWidth="1"/>
    <col min="15880" max="15880" width="8.5" style="11" customWidth="1"/>
    <col min="15881" max="15883" width="7.875" style="11" customWidth="1"/>
    <col min="15884" max="15884" width="8.5" style="11" customWidth="1"/>
    <col min="15885" max="16128" width="8.625" style="11"/>
    <col min="16129" max="16129" width="1.25" style="11" customWidth="1"/>
    <col min="16130" max="16130" width="13.125" style="11" customWidth="1"/>
    <col min="16131" max="16131" width="1.25" style="11" customWidth="1"/>
    <col min="16132" max="16132" width="7.25" style="11" customWidth="1"/>
    <col min="16133" max="16135" width="7.875" style="11" customWidth="1"/>
    <col min="16136" max="16136" width="8.5" style="11" customWidth="1"/>
    <col min="16137" max="16139" width="7.875" style="11" customWidth="1"/>
    <col min="16140" max="16140" width="8.5" style="11" customWidth="1"/>
    <col min="16141" max="16384" width="8.625" style="11"/>
  </cols>
  <sheetData>
    <row r="2" spans="1:31" ht="30" customHeight="1">
      <c r="A2" s="612" t="s">
        <v>4</v>
      </c>
      <c r="B2" s="612"/>
      <c r="C2" s="612"/>
      <c r="D2" s="612"/>
      <c r="E2" s="612"/>
      <c r="F2" s="612"/>
      <c r="G2" s="612"/>
      <c r="H2" s="612"/>
      <c r="I2" s="613"/>
      <c r="J2" s="613"/>
      <c r="K2" s="613"/>
      <c r="L2" s="613"/>
    </row>
    <row r="3" spans="1:31" s="12" customFormat="1" ht="13.5" customHeight="1">
      <c r="M3" s="13"/>
      <c r="N3" s="13"/>
      <c r="O3" s="13"/>
      <c r="P3" s="13"/>
      <c r="Q3" s="13"/>
      <c r="R3" s="13"/>
      <c r="S3" s="13"/>
      <c r="T3" s="13"/>
      <c r="U3" s="13"/>
      <c r="V3" s="13"/>
      <c r="W3" s="13"/>
      <c r="X3" s="13"/>
      <c r="Y3" s="13"/>
      <c r="Z3" s="13"/>
      <c r="AA3" s="13"/>
      <c r="AB3" s="13"/>
      <c r="AC3" s="13"/>
      <c r="AD3" s="13"/>
      <c r="AE3" s="13"/>
    </row>
    <row r="4" spans="1:31" ht="22.5" customHeight="1">
      <c r="B4" s="614" t="s">
        <v>436</v>
      </c>
      <c r="C4" s="614"/>
      <c r="D4" s="614"/>
      <c r="E4" s="614"/>
      <c r="F4" s="614"/>
      <c r="G4" s="614"/>
      <c r="H4" s="614"/>
      <c r="I4" s="613"/>
      <c r="J4" s="613"/>
      <c r="K4" s="613"/>
      <c r="L4" s="613"/>
      <c r="M4" s="14"/>
      <c r="N4" s="14"/>
      <c r="O4" s="14"/>
    </row>
    <row r="5" spans="1:31" s="12" customFormat="1" ht="13.5" customHeight="1" thickBot="1">
      <c r="B5" s="15"/>
      <c r="C5" s="15"/>
      <c r="D5" s="15"/>
      <c r="E5" s="15"/>
      <c r="F5" s="15"/>
      <c r="G5" s="15"/>
      <c r="H5" s="16"/>
      <c r="I5" s="15"/>
      <c r="J5" s="15"/>
      <c r="K5" s="15"/>
      <c r="L5" s="16" t="s">
        <v>5</v>
      </c>
      <c r="M5" s="13"/>
      <c r="N5" s="13"/>
      <c r="O5" s="13"/>
      <c r="P5" s="13"/>
      <c r="Q5" s="13"/>
      <c r="R5" s="13"/>
      <c r="S5" s="13"/>
      <c r="T5" s="13"/>
      <c r="U5" s="13"/>
      <c r="V5" s="13"/>
      <c r="W5" s="13"/>
      <c r="X5" s="13"/>
      <c r="Y5" s="13"/>
      <c r="Z5" s="13"/>
      <c r="AA5" s="13"/>
      <c r="AB5" s="13"/>
      <c r="AC5" s="13"/>
      <c r="AD5" s="13"/>
      <c r="AE5" s="13"/>
    </row>
    <row r="6" spans="1:31" s="12" customFormat="1" ht="18" customHeight="1">
      <c r="A6" s="17"/>
      <c r="B6" s="615" t="s">
        <v>6</v>
      </c>
      <c r="C6" s="615"/>
      <c r="D6" s="616"/>
      <c r="E6" s="619" t="s">
        <v>7</v>
      </c>
      <c r="F6" s="620"/>
      <c r="G6" s="620"/>
      <c r="H6" s="620"/>
      <c r="I6" s="619" t="s">
        <v>435</v>
      </c>
      <c r="J6" s="620"/>
      <c r="K6" s="620"/>
      <c r="L6" s="620"/>
      <c r="M6" s="13"/>
      <c r="N6" s="13"/>
      <c r="O6" s="13"/>
      <c r="P6" s="13"/>
      <c r="Q6" s="13"/>
      <c r="R6" s="13"/>
      <c r="S6" s="13"/>
      <c r="T6" s="13"/>
      <c r="U6" s="13"/>
      <c r="V6" s="13"/>
      <c r="W6" s="13"/>
      <c r="X6" s="13"/>
      <c r="Y6" s="13"/>
      <c r="Z6" s="13"/>
      <c r="AA6" s="13"/>
      <c r="AB6" s="13"/>
      <c r="AC6" s="13"/>
      <c r="AD6" s="13"/>
      <c r="AE6" s="13"/>
    </row>
    <row r="7" spans="1:31" s="12" customFormat="1" ht="18" customHeight="1">
      <c r="A7" s="18"/>
      <c r="B7" s="617"/>
      <c r="C7" s="617"/>
      <c r="D7" s="618"/>
      <c r="E7" s="19" t="s">
        <v>8</v>
      </c>
      <c r="F7" s="20" t="s">
        <v>9</v>
      </c>
      <c r="G7" s="20" t="s">
        <v>10</v>
      </c>
      <c r="H7" s="21" t="s">
        <v>11</v>
      </c>
      <c r="I7" s="19" t="s">
        <v>8</v>
      </c>
      <c r="J7" s="20" t="s">
        <v>9</v>
      </c>
      <c r="K7" s="20" t="s">
        <v>10</v>
      </c>
      <c r="L7" s="21" t="s">
        <v>11</v>
      </c>
      <c r="M7" s="13"/>
      <c r="N7" s="13"/>
      <c r="O7" s="13"/>
      <c r="P7" s="13"/>
      <c r="Q7" s="13"/>
      <c r="R7" s="13"/>
      <c r="S7" s="13"/>
      <c r="T7" s="13"/>
      <c r="U7" s="13"/>
      <c r="V7" s="13"/>
      <c r="W7" s="13"/>
      <c r="X7" s="13"/>
      <c r="Y7" s="13"/>
      <c r="Z7" s="13"/>
      <c r="AA7" s="13"/>
      <c r="AB7" s="13"/>
      <c r="AC7" s="13"/>
      <c r="AD7" s="13"/>
      <c r="AE7" s="13"/>
    </row>
    <row r="8" spans="1:31" s="12" customFormat="1" ht="18" customHeight="1">
      <c r="A8" s="22"/>
      <c r="B8" s="606" t="s">
        <v>12</v>
      </c>
      <c r="C8" s="23"/>
      <c r="D8" s="24" t="s">
        <v>13</v>
      </c>
      <c r="E8" s="25">
        <v>1</v>
      </c>
      <c r="F8" s="26">
        <v>4</v>
      </c>
      <c r="G8" s="26">
        <v>9</v>
      </c>
      <c r="H8" s="27">
        <v>101</v>
      </c>
      <c r="I8" s="25">
        <v>1</v>
      </c>
      <c r="J8" s="26">
        <v>3</v>
      </c>
      <c r="K8" s="26">
        <v>8</v>
      </c>
      <c r="L8" s="27">
        <v>85</v>
      </c>
      <c r="M8" s="13"/>
      <c r="N8" s="13"/>
      <c r="O8" s="13"/>
      <c r="P8" s="13"/>
      <c r="Q8" s="13"/>
      <c r="R8" s="13"/>
      <c r="S8" s="13"/>
      <c r="T8" s="13"/>
      <c r="U8" s="13"/>
      <c r="V8" s="13"/>
      <c r="W8" s="13"/>
      <c r="X8" s="13"/>
      <c r="Y8" s="13"/>
      <c r="Z8" s="13"/>
      <c r="AA8" s="13"/>
      <c r="AB8" s="13"/>
      <c r="AC8" s="13"/>
      <c r="AD8" s="13"/>
      <c r="AE8" s="13"/>
    </row>
    <row r="9" spans="1:31" s="12" customFormat="1" ht="18" customHeight="1">
      <c r="A9" s="13"/>
      <c r="B9" s="608"/>
      <c r="C9" s="28"/>
      <c r="D9" s="29" t="s">
        <v>14</v>
      </c>
      <c r="E9" s="30">
        <v>1</v>
      </c>
      <c r="F9" s="31">
        <v>3</v>
      </c>
      <c r="G9" s="31">
        <v>5</v>
      </c>
      <c r="H9" s="32">
        <v>83</v>
      </c>
      <c r="I9" s="30">
        <v>1</v>
      </c>
      <c r="J9" s="31">
        <v>3</v>
      </c>
      <c r="K9" s="31">
        <v>5</v>
      </c>
      <c r="L9" s="32">
        <v>75</v>
      </c>
      <c r="M9" s="13"/>
      <c r="N9" s="13"/>
      <c r="O9" s="13"/>
      <c r="P9" s="13"/>
      <c r="Q9" s="13"/>
      <c r="R9" s="13"/>
      <c r="S9" s="13"/>
      <c r="T9" s="13"/>
      <c r="U9" s="13"/>
      <c r="V9" s="13"/>
      <c r="W9" s="13"/>
      <c r="X9" s="13"/>
      <c r="Y9" s="13"/>
      <c r="Z9" s="13"/>
      <c r="AA9" s="13"/>
      <c r="AB9" s="13"/>
      <c r="AC9" s="13"/>
      <c r="AD9" s="13"/>
      <c r="AE9" s="13"/>
    </row>
    <row r="10" spans="1:31" s="41" customFormat="1" ht="18" customHeight="1">
      <c r="A10" s="33"/>
      <c r="B10" s="607"/>
      <c r="C10" s="34"/>
      <c r="D10" s="35" t="s">
        <v>15</v>
      </c>
      <c r="E10" s="36">
        <v>41</v>
      </c>
      <c r="F10" s="37">
        <v>201</v>
      </c>
      <c r="G10" s="37">
        <v>305</v>
      </c>
      <c r="H10" s="38">
        <v>3829</v>
      </c>
      <c r="I10" s="36">
        <v>28</v>
      </c>
      <c r="J10" s="37">
        <v>125</v>
      </c>
      <c r="K10" s="37">
        <v>189</v>
      </c>
      <c r="L10" s="38">
        <v>2235</v>
      </c>
      <c r="M10" s="39"/>
      <c r="N10" s="40"/>
      <c r="O10" s="40"/>
      <c r="P10" s="39"/>
      <c r="Q10" s="39"/>
      <c r="R10" s="39"/>
      <c r="S10" s="39"/>
      <c r="T10" s="39"/>
      <c r="U10" s="39"/>
      <c r="V10" s="39"/>
      <c r="W10" s="39"/>
      <c r="X10" s="39"/>
      <c r="Y10" s="39"/>
      <c r="Z10" s="39"/>
      <c r="AA10" s="39"/>
      <c r="AB10" s="39"/>
      <c r="AC10" s="39"/>
      <c r="AD10" s="39"/>
      <c r="AE10" s="39"/>
    </row>
    <row r="11" spans="1:31" s="41" customFormat="1" ht="28.5" customHeight="1">
      <c r="A11" s="39"/>
      <c r="B11" s="512" t="s">
        <v>433</v>
      </c>
      <c r="C11" s="28"/>
      <c r="D11" s="535" t="s">
        <v>434</v>
      </c>
      <c r="E11" s="536">
        <v>0</v>
      </c>
      <c r="F11" s="537">
        <v>0</v>
      </c>
      <c r="G11" s="537">
        <v>0</v>
      </c>
      <c r="H11" s="538">
        <v>0</v>
      </c>
      <c r="I11" s="536">
        <v>12</v>
      </c>
      <c r="J11" s="537">
        <v>77</v>
      </c>
      <c r="K11" s="537">
        <v>190</v>
      </c>
      <c r="L11" s="538">
        <v>2161</v>
      </c>
      <c r="M11" s="39"/>
      <c r="N11" s="40"/>
      <c r="O11" s="40"/>
      <c r="P11" s="39"/>
      <c r="Q11" s="39"/>
      <c r="R11" s="39"/>
      <c r="S11" s="39"/>
      <c r="T11" s="39"/>
      <c r="U11" s="39"/>
      <c r="V11" s="39"/>
      <c r="W11" s="39"/>
      <c r="X11" s="39"/>
      <c r="Y11" s="39"/>
      <c r="Z11" s="39"/>
      <c r="AA11" s="39"/>
      <c r="AB11" s="39"/>
      <c r="AC11" s="39"/>
      <c r="AD11" s="39"/>
      <c r="AE11" s="39"/>
    </row>
    <row r="12" spans="1:31" s="12" customFormat="1" ht="18" customHeight="1">
      <c r="A12" s="22"/>
      <c r="B12" s="606" t="s">
        <v>16</v>
      </c>
      <c r="C12" s="23"/>
      <c r="D12" s="24" t="s">
        <v>13</v>
      </c>
      <c r="E12" s="25">
        <v>35</v>
      </c>
      <c r="F12" s="26">
        <v>519</v>
      </c>
      <c r="G12" s="26">
        <v>818</v>
      </c>
      <c r="H12" s="27">
        <v>12387</v>
      </c>
      <c r="I12" s="25">
        <v>35</v>
      </c>
      <c r="J12" s="26">
        <v>519</v>
      </c>
      <c r="K12" s="26">
        <v>811</v>
      </c>
      <c r="L12" s="27">
        <v>12322</v>
      </c>
      <c r="M12" s="13"/>
      <c r="N12" s="13"/>
      <c r="O12" s="13"/>
      <c r="P12" s="13"/>
      <c r="Q12" s="13"/>
      <c r="R12" s="13"/>
      <c r="S12" s="13"/>
      <c r="T12" s="13"/>
      <c r="U12" s="13"/>
      <c r="V12" s="13"/>
      <c r="W12" s="13"/>
      <c r="X12" s="13"/>
      <c r="Y12" s="13"/>
      <c r="Z12" s="13"/>
      <c r="AA12" s="13"/>
      <c r="AB12" s="13"/>
      <c r="AC12" s="13"/>
      <c r="AD12" s="13"/>
      <c r="AE12" s="13"/>
    </row>
    <row r="13" spans="1:31" s="12" customFormat="1" ht="18" customHeight="1">
      <c r="A13" s="18"/>
      <c r="B13" s="607"/>
      <c r="C13" s="34"/>
      <c r="D13" s="42" t="s">
        <v>14</v>
      </c>
      <c r="E13" s="43">
        <v>1</v>
      </c>
      <c r="F13" s="44">
        <v>18</v>
      </c>
      <c r="G13" s="44">
        <v>25</v>
      </c>
      <c r="H13" s="45">
        <v>655</v>
      </c>
      <c r="I13" s="43">
        <v>1</v>
      </c>
      <c r="J13" s="44">
        <v>18</v>
      </c>
      <c r="K13" s="44">
        <v>25</v>
      </c>
      <c r="L13" s="45">
        <v>641</v>
      </c>
      <c r="M13" s="13"/>
      <c r="N13" s="13"/>
      <c r="O13" s="13"/>
      <c r="P13" s="13"/>
      <c r="Q13" s="13"/>
      <c r="R13" s="13"/>
      <c r="S13" s="13"/>
      <c r="T13" s="13"/>
      <c r="U13" s="13"/>
      <c r="V13" s="13"/>
      <c r="W13" s="13"/>
      <c r="X13" s="13"/>
      <c r="Y13" s="13"/>
      <c r="Z13" s="13"/>
      <c r="AA13" s="13"/>
      <c r="AB13" s="13"/>
      <c r="AC13" s="13"/>
      <c r="AD13" s="13"/>
      <c r="AE13" s="13"/>
    </row>
    <row r="14" spans="1:31" s="12" customFormat="1" ht="18" customHeight="1">
      <c r="A14" s="22"/>
      <c r="B14" s="606" t="s">
        <v>17</v>
      </c>
      <c r="C14" s="23"/>
      <c r="D14" s="24" t="s">
        <v>13</v>
      </c>
      <c r="E14" s="46">
        <v>18</v>
      </c>
      <c r="F14" s="47">
        <v>221</v>
      </c>
      <c r="G14" s="47">
        <v>506</v>
      </c>
      <c r="H14" s="48">
        <v>6036</v>
      </c>
      <c r="I14" s="46">
        <v>18</v>
      </c>
      <c r="J14" s="47">
        <v>221</v>
      </c>
      <c r="K14" s="47">
        <v>506</v>
      </c>
      <c r="L14" s="48">
        <v>5969</v>
      </c>
      <c r="M14" s="13"/>
      <c r="N14" s="13"/>
      <c r="O14" s="13"/>
      <c r="P14" s="13"/>
      <c r="Q14" s="13"/>
      <c r="R14" s="13"/>
      <c r="S14" s="13"/>
      <c r="T14" s="13"/>
      <c r="U14" s="13"/>
      <c r="V14" s="13"/>
      <c r="W14" s="13"/>
      <c r="X14" s="13"/>
      <c r="Y14" s="13"/>
      <c r="Z14" s="13"/>
      <c r="AA14" s="13"/>
      <c r="AB14" s="13"/>
      <c r="AC14" s="13"/>
      <c r="AD14" s="13"/>
      <c r="AE14" s="13"/>
    </row>
    <row r="15" spans="1:31" s="12" customFormat="1" ht="18" customHeight="1">
      <c r="A15" s="13"/>
      <c r="B15" s="608"/>
      <c r="C15" s="28"/>
      <c r="D15" s="29" t="s">
        <v>14</v>
      </c>
      <c r="E15" s="30">
        <v>1</v>
      </c>
      <c r="F15" s="31">
        <v>12</v>
      </c>
      <c r="G15" s="31">
        <v>24</v>
      </c>
      <c r="H15" s="32">
        <v>472</v>
      </c>
      <c r="I15" s="30">
        <v>1</v>
      </c>
      <c r="J15" s="31">
        <v>12</v>
      </c>
      <c r="K15" s="31">
        <v>24</v>
      </c>
      <c r="L15" s="32">
        <v>474</v>
      </c>
      <c r="M15" s="13"/>
      <c r="N15" s="13"/>
      <c r="O15" s="13"/>
      <c r="P15" s="13"/>
      <c r="Q15" s="13"/>
      <c r="R15" s="13"/>
      <c r="S15" s="13"/>
      <c r="T15" s="13"/>
      <c r="U15" s="13"/>
      <c r="V15" s="13"/>
      <c r="W15" s="13"/>
      <c r="X15" s="13"/>
      <c r="Y15" s="13"/>
      <c r="Z15" s="13"/>
      <c r="AA15" s="13"/>
      <c r="AB15" s="13"/>
      <c r="AC15" s="13"/>
      <c r="AD15" s="13"/>
      <c r="AE15" s="13"/>
    </row>
    <row r="16" spans="1:31" s="12" customFormat="1" ht="18" customHeight="1">
      <c r="A16" s="13"/>
      <c r="B16" s="608"/>
      <c r="C16" s="28"/>
      <c r="D16" s="29" t="s">
        <v>18</v>
      </c>
      <c r="E16" s="30">
        <v>1</v>
      </c>
      <c r="F16" s="31">
        <v>10</v>
      </c>
      <c r="G16" s="31">
        <v>25</v>
      </c>
      <c r="H16" s="32">
        <v>399</v>
      </c>
      <c r="I16" s="30">
        <v>1</v>
      </c>
      <c r="J16" s="31">
        <v>9</v>
      </c>
      <c r="K16" s="31">
        <v>23</v>
      </c>
      <c r="L16" s="32">
        <v>359</v>
      </c>
      <c r="M16" s="13"/>
      <c r="N16" s="13"/>
      <c r="O16" s="13"/>
      <c r="P16" s="13"/>
      <c r="Q16" s="13"/>
      <c r="R16" s="13"/>
      <c r="S16" s="13"/>
      <c r="T16" s="13"/>
      <c r="U16" s="13"/>
      <c r="V16" s="13"/>
      <c r="W16" s="13"/>
      <c r="X16" s="13"/>
      <c r="Y16" s="13"/>
      <c r="Z16" s="13"/>
      <c r="AA16" s="13"/>
      <c r="AB16" s="13"/>
      <c r="AC16" s="13"/>
      <c r="AD16" s="13"/>
      <c r="AE16" s="13"/>
    </row>
    <row r="17" spans="1:31" s="12" customFormat="1" ht="18" customHeight="1">
      <c r="A17" s="18"/>
      <c r="B17" s="607"/>
      <c r="C17" s="34"/>
      <c r="D17" s="42" t="s">
        <v>15</v>
      </c>
      <c r="E17" s="36">
        <v>4</v>
      </c>
      <c r="F17" s="37">
        <v>28</v>
      </c>
      <c r="G17" s="37">
        <v>67</v>
      </c>
      <c r="H17" s="38">
        <v>832</v>
      </c>
      <c r="I17" s="36">
        <v>4</v>
      </c>
      <c r="J17" s="37">
        <v>29</v>
      </c>
      <c r="K17" s="37">
        <v>73</v>
      </c>
      <c r="L17" s="38">
        <v>857</v>
      </c>
      <c r="M17" s="13"/>
      <c r="N17" s="13"/>
      <c r="O17" s="13"/>
      <c r="P17" s="13"/>
      <c r="Q17" s="13"/>
      <c r="R17" s="13"/>
      <c r="S17" s="13"/>
      <c r="T17" s="13"/>
      <c r="U17" s="13"/>
      <c r="V17" s="13"/>
      <c r="W17" s="13"/>
      <c r="X17" s="13"/>
      <c r="Y17" s="13"/>
      <c r="Z17" s="13"/>
      <c r="AA17" s="13"/>
      <c r="AB17" s="13"/>
      <c r="AC17" s="13"/>
      <c r="AD17" s="13"/>
      <c r="AE17" s="13"/>
    </row>
    <row r="18" spans="1:31" s="12" customFormat="1" ht="18" customHeight="1">
      <c r="A18" s="22"/>
      <c r="B18" s="606" t="s">
        <v>19</v>
      </c>
      <c r="C18" s="23"/>
      <c r="D18" s="24" t="s">
        <v>20</v>
      </c>
      <c r="E18" s="25">
        <v>7</v>
      </c>
      <c r="F18" s="26">
        <v>141</v>
      </c>
      <c r="G18" s="26">
        <v>424</v>
      </c>
      <c r="H18" s="27">
        <v>5183</v>
      </c>
      <c r="I18" s="25">
        <v>7</v>
      </c>
      <c r="J18" s="26">
        <v>138</v>
      </c>
      <c r="K18" s="26">
        <v>418</v>
      </c>
      <c r="L18" s="27">
        <v>5088</v>
      </c>
      <c r="M18" s="13"/>
      <c r="N18" s="13"/>
      <c r="O18" s="13"/>
      <c r="P18" s="13"/>
      <c r="Q18" s="13"/>
      <c r="R18" s="13"/>
      <c r="S18" s="13"/>
      <c r="T18" s="13"/>
      <c r="U18" s="13"/>
      <c r="V18" s="13"/>
      <c r="W18" s="13"/>
      <c r="X18" s="13"/>
      <c r="Y18" s="13"/>
      <c r="Z18" s="13"/>
      <c r="AA18" s="13"/>
      <c r="AB18" s="13"/>
      <c r="AC18" s="13"/>
      <c r="AD18" s="13"/>
      <c r="AE18" s="13"/>
    </row>
    <row r="19" spans="1:31" s="12" customFormat="1" ht="18" customHeight="1">
      <c r="A19" s="18"/>
      <c r="B19" s="607"/>
      <c r="C19" s="34"/>
      <c r="D19" s="42" t="s">
        <v>15</v>
      </c>
      <c r="E19" s="43">
        <v>6</v>
      </c>
      <c r="F19" s="49" t="s">
        <v>21</v>
      </c>
      <c r="G19" s="44">
        <v>334</v>
      </c>
      <c r="H19" s="45">
        <v>4916</v>
      </c>
      <c r="I19" s="43">
        <v>6</v>
      </c>
      <c r="J19" s="49" t="s">
        <v>21</v>
      </c>
      <c r="K19" s="44">
        <v>336</v>
      </c>
      <c r="L19" s="45">
        <v>4819</v>
      </c>
      <c r="M19" s="13"/>
      <c r="N19" s="13"/>
      <c r="O19" s="13"/>
      <c r="P19" s="13"/>
      <c r="Q19" s="13"/>
      <c r="R19" s="13"/>
      <c r="S19" s="13"/>
      <c r="T19" s="13"/>
      <c r="U19" s="13"/>
      <c r="V19" s="13"/>
      <c r="W19" s="13"/>
      <c r="X19" s="13"/>
      <c r="Y19" s="13"/>
      <c r="Z19" s="13"/>
      <c r="AA19" s="13"/>
      <c r="AB19" s="13"/>
      <c r="AC19" s="13"/>
      <c r="AD19" s="13"/>
      <c r="AE19" s="13"/>
    </row>
    <row r="20" spans="1:31" s="13" customFormat="1" ht="18" customHeight="1">
      <c r="A20" s="50"/>
      <c r="B20" s="51" t="s">
        <v>22</v>
      </c>
      <c r="C20" s="52"/>
      <c r="D20" s="53" t="s">
        <v>14</v>
      </c>
      <c r="E20" s="54">
        <v>1</v>
      </c>
      <c r="F20" s="55" t="s">
        <v>21</v>
      </c>
      <c r="G20" s="56">
        <v>681</v>
      </c>
      <c r="H20" s="57">
        <v>7094</v>
      </c>
      <c r="I20" s="54">
        <v>1</v>
      </c>
      <c r="J20" s="55" t="s">
        <v>21</v>
      </c>
      <c r="K20" s="56">
        <v>709</v>
      </c>
      <c r="L20" s="57">
        <v>7065</v>
      </c>
    </row>
    <row r="21" spans="1:31" s="12" customFormat="1" ht="18" customHeight="1">
      <c r="A21" s="50"/>
      <c r="B21" s="51" t="s">
        <v>23</v>
      </c>
      <c r="C21" s="52"/>
      <c r="D21" s="58" t="s">
        <v>15</v>
      </c>
      <c r="E21" s="59">
        <v>2</v>
      </c>
      <c r="F21" s="60" t="s">
        <v>21</v>
      </c>
      <c r="G21" s="61">
        <v>72</v>
      </c>
      <c r="H21" s="62">
        <v>771</v>
      </c>
      <c r="I21" s="59">
        <v>2</v>
      </c>
      <c r="J21" s="60" t="s">
        <v>21</v>
      </c>
      <c r="K21" s="61">
        <v>72</v>
      </c>
      <c r="L21" s="62">
        <v>683</v>
      </c>
      <c r="M21" s="13"/>
      <c r="N21" s="13"/>
      <c r="O21" s="13"/>
      <c r="P21" s="13"/>
      <c r="Q21" s="13"/>
      <c r="R21" s="13"/>
      <c r="S21" s="13"/>
      <c r="T21" s="13"/>
      <c r="U21" s="13"/>
      <c r="V21" s="13"/>
      <c r="W21" s="13"/>
      <c r="X21" s="13"/>
      <c r="Y21" s="13"/>
      <c r="Z21" s="13"/>
      <c r="AA21" s="13"/>
      <c r="AB21" s="13"/>
      <c r="AC21" s="13"/>
      <c r="AD21" s="13"/>
      <c r="AE21" s="13"/>
    </row>
    <row r="22" spans="1:31" s="12" customFormat="1" ht="18" customHeight="1">
      <c r="A22" s="22"/>
      <c r="B22" s="609" t="s">
        <v>24</v>
      </c>
      <c r="C22" s="63"/>
      <c r="D22" s="64" t="s">
        <v>14</v>
      </c>
      <c r="E22" s="65">
        <v>1</v>
      </c>
      <c r="F22" s="66">
        <v>9</v>
      </c>
      <c r="G22" s="66">
        <v>29</v>
      </c>
      <c r="H22" s="67">
        <v>57</v>
      </c>
      <c r="I22" s="65">
        <v>1</v>
      </c>
      <c r="J22" s="66">
        <v>9</v>
      </c>
      <c r="K22" s="66">
        <v>29</v>
      </c>
      <c r="L22" s="67">
        <v>58</v>
      </c>
      <c r="M22" s="13"/>
      <c r="N22" s="13"/>
      <c r="O22" s="13"/>
      <c r="P22" s="13"/>
      <c r="Q22" s="13"/>
      <c r="R22" s="13"/>
      <c r="S22" s="13"/>
      <c r="T22" s="13"/>
      <c r="U22" s="13"/>
      <c r="V22" s="13"/>
      <c r="W22" s="13"/>
      <c r="X22" s="13"/>
      <c r="Y22" s="13"/>
      <c r="Z22" s="13"/>
      <c r="AA22" s="13"/>
      <c r="AB22" s="13"/>
      <c r="AC22" s="13"/>
      <c r="AD22" s="13"/>
      <c r="AE22" s="13"/>
    </row>
    <row r="23" spans="1:31" s="12" customFormat="1" ht="18" customHeight="1">
      <c r="A23" s="18"/>
      <c r="B23" s="610"/>
      <c r="C23" s="68"/>
      <c r="D23" s="42" t="s">
        <v>20</v>
      </c>
      <c r="E23" s="36">
        <v>4</v>
      </c>
      <c r="F23" s="37">
        <v>127</v>
      </c>
      <c r="G23" s="37">
        <v>341</v>
      </c>
      <c r="H23" s="38">
        <v>403</v>
      </c>
      <c r="I23" s="36">
        <v>4</v>
      </c>
      <c r="J23" s="37">
        <v>136</v>
      </c>
      <c r="K23" s="37">
        <v>341</v>
      </c>
      <c r="L23" s="38">
        <v>414</v>
      </c>
      <c r="M23" s="13"/>
      <c r="N23" s="13"/>
      <c r="O23" s="13"/>
      <c r="P23" s="13"/>
      <c r="Q23" s="13"/>
      <c r="R23" s="13"/>
      <c r="S23" s="13"/>
      <c r="T23" s="13"/>
      <c r="U23" s="13"/>
      <c r="V23" s="13"/>
      <c r="W23" s="13"/>
      <c r="X23" s="13"/>
      <c r="Y23" s="13"/>
      <c r="Z23" s="13"/>
      <c r="AA23" s="13"/>
      <c r="AB23" s="13"/>
      <c r="AC23" s="13"/>
      <c r="AD23" s="13"/>
      <c r="AE23" s="13"/>
    </row>
    <row r="24" spans="1:31" s="12" customFormat="1" ht="18" customHeight="1">
      <c r="A24" s="50"/>
      <c r="B24" s="51" t="s">
        <v>25</v>
      </c>
      <c r="C24" s="69"/>
      <c r="D24" s="70" t="s">
        <v>15</v>
      </c>
      <c r="E24" s="59">
        <v>1</v>
      </c>
      <c r="F24" s="60" t="s">
        <v>21</v>
      </c>
      <c r="G24" s="61">
        <v>0</v>
      </c>
      <c r="H24" s="62">
        <v>0</v>
      </c>
      <c r="I24" s="59">
        <v>0</v>
      </c>
      <c r="J24" s="60">
        <v>0</v>
      </c>
      <c r="K24" s="61">
        <v>0</v>
      </c>
      <c r="L24" s="62">
        <v>0</v>
      </c>
      <c r="M24" s="13"/>
      <c r="N24" s="13"/>
      <c r="O24" s="13"/>
      <c r="P24" s="13"/>
      <c r="Q24" s="13"/>
      <c r="R24" s="13"/>
      <c r="S24" s="13"/>
      <c r="T24" s="13"/>
      <c r="U24" s="13"/>
      <c r="V24" s="13"/>
      <c r="W24" s="13"/>
      <c r="X24" s="13"/>
      <c r="Y24" s="13"/>
      <c r="Z24" s="13"/>
      <c r="AA24" s="13"/>
      <c r="AB24" s="13"/>
      <c r="AC24" s="13"/>
      <c r="AD24" s="13"/>
      <c r="AE24" s="13"/>
    </row>
    <row r="25" spans="1:31" s="12" customFormat="1" ht="18" customHeight="1">
      <c r="A25" s="22"/>
      <c r="B25" s="606" t="s">
        <v>26</v>
      </c>
      <c r="C25" s="23"/>
      <c r="D25" s="24" t="s">
        <v>20</v>
      </c>
      <c r="E25" s="25">
        <v>1</v>
      </c>
      <c r="F25" s="26">
        <v>3</v>
      </c>
      <c r="G25" s="26">
        <v>15</v>
      </c>
      <c r="H25" s="27">
        <v>152</v>
      </c>
      <c r="I25" s="25">
        <v>1</v>
      </c>
      <c r="J25" s="26">
        <v>3</v>
      </c>
      <c r="K25" s="26">
        <v>15</v>
      </c>
      <c r="L25" s="27">
        <v>150</v>
      </c>
      <c r="M25" s="13"/>
      <c r="N25" s="13"/>
      <c r="O25" s="13"/>
      <c r="P25" s="13"/>
      <c r="Q25" s="13"/>
      <c r="R25" s="13"/>
      <c r="S25" s="13"/>
      <c r="T25" s="13"/>
      <c r="U25" s="13"/>
      <c r="V25" s="13"/>
      <c r="W25" s="13"/>
      <c r="X25" s="13"/>
      <c r="Y25" s="13"/>
      <c r="Z25" s="13"/>
      <c r="AA25" s="13"/>
      <c r="AB25" s="13"/>
      <c r="AC25" s="13"/>
      <c r="AD25" s="13"/>
      <c r="AE25" s="13"/>
    </row>
    <row r="26" spans="1:31" s="12" customFormat="1" ht="18" customHeight="1" thickBot="1">
      <c r="A26" s="15"/>
      <c r="B26" s="611"/>
      <c r="C26" s="71"/>
      <c r="D26" s="72" t="s">
        <v>15</v>
      </c>
      <c r="E26" s="73">
        <v>17</v>
      </c>
      <c r="F26" s="74">
        <v>29</v>
      </c>
      <c r="G26" s="74">
        <v>94</v>
      </c>
      <c r="H26" s="75">
        <v>1540</v>
      </c>
      <c r="I26" s="73">
        <v>16</v>
      </c>
      <c r="J26" s="74">
        <v>29</v>
      </c>
      <c r="K26" s="74">
        <v>98</v>
      </c>
      <c r="L26" s="75">
        <v>1454</v>
      </c>
      <c r="M26" s="13"/>
      <c r="N26" s="13"/>
      <c r="O26" s="13"/>
      <c r="P26" s="13"/>
      <c r="Q26" s="13"/>
      <c r="R26" s="13"/>
      <c r="S26" s="13"/>
      <c r="T26" s="13"/>
      <c r="U26" s="13"/>
      <c r="V26" s="13"/>
      <c r="W26" s="13"/>
      <c r="X26" s="13"/>
      <c r="Y26" s="13"/>
      <c r="Z26" s="13"/>
      <c r="AA26" s="13"/>
      <c r="AB26" s="13"/>
      <c r="AC26" s="13"/>
      <c r="AD26" s="13"/>
      <c r="AE26" s="13"/>
    </row>
    <row r="27" spans="1:31" s="12" customFormat="1" ht="13.5" customHeight="1">
      <c r="A27" s="76" t="s">
        <v>27</v>
      </c>
      <c r="C27" s="76"/>
      <c r="D27" s="77"/>
      <c r="E27" s="78"/>
      <c r="F27" s="78"/>
      <c r="G27" s="78"/>
      <c r="I27" s="78"/>
      <c r="J27" s="78"/>
      <c r="K27" s="78"/>
      <c r="M27" s="13"/>
      <c r="N27" s="13"/>
      <c r="O27" s="13"/>
      <c r="P27" s="13"/>
      <c r="Q27" s="13"/>
      <c r="R27" s="13"/>
      <c r="S27" s="13"/>
      <c r="T27" s="13"/>
      <c r="U27" s="13"/>
      <c r="V27" s="13"/>
      <c r="W27" s="13"/>
      <c r="X27" s="13"/>
      <c r="Y27" s="13"/>
      <c r="Z27" s="13"/>
      <c r="AA27" s="13"/>
      <c r="AB27" s="13"/>
      <c r="AC27" s="13"/>
      <c r="AD27" s="13"/>
      <c r="AE27" s="13"/>
    </row>
    <row r="28" spans="1:31" s="12" customFormat="1" ht="13.5" customHeight="1">
      <c r="A28" s="12" t="s">
        <v>28</v>
      </c>
      <c r="M28" s="13"/>
      <c r="N28" s="13"/>
      <c r="O28" s="13"/>
      <c r="P28" s="13"/>
      <c r="Q28" s="13"/>
      <c r="R28" s="13"/>
      <c r="S28" s="13"/>
      <c r="T28" s="13"/>
      <c r="U28" s="13"/>
      <c r="V28" s="13"/>
      <c r="W28" s="13"/>
      <c r="X28" s="13"/>
      <c r="Y28" s="13"/>
      <c r="Z28" s="13"/>
      <c r="AA28" s="13"/>
      <c r="AB28" s="13"/>
      <c r="AC28" s="13"/>
      <c r="AD28" s="13"/>
      <c r="AE28" s="13"/>
    </row>
    <row r="29" spans="1:31" s="12" customFormat="1" ht="13.5" customHeight="1">
      <c r="A29" s="12" t="s">
        <v>29</v>
      </c>
      <c r="M29" s="13"/>
      <c r="N29" s="13"/>
      <c r="O29" s="13"/>
      <c r="P29" s="13"/>
      <c r="Q29" s="13"/>
      <c r="R29" s="13"/>
      <c r="S29" s="13"/>
      <c r="T29" s="13"/>
      <c r="U29" s="13"/>
      <c r="V29" s="13"/>
      <c r="W29" s="13"/>
      <c r="X29" s="13"/>
      <c r="Y29" s="13"/>
      <c r="Z29" s="13"/>
      <c r="AA29" s="13"/>
      <c r="AB29" s="13"/>
      <c r="AC29" s="13"/>
      <c r="AD29" s="13"/>
      <c r="AE29" s="13"/>
    </row>
    <row r="30" spans="1:31" s="12" customFormat="1" ht="13.5" customHeight="1">
      <c r="A30" s="12" t="s">
        <v>30</v>
      </c>
      <c r="M30" s="13"/>
      <c r="N30" s="13"/>
      <c r="O30" s="13"/>
      <c r="P30" s="13"/>
      <c r="Q30" s="13"/>
      <c r="R30" s="13"/>
      <c r="S30" s="13"/>
      <c r="T30" s="13"/>
      <c r="U30" s="13"/>
      <c r="V30" s="13"/>
      <c r="W30" s="13"/>
      <c r="X30" s="13"/>
      <c r="Y30" s="13"/>
      <c r="Z30" s="13"/>
      <c r="AA30" s="13"/>
      <c r="AB30" s="13"/>
      <c r="AC30" s="13"/>
      <c r="AD30" s="13"/>
      <c r="AE30" s="13"/>
    </row>
    <row r="31" spans="1:31" s="12" customFormat="1" ht="13.5" customHeight="1">
      <c r="A31" s="12" t="s">
        <v>500</v>
      </c>
      <c r="M31" s="13"/>
      <c r="N31" s="13"/>
      <c r="O31" s="13"/>
      <c r="P31" s="13"/>
      <c r="Q31" s="13"/>
      <c r="R31" s="13"/>
      <c r="S31" s="13"/>
      <c r="T31" s="13"/>
      <c r="U31" s="13"/>
      <c r="V31" s="13"/>
      <c r="W31" s="13"/>
      <c r="X31" s="13"/>
      <c r="Y31" s="13"/>
      <c r="Z31" s="13"/>
      <c r="AA31" s="13"/>
      <c r="AB31" s="13"/>
      <c r="AC31" s="13"/>
      <c r="AD31" s="13"/>
      <c r="AE31" s="13"/>
    </row>
    <row r="32" spans="1:31" s="12" customFormat="1" ht="22.5" customHeight="1">
      <c r="H32" s="79"/>
      <c r="L32" s="79"/>
      <c r="M32" s="13"/>
      <c r="N32" s="13"/>
      <c r="O32" s="13"/>
      <c r="P32" s="13"/>
      <c r="Q32" s="13"/>
      <c r="R32" s="13"/>
      <c r="S32" s="13"/>
      <c r="T32" s="13"/>
      <c r="U32" s="13"/>
      <c r="V32" s="13"/>
      <c r="W32" s="13"/>
      <c r="X32" s="13"/>
      <c r="Y32" s="13"/>
      <c r="Z32" s="13"/>
      <c r="AA32" s="13"/>
      <c r="AB32" s="13"/>
      <c r="AC32" s="13"/>
      <c r="AD32" s="13"/>
      <c r="AE32" s="13"/>
    </row>
    <row r="33" spans="8:31" s="12" customFormat="1" ht="13.5" customHeight="1">
      <c r="H33" s="13"/>
      <c r="L33" s="13"/>
      <c r="M33" s="13"/>
      <c r="N33" s="13"/>
      <c r="O33" s="13"/>
      <c r="P33" s="13"/>
      <c r="Q33" s="13"/>
      <c r="R33" s="13"/>
      <c r="S33" s="13"/>
      <c r="T33" s="13"/>
      <c r="U33" s="13"/>
      <c r="V33" s="13"/>
      <c r="W33" s="13"/>
      <c r="X33" s="13"/>
      <c r="Y33" s="13"/>
      <c r="Z33" s="13"/>
      <c r="AA33" s="13"/>
      <c r="AB33" s="13"/>
      <c r="AC33" s="13"/>
      <c r="AD33" s="13"/>
      <c r="AE33" s="13"/>
    </row>
    <row r="34" spans="8:31" s="12" customFormat="1" ht="15.75" customHeight="1">
      <c r="H34" s="80"/>
      <c r="L34" s="80"/>
      <c r="M34" s="13"/>
      <c r="N34" s="13"/>
      <c r="O34" s="13"/>
      <c r="P34" s="13"/>
      <c r="Q34" s="13"/>
      <c r="R34" s="13"/>
      <c r="S34" s="13"/>
      <c r="T34" s="13"/>
      <c r="U34" s="13"/>
      <c r="V34" s="13"/>
      <c r="W34" s="13"/>
      <c r="X34" s="13"/>
      <c r="Y34" s="13"/>
      <c r="Z34" s="13"/>
      <c r="AA34" s="13"/>
      <c r="AB34" s="13"/>
      <c r="AC34" s="13"/>
      <c r="AD34" s="13"/>
      <c r="AE34" s="13"/>
    </row>
    <row r="35" spans="8:31" s="12" customFormat="1" ht="15.75" customHeight="1">
      <c r="H35" s="77"/>
      <c r="L35" s="77"/>
      <c r="M35" s="13"/>
      <c r="N35" s="13"/>
      <c r="O35" s="13"/>
      <c r="P35" s="13"/>
      <c r="Q35" s="13"/>
      <c r="R35" s="13"/>
      <c r="S35" s="13"/>
      <c r="T35" s="13"/>
      <c r="U35" s="13"/>
      <c r="V35" s="13"/>
      <c r="W35" s="13"/>
      <c r="X35" s="13"/>
      <c r="Y35" s="13"/>
      <c r="Z35" s="13"/>
      <c r="AA35" s="13"/>
      <c r="AB35" s="13"/>
      <c r="AC35" s="13"/>
      <c r="AD35" s="13"/>
      <c r="AE35" s="13"/>
    </row>
    <row r="36" spans="8:31" s="12" customFormat="1" ht="15.75" customHeight="1">
      <c r="H36" s="81"/>
      <c r="L36" s="81"/>
      <c r="M36" s="13"/>
      <c r="N36" s="13"/>
      <c r="O36" s="13"/>
      <c r="P36" s="13"/>
      <c r="Q36" s="13"/>
      <c r="R36" s="13"/>
      <c r="S36" s="13"/>
      <c r="T36" s="13"/>
      <c r="U36" s="13"/>
      <c r="V36" s="13"/>
      <c r="W36" s="13"/>
      <c r="X36" s="13"/>
      <c r="Y36" s="13"/>
      <c r="Z36" s="13"/>
      <c r="AA36" s="13"/>
      <c r="AB36" s="13"/>
      <c r="AC36" s="13"/>
      <c r="AD36" s="13"/>
      <c r="AE36" s="13"/>
    </row>
    <row r="37" spans="8:31" s="12" customFormat="1" ht="15.75" customHeight="1">
      <c r="H37" s="81"/>
      <c r="L37" s="81"/>
      <c r="M37" s="13"/>
      <c r="N37" s="13"/>
      <c r="O37" s="13"/>
      <c r="P37" s="13"/>
      <c r="Q37" s="13"/>
      <c r="R37" s="13"/>
      <c r="S37" s="13"/>
      <c r="T37" s="13"/>
      <c r="U37" s="13"/>
      <c r="V37" s="13"/>
      <c r="W37" s="13"/>
      <c r="X37" s="13"/>
      <c r="Y37" s="13"/>
      <c r="Z37" s="13"/>
      <c r="AA37" s="13"/>
      <c r="AB37" s="13"/>
      <c r="AC37" s="13"/>
      <c r="AD37" s="13"/>
      <c r="AE37" s="13"/>
    </row>
    <row r="38" spans="8:31" s="12" customFormat="1" ht="15.75" customHeight="1">
      <c r="H38" s="81"/>
      <c r="L38" s="81"/>
      <c r="M38" s="13"/>
      <c r="N38" s="13"/>
      <c r="O38" s="13"/>
      <c r="P38" s="13"/>
      <c r="Q38" s="13"/>
      <c r="R38" s="13"/>
      <c r="S38" s="13"/>
      <c r="T38" s="13"/>
      <c r="U38" s="13"/>
      <c r="V38" s="13"/>
      <c r="W38" s="13"/>
      <c r="X38" s="13"/>
      <c r="Y38" s="13"/>
      <c r="Z38" s="13"/>
      <c r="AA38" s="13"/>
      <c r="AB38" s="13"/>
      <c r="AC38" s="13"/>
      <c r="AD38" s="13"/>
      <c r="AE38" s="13"/>
    </row>
    <row r="39" spans="8:31" s="12" customFormat="1" ht="15.75" customHeight="1">
      <c r="H39" s="81"/>
      <c r="L39" s="81"/>
      <c r="M39" s="13"/>
      <c r="N39" s="13"/>
      <c r="O39" s="13"/>
      <c r="P39" s="13"/>
      <c r="Q39" s="13"/>
      <c r="R39" s="13"/>
      <c r="S39" s="13"/>
      <c r="T39" s="13"/>
      <c r="U39" s="13"/>
      <c r="V39" s="13"/>
      <c r="W39" s="13"/>
      <c r="X39" s="13"/>
      <c r="Y39" s="13"/>
      <c r="Z39" s="13"/>
      <c r="AA39" s="13"/>
      <c r="AB39" s="13"/>
      <c r="AC39" s="13"/>
      <c r="AD39" s="13"/>
      <c r="AE39" s="13"/>
    </row>
    <row r="40" spans="8:31" s="12" customFormat="1" ht="15.75" customHeight="1">
      <c r="H40" s="82"/>
      <c r="L40" s="82"/>
      <c r="M40" s="13"/>
      <c r="N40" s="13"/>
      <c r="O40" s="13"/>
      <c r="P40" s="13"/>
      <c r="Q40" s="13"/>
      <c r="R40" s="13"/>
      <c r="S40" s="13"/>
      <c r="T40" s="13"/>
      <c r="U40" s="13"/>
      <c r="V40" s="13"/>
      <c r="W40" s="13"/>
      <c r="X40" s="13"/>
      <c r="Y40" s="13"/>
      <c r="Z40" s="13"/>
      <c r="AA40" s="13"/>
      <c r="AB40" s="13"/>
      <c r="AC40" s="13"/>
      <c r="AD40" s="13"/>
      <c r="AE40" s="13"/>
    </row>
    <row r="41" spans="8:31" ht="13.5" customHeight="1">
      <c r="H41" s="12"/>
      <c r="L41" s="12"/>
    </row>
    <row r="42" spans="8:31" ht="13.5" customHeight="1">
      <c r="M42" s="83"/>
      <c r="N42" s="83"/>
    </row>
    <row r="43" spans="8:31" ht="22.5" customHeight="1">
      <c r="M43" s="84"/>
      <c r="N43" s="84"/>
    </row>
    <row r="44" spans="8:31">
      <c r="M44" s="83"/>
    </row>
    <row r="45" spans="8:31" ht="15.75" customHeight="1">
      <c r="Q45" s="77"/>
    </row>
    <row r="46" spans="8:31" ht="15.75" customHeight="1">
      <c r="Q46" s="77"/>
    </row>
    <row r="47" spans="8:31" ht="15.75" customHeight="1">
      <c r="Q47" s="82"/>
    </row>
    <row r="48" spans="8:31" ht="15.75" customHeight="1">
      <c r="Q48" s="82"/>
    </row>
    <row r="49" spans="1:17" ht="15.75" customHeight="1">
      <c r="Q49" s="82"/>
    </row>
    <row r="50" spans="1:17" ht="15.75" customHeight="1">
      <c r="Q50" s="82"/>
    </row>
    <row r="51" spans="1:17" ht="15.75" customHeight="1">
      <c r="Q51" s="82"/>
    </row>
    <row r="52" spans="1:17">
      <c r="M52" s="83"/>
      <c r="N52" s="83"/>
    </row>
    <row r="53" spans="1:17">
      <c r="A53" s="85"/>
      <c r="B53" s="85"/>
      <c r="C53" s="85"/>
      <c r="D53" s="85"/>
      <c r="E53" s="85"/>
      <c r="F53" s="85"/>
      <c r="G53" s="85"/>
      <c r="H53" s="85"/>
      <c r="I53" s="85"/>
      <c r="J53" s="85"/>
      <c r="K53" s="85"/>
      <c r="L53" s="85"/>
      <c r="M53" s="86"/>
      <c r="N53" s="86"/>
    </row>
  </sheetData>
  <mergeCells count="11">
    <mergeCell ref="B8:B10"/>
    <mergeCell ref="A2:L2"/>
    <mergeCell ref="B4:L4"/>
    <mergeCell ref="B6:D7"/>
    <mergeCell ref="E6:H6"/>
    <mergeCell ref="I6:L6"/>
    <mergeCell ref="B12:B13"/>
    <mergeCell ref="B14:B17"/>
    <mergeCell ref="B18:B19"/>
    <mergeCell ref="B22:B23"/>
    <mergeCell ref="B25:B26"/>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26"/>
  <sheetViews>
    <sheetView showGridLines="0" workbookViewId="0">
      <selection activeCell="A3" sqref="A3"/>
    </sheetView>
  </sheetViews>
  <sheetFormatPr defaultColWidth="8.625" defaultRowHeight="13.5"/>
  <cols>
    <col min="1" max="1" width="11.25" style="413" customWidth="1"/>
    <col min="2" max="9" width="10" style="413" customWidth="1"/>
    <col min="10" max="256" width="8.625" style="413"/>
    <col min="257" max="257" width="11.25" style="413" customWidth="1"/>
    <col min="258" max="265" width="10" style="413" customWidth="1"/>
    <col min="266" max="512" width="8.625" style="413"/>
    <col min="513" max="513" width="11.25" style="413" customWidth="1"/>
    <col min="514" max="521" width="10" style="413" customWidth="1"/>
    <col min="522" max="768" width="8.625" style="413"/>
    <col min="769" max="769" width="11.25" style="413" customWidth="1"/>
    <col min="770" max="777" width="10" style="413" customWidth="1"/>
    <col min="778" max="1024" width="8.625" style="413"/>
    <col min="1025" max="1025" width="11.25" style="413" customWidth="1"/>
    <col min="1026" max="1033" width="10" style="413" customWidth="1"/>
    <col min="1034" max="1280" width="8.625" style="413"/>
    <col min="1281" max="1281" width="11.25" style="413" customWidth="1"/>
    <col min="1282" max="1289" width="10" style="413" customWidth="1"/>
    <col min="1290" max="1536" width="8.625" style="413"/>
    <col min="1537" max="1537" width="11.25" style="413" customWidth="1"/>
    <col min="1538" max="1545" width="10" style="413" customWidth="1"/>
    <col min="1546" max="1792" width="8.625" style="413"/>
    <col min="1793" max="1793" width="11.25" style="413" customWidth="1"/>
    <col min="1794" max="1801" width="10" style="413" customWidth="1"/>
    <col min="1802" max="2048" width="8.625" style="413"/>
    <col min="2049" max="2049" width="11.25" style="413" customWidth="1"/>
    <col min="2050" max="2057" width="10" style="413" customWidth="1"/>
    <col min="2058" max="2304" width="8.625" style="413"/>
    <col min="2305" max="2305" width="11.25" style="413" customWidth="1"/>
    <col min="2306" max="2313" width="10" style="413" customWidth="1"/>
    <col min="2314" max="2560" width="8.625" style="413"/>
    <col min="2561" max="2561" width="11.25" style="413" customWidth="1"/>
    <col min="2562" max="2569" width="10" style="413" customWidth="1"/>
    <col min="2570" max="2816" width="8.625" style="413"/>
    <col min="2817" max="2817" width="11.25" style="413" customWidth="1"/>
    <col min="2818" max="2825" width="10" style="413" customWidth="1"/>
    <col min="2826" max="3072" width="8.625" style="413"/>
    <col min="3073" max="3073" width="11.25" style="413" customWidth="1"/>
    <col min="3074" max="3081" width="10" style="413" customWidth="1"/>
    <col min="3082" max="3328" width="8.625" style="413"/>
    <col min="3329" max="3329" width="11.25" style="413" customWidth="1"/>
    <col min="3330" max="3337" width="10" style="413" customWidth="1"/>
    <col min="3338" max="3584" width="8.625" style="413"/>
    <col min="3585" max="3585" width="11.25" style="413" customWidth="1"/>
    <col min="3586" max="3593" width="10" style="413" customWidth="1"/>
    <col min="3594" max="3840" width="8.625" style="413"/>
    <col min="3841" max="3841" width="11.25" style="413" customWidth="1"/>
    <col min="3842" max="3849" width="10" style="413" customWidth="1"/>
    <col min="3850" max="4096" width="8.625" style="413"/>
    <col min="4097" max="4097" width="11.25" style="413" customWidth="1"/>
    <col min="4098" max="4105" width="10" style="413" customWidth="1"/>
    <col min="4106" max="4352" width="8.625" style="413"/>
    <col min="4353" max="4353" width="11.25" style="413" customWidth="1"/>
    <col min="4354" max="4361" width="10" style="413" customWidth="1"/>
    <col min="4362" max="4608" width="8.625" style="413"/>
    <col min="4609" max="4609" width="11.25" style="413" customWidth="1"/>
    <col min="4610" max="4617" width="10" style="413" customWidth="1"/>
    <col min="4618" max="4864" width="8.625" style="413"/>
    <col min="4865" max="4865" width="11.25" style="413" customWidth="1"/>
    <col min="4866" max="4873" width="10" style="413" customWidth="1"/>
    <col min="4874" max="5120" width="8.625" style="413"/>
    <col min="5121" max="5121" width="11.25" style="413" customWidth="1"/>
    <col min="5122" max="5129" width="10" style="413" customWidth="1"/>
    <col min="5130" max="5376" width="8.625" style="413"/>
    <col min="5377" max="5377" width="11.25" style="413" customWidth="1"/>
    <col min="5378" max="5385" width="10" style="413" customWidth="1"/>
    <col min="5386" max="5632" width="8.625" style="413"/>
    <col min="5633" max="5633" width="11.25" style="413" customWidth="1"/>
    <col min="5634" max="5641" width="10" style="413" customWidth="1"/>
    <col min="5642" max="5888" width="8.625" style="413"/>
    <col min="5889" max="5889" width="11.25" style="413" customWidth="1"/>
    <col min="5890" max="5897" width="10" style="413" customWidth="1"/>
    <col min="5898" max="6144" width="8.625" style="413"/>
    <col min="6145" max="6145" width="11.25" style="413" customWidth="1"/>
    <col min="6146" max="6153" width="10" style="413" customWidth="1"/>
    <col min="6154" max="6400" width="8.625" style="413"/>
    <col min="6401" max="6401" width="11.25" style="413" customWidth="1"/>
    <col min="6402" max="6409" width="10" style="413" customWidth="1"/>
    <col min="6410" max="6656" width="8.625" style="413"/>
    <col min="6657" max="6657" width="11.25" style="413" customWidth="1"/>
    <col min="6658" max="6665" width="10" style="413" customWidth="1"/>
    <col min="6666" max="6912" width="8.625" style="413"/>
    <col min="6913" max="6913" width="11.25" style="413" customWidth="1"/>
    <col min="6914" max="6921" width="10" style="413" customWidth="1"/>
    <col min="6922" max="7168" width="8.625" style="413"/>
    <col min="7169" max="7169" width="11.25" style="413" customWidth="1"/>
    <col min="7170" max="7177" width="10" style="413" customWidth="1"/>
    <col min="7178" max="7424" width="8.625" style="413"/>
    <col min="7425" max="7425" width="11.25" style="413" customWidth="1"/>
    <col min="7426" max="7433" width="10" style="413" customWidth="1"/>
    <col min="7434" max="7680" width="8.625" style="413"/>
    <col min="7681" max="7681" width="11.25" style="413" customWidth="1"/>
    <col min="7682" max="7689" width="10" style="413" customWidth="1"/>
    <col min="7690" max="7936" width="8.625" style="413"/>
    <col min="7937" max="7937" width="11.25" style="413" customWidth="1"/>
    <col min="7938" max="7945" width="10" style="413" customWidth="1"/>
    <col min="7946" max="8192" width="8.625" style="413"/>
    <col min="8193" max="8193" width="11.25" style="413" customWidth="1"/>
    <col min="8194" max="8201" width="10" style="413" customWidth="1"/>
    <col min="8202" max="8448" width="8.625" style="413"/>
    <col min="8449" max="8449" width="11.25" style="413" customWidth="1"/>
    <col min="8450" max="8457" width="10" style="413" customWidth="1"/>
    <col min="8458" max="8704" width="8.625" style="413"/>
    <col min="8705" max="8705" width="11.25" style="413" customWidth="1"/>
    <col min="8706" max="8713" width="10" style="413" customWidth="1"/>
    <col min="8714" max="8960" width="8.625" style="413"/>
    <col min="8961" max="8961" width="11.25" style="413" customWidth="1"/>
    <col min="8962" max="8969" width="10" style="413" customWidth="1"/>
    <col min="8970" max="9216" width="8.625" style="413"/>
    <col min="9217" max="9217" width="11.25" style="413" customWidth="1"/>
    <col min="9218" max="9225" width="10" style="413" customWidth="1"/>
    <col min="9226" max="9472" width="8.625" style="413"/>
    <col min="9473" max="9473" width="11.25" style="413" customWidth="1"/>
    <col min="9474" max="9481" width="10" style="413" customWidth="1"/>
    <col min="9482" max="9728" width="8.625" style="413"/>
    <col min="9729" max="9729" width="11.25" style="413" customWidth="1"/>
    <col min="9730" max="9737" width="10" style="413" customWidth="1"/>
    <col min="9738" max="9984" width="8.625" style="413"/>
    <col min="9985" max="9985" width="11.25" style="413" customWidth="1"/>
    <col min="9986" max="9993" width="10" style="413" customWidth="1"/>
    <col min="9994" max="10240" width="8.625" style="413"/>
    <col min="10241" max="10241" width="11.25" style="413" customWidth="1"/>
    <col min="10242" max="10249" width="10" style="413" customWidth="1"/>
    <col min="10250" max="10496" width="8.625" style="413"/>
    <col min="10497" max="10497" width="11.25" style="413" customWidth="1"/>
    <col min="10498" max="10505" width="10" style="413" customWidth="1"/>
    <col min="10506" max="10752" width="8.625" style="413"/>
    <col min="10753" max="10753" width="11.25" style="413" customWidth="1"/>
    <col min="10754" max="10761" width="10" style="413" customWidth="1"/>
    <col min="10762" max="11008" width="8.625" style="413"/>
    <col min="11009" max="11009" width="11.25" style="413" customWidth="1"/>
    <col min="11010" max="11017" width="10" style="413" customWidth="1"/>
    <col min="11018" max="11264" width="8.625" style="413"/>
    <col min="11265" max="11265" width="11.25" style="413" customWidth="1"/>
    <col min="11266" max="11273" width="10" style="413" customWidth="1"/>
    <col min="11274" max="11520" width="8.625" style="413"/>
    <col min="11521" max="11521" width="11.25" style="413" customWidth="1"/>
    <col min="11522" max="11529" width="10" style="413" customWidth="1"/>
    <col min="11530" max="11776" width="8.625" style="413"/>
    <col min="11777" max="11777" width="11.25" style="413" customWidth="1"/>
    <col min="11778" max="11785" width="10" style="413" customWidth="1"/>
    <col min="11786" max="12032" width="8.625" style="413"/>
    <col min="12033" max="12033" width="11.25" style="413" customWidth="1"/>
    <col min="12034" max="12041" width="10" style="413" customWidth="1"/>
    <col min="12042" max="12288" width="8.625" style="413"/>
    <col min="12289" max="12289" width="11.25" style="413" customWidth="1"/>
    <col min="12290" max="12297" width="10" style="413" customWidth="1"/>
    <col min="12298" max="12544" width="8.625" style="413"/>
    <col min="12545" max="12545" width="11.25" style="413" customWidth="1"/>
    <col min="12546" max="12553" width="10" style="413" customWidth="1"/>
    <col min="12554" max="12800" width="8.625" style="413"/>
    <col min="12801" max="12801" width="11.25" style="413" customWidth="1"/>
    <col min="12802" max="12809" width="10" style="413" customWidth="1"/>
    <col min="12810" max="13056" width="8.625" style="413"/>
    <col min="13057" max="13057" width="11.25" style="413" customWidth="1"/>
    <col min="13058" max="13065" width="10" style="413" customWidth="1"/>
    <col min="13066" max="13312" width="8.625" style="413"/>
    <col min="13313" max="13313" width="11.25" style="413" customWidth="1"/>
    <col min="13314" max="13321" width="10" style="413" customWidth="1"/>
    <col min="13322" max="13568" width="8.625" style="413"/>
    <col min="13569" max="13569" width="11.25" style="413" customWidth="1"/>
    <col min="13570" max="13577" width="10" style="413" customWidth="1"/>
    <col min="13578" max="13824" width="8.625" style="413"/>
    <col min="13825" max="13825" width="11.25" style="413" customWidth="1"/>
    <col min="13826" max="13833" width="10" style="413" customWidth="1"/>
    <col min="13834" max="14080" width="8.625" style="413"/>
    <col min="14081" max="14081" width="11.25" style="413" customWidth="1"/>
    <col min="14082" max="14089" width="10" style="413" customWidth="1"/>
    <col min="14090" max="14336" width="8.625" style="413"/>
    <col min="14337" max="14337" width="11.25" style="413" customWidth="1"/>
    <col min="14338" max="14345" width="10" style="413" customWidth="1"/>
    <col min="14346" max="14592" width="8.625" style="413"/>
    <col min="14593" max="14593" width="11.25" style="413" customWidth="1"/>
    <col min="14594" max="14601" width="10" style="413" customWidth="1"/>
    <col min="14602" max="14848" width="8.625" style="413"/>
    <col min="14849" max="14849" width="11.25" style="413" customWidth="1"/>
    <col min="14850" max="14857" width="10" style="413" customWidth="1"/>
    <col min="14858" max="15104" width="8.625" style="413"/>
    <col min="15105" max="15105" width="11.25" style="413" customWidth="1"/>
    <col min="15106" max="15113" width="10" style="413" customWidth="1"/>
    <col min="15114" max="15360" width="8.625" style="413"/>
    <col min="15361" max="15361" width="11.25" style="413" customWidth="1"/>
    <col min="15362" max="15369" width="10" style="413" customWidth="1"/>
    <col min="15370" max="15616" width="8.625" style="413"/>
    <col min="15617" max="15617" width="11.25" style="413" customWidth="1"/>
    <col min="15618" max="15625" width="10" style="413" customWidth="1"/>
    <col min="15626" max="15872" width="8.625" style="413"/>
    <col min="15873" max="15873" width="11.25" style="413" customWidth="1"/>
    <col min="15874" max="15881" width="10" style="413" customWidth="1"/>
    <col min="15882" max="16128" width="8.625" style="413"/>
    <col min="16129" max="16129" width="11.25" style="413" customWidth="1"/>
    <col min="16130" max="16137" width="10" style="413" customWidth="1"/>
    <col min="16138" max="16384" width="8.625" style="413"/>
  </cols>
  <sheetData>
    <row r="1" spans="1:10" s="388" customFormat="1" ht="13.5" customHeight="1"/>
    <row r="2" spans="1:10" ht="22.5" customHeight="1">
      <c r="A2" s="772" t="s">
        <v>458</v>
      </c>
      <c r="B2" s="772"/>
      <c r="C2" s="772"/>
      <c r="D2" s="772"/>
      <c r="E2" s="772"/>
      <c r="F2" s="772"/>
      <c r="G2" s="772"/>
      <c r="H2" s="772"/>
      <c r="I2" s="772"/>
    </row>
    <row r="3" spans="1:10" s="388" customFormat="1" ht="13.5" customHeight="1">
      <c r="A3" s="381"/>
      <c r="B3" s="381"/>
      <c r="C3" s="381"/>
      <c r="D3" s="381"/>
      <c r="E3" s="381"/>
      <c r="F3" s="381"/>
      <c r="G3" s="381"/>
      <c r="H3" s="381"/>
    </row>
    <row r="4" spans="1:10" s="388" customFormat="1" ht="13.5" customHeight="1" thickBot="1">
      <c r="A4" s="477" t="s">
        <v>318</v>
      </c>
      <c r="B4" s="415"/>
      <c r="C4" s="415"/>
      <c r="D4" s="415"/>
      <c r="E4" s="415"/>
      <c r="F4" s="415"/>
      <c r="G4" s="415"/>
      <c r="H4" s="415"/>
      <c r="I4" s="415"/>
    </row>
    <row r="5" spans="1:10" ht="22.5" customHeight="1">
      <c r="A5" s="788" t="s">
        <v>319</v>
      </c>
      <c r="B5" s="790" t="s">
        <v>320</v>
      </c>
      <c r="C5" s="791"/>
      <c r="D5" s="791"/>
      <c r="E5" s="791"/>
      <c r="F5" s="791"/>
      <c r="G5" s="792" t="s">
        <v>321</v>
      </c>
      <c r="H5" s="793"/>
      <c r="I5" s="793"/>
    </row>
    <row r="6" spans="1:10" ht="22.5" customHeight="1">
      <c r="A6" s="789"/>
      <c r="B6" s="478" t="s">
        <v>416</v>
      </c>
      <c r="C6" s="478" t="s">
        <v>322</v>
      </c>
      <c r="D6" s="478" t="s">
        <v>323</v>
      </c>
      <c r="E6" s="478" t="s">
        <v>417</v>
      </c>
      <c r="F6" s="479" t="s">
        <v>418</v>
      </c>
      <c r="G6" s="479" t="s">
        <v>416</v>
      </c>
      <c r="H6" s="478" t="s">
        <v>419</v>
      </c>
      <c r="I6" s="479" t="s">
        <v>324</v>
      </c>
      <c r="J6" s="414"/>
    </row>
    <row r="7" spans="1:10" ht="22.5" customHeight="1">
      <c r="A7" s="480" t="s">
        <v>277</v>
      </c>
      <c r="B7" s="481">
        <v>90402</v>
      </c>
      <c r="C7" s="481">
        <v>0</v>
      </c>
      <c r="D7" s="481">
        <v>29233</v>
      </c>
      <c r="E7" s="481">
        <v>6390</v>
      </c>
      <c r="F7" s="482">
        <v>54779</v>
      </c>
      <c r="G7" s="483">
        <v>39137</v>
      </c>
      <c r="H7" s="484">
        <v>39137</v>
      </c>
      <c r="I7" s="485">
        <v>0</v>
      </c>
    </row>
    <row r="8" spans="1:10" ht="22.5" customHeight="1">
      <c r="A8" s="480" t="s">
        <v>185</v>
      </c>
      <c r="B8" s="486">
        <v>161202</v>
      </c>
      <c r="C8" s="486">
        <v>0</v>
      </c>
      <c r="D8" s="486">
        <v>36955</v>
      </c>
      <c r="E8" s="486">
        <v>5405</v>
      </c>
      <c r="F8" s="487">
        <v>118842</v>
      </c>
      <c r="G8" s="487">
        <v>53049</v>
      </c>
      <c r="H8" s="486">
        <v>53049</v>
      </c>
      <c r="I8" s="487">
        <v>0</v>
      </c>
      <c r="J8" s="414"/>
    </row>
    <row r="9" spans="1:10" ht="22.5" customHeight="1">
      <c r="A9" s="488" t="s">
        <v>186</v>
      </c>
      <c r="B9" s="486">
        <v>175942</v>
      </c>
      <c r="C9" s="486">
        <v>0</v>
      </c>
      <c r="D9" s="486">
        <v>44187</v>
      </c>
      <c r="E9" s="486">
        <v>4885</v>
      </c>
      <c r="F9" s="486">
        <v>126870</v>
      </c>
      <c r="G9" s="483">
        <v>64216</v>
      </c>
      <c r="H9" s="484">
        <v>64216</v>
      </c>
      <c r="I9" s="487">
        <v>0</v>
      </c>
    </row>
    <row r="10" spans="1:10" ht="22.5" customHeight="1">
      <c r="A10" s="488" t="s">
        <v>187</v>
      </c>
      <c r="B10" s="486">
        <v>179826</v>
      </c>
      <c r="C10" s="486">
        <v>93266</v>
      </c>
      <c r="D10" s="486">
        <v>0</v>
      </c>
      <c r="E10" s="486">
        <v>4837</v>
      </c>
      <c r="F10" s="487">
        <v>81723</v>
      </c>
      <c r="G10" s="486">
        <v>107254</v>
      </c>
      <c r="H10" s="486">
        <v>46099</v>
      </c>
      <c r="I10" s="487">
        <v>61155</v>
      </c>
    </row>
    <row r="11" spans="1:10" ht="22.5" customHeight="1" thickBot="1">
      <c r="A11" s="489" t="s">
        <v>420</v>
      </c>
      <c r="B11" s="490">
        <v>126122</v>
      </c>
      <c r="C11" s="490">
        <v>36852</v>
      </c>
      <c r="D11" s="490">
        <v>0</v>
      </c>
      <c r="E11" s="490">
        <v>4083</v>
      </c>
      <c r="F11" s="491">
        <v>85187</v>
      </c>
      <c r="G11" s="490">
        <v>94998</v>
      </c>
      <c r="H11" s="490">
        <v>67294</v>
      </c>
      <c r="I11" s="492">
        <v>27704</v>
      </c>
    </row>
    <row r="12" spans="1:10" ht="13.5" customHeight="1">
      <c r="A12" s="388" t="s">
        <v>325</v>
      </c>
      <c r="B12" s="388"/>
      <c r="C12" s="388"/>
      <c r="D12" s="388"/>
      <c r="E12" s="388"/>
      <c r="F12" s="388"/>
      <c r="G12" s="388"/>
      <c r="H12" s="388"/>
      <c r="I12" s="493"/>
    </row>
    <row r="13" spans="1:10" ht="13.5" customHeight="1">
      <c r="A13" s="388" t="s">
        <v>421</v>
      </c>
      <c r="B13" s="388"/>
      <c r="C13" s="388"/>
      <c r="D13" s="388"/>
      <c r="E13" s="388"/>
      <c r="F13" s="388"/>
      <c r="G13" s="388"/>
      <c r="H13" s="388"/>
    </row>
    <row r="14" spans="1:10" ht="13.5" customHeight="1">
      <c r="A14" s="388" t="s">
        <v>326</v>
      </c>
      <c r="B14" s="388"/>
      <c r="C14" s="388"/>
      <c r="D14" s="388"/>
      <c r="E14" s="388"/>
      <c r="F14" s="388"/>
      <c r="G14" s="388"/>
      <c r="H14" s="388"/>
    </row>
    <row r="15" spans="1:10" ht="13.5" customHeight="1">
      <c r="A15" s="388" t="s">
        <v>422</v>
      </c>
    </row>
    <row r="16" spans="1:10" s="388" customFormat="1" ht="12"/>
    <row r="17" s="388" customFormat="1" ht="12"/>
    <row r="18" s="388" customFormat="1" ht="12"/>
    <row r="19" s="388" customFormat="1" ht="12"/>
    <row r="20" s="388" customFormat="1" ht="12"/>
    <row r="21" s="388" customFormat="1" ht="12"/>
    <row r="22" s="388" customFormat="1" ht="12"/>
    <row r="23" s="388" customFormat="1" ht="12"/>
    <row r="24" s="388" customFormat="1" ht="12"/>
    <row r="25" s="388" customFormat="1" ht="12"/>
    <row r="26" s="388" customFormat="1" ht="12"/>
  </sheetData>
  <mergeCells count="4">
    <mergeCell ref="A2:I2"/>
    <mergeCell ref="A5:A6"/>
    <mergeCell ref="B5:F5"/>
    <mergeCell ref="G5:I5"/>
  </mergeCells>
  <phoneticPr fontId="2"/>
  <printOptions horizontalCentered="1"/>
  <pageMargins left="0.59055118110236227" right="0.59055118110236227" top="0.78740157480314965" bottom="0.78740157480314965" header="0.59055118110236227" footer="0.59055118110236227"/>
  <pageSetup paperSize="9" orientation="portrait" horizontalDpi="300" verticalDpi="300" r:id="rId1"/>
  <headerFooter alignWithMargins="0"/>
  <ignoredErrors>
    <ignoredError sqref="A8:A11"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3"/>
  <sheetViews>
    <sheetView showGridLines="0" workbookViewId="0">
      <selection activeCell="A2" sqref="A2:I2"/>
    </sheetView>
  </sheetViews>
  <sheetFormatPr defaultRowHeight="13.5"/>
  <cols>
    <col min="1" max="1" width="11.25" style="494" customWidth="1"/>
    <col min="2" max="6" width="9.75" style="494" customWidth="1"/>
    <col min="7" max="8" width="9" style="494"/>
    <col min="9" max="9" width="9.5" style="494" customWidth="1"/>
    <col min="10" max="12" width="8.5" style="494" customWidth="1"/>
    <col min="13" max="13" width="8.375" style="494" customWidth="1"/>
    <col min="14" max="256" width="9" style="494"/>
    <col min="257" max="257" width="11.25" style="494" customWidth="1"/>
    <col min="258" max="262" width="9.75" style="494" customWidth="1"/>
    <col min="263" max="264" width="9" style="494"/>
    <col min="265" max="265" width="9.5" style="494" customWidth="1"/>
    <col min="266" max="268" width="8.5" style="494" customWidth="1"/>
    <col min="269" max="269" width="8.375" style="494" customWidth="1"/>
    <col min="270" max="512" width="9" style="494"/>
    <col min="513" max="513" width="11.25" style="494" customWidth="1"/>
    <col min="514" max="518" width="9.75" style="494" customWidth="1"/>
    <col min="519" max="520" width="9" style="494"/>
    <col min="521" max="521" width="9.5" style="494" customWidth="1"/>
    <col min="522" max="524" width="8.5" style="494" customWidth="1"/>
    <col min="525" max="525" width="8.375" style="494" customWidth="1"/>
    <col min="526" max="768" width="9" style="494"/>
    <col min="769" max="769" width="11.25" style="494" customWidth="1"/>
    <col min="770" max="774" width="9.75" style="494" customWidth="1"/>
    <col min="775" max="776" width="9" style="494"/>
    <col min="777" max="777" width="9.5" style="494" customWidth="1"/>
    <col min="778" max="780" width="8.5" style="494" customWidth="1"/>
    <col min="781" max="781" width="8.375" style="494" customWidth="1"/>
    <col min="782" max="1024" width="9" style="494"/>
    <col min="1025" max="1025" width="11.25" style="494" customWidth="1"/>
    <col min="1026" max="1030" width="9.75" style="494" customWidth="1"/>
    <col min="1031" max="1032" width="9" style="494"/>
    <col min="1033" max="1033" width="9.5" style="494" customWidth="1"/>
    <col min="1034" max="1036" width="8.5" style="494" customWidth="1"/>
    <col min="1037" max="1037" width="8.375" style="494" customWidth="1"/>
    <col min="1038" max="1280" width="9" style="494"/>
    <col min="1281" max="1281" width="11.25" style="494" customWidth="1"/>
    <col min="1282" max="1286" width="9.75" style="494" customWidth="1"/>
    <col min="1287" max="1288" width="9" style="494"/>
    <col min="1289" max="1289" width="9.5" style="494" customWidth="1"/>
    <col min="1290" max="1292" width="8.5" style="494" customWidth="1"/>
    <col min="1293" max="1293" width="8.375" style="494" customWidth="1"/>
    <col min="1294" max="1536" width="9" style="494"/>
    <col min="1537" max="1537" width="11.25" style="494" customWidth="1"/>
    <col min="1538" max="1542" width="9.75" style="494" customWidth="1"/>
    <col min="1543" max="1544" width="9" style="494"/>
    <col min="1545" max="1545" width="9.5" style="494" customWidth="1"/>
    <col min="1546" max="1548" width="8.5" style="494" customWidth="1"/>
    <col min="1549" max="1549" width="8.375" style="494" customWidth="1"/>
    <col min="1550" max="1792" width="9" style="494"/>
    <col min="1793" max="1793" width="11.25" style="494" customWidth="1"/>
    <col min="1794" max="1798" width="9.75" style="494" customWidth="1"/>
    <col min="1799" max="1800" width="9" style="494"/>
    <col min="1801" max="1801" width="9.5" style="494" customWidth="1"/>
    <col min="1802" max="1804" width="8.5" style="494" customWidth="1"/>
    <col min="1805" max="1805" width="8.375" style="494" customWidth="1"/>
    <col min="1806" max="2048" width="9" style="494"/>
    <col min="2049" max="2049" width="11.25" style="494" customWidth="1"/>
    <col min="2050" max="2054" width="9.75" style="494" customWidth="1"/>
    <col min="2055" max="2056" width="9" style="494"/>
    <col min="2057" max="2057" width="9.5" style="494" customWidth="1"/>
    <col min="2058" max="2060" width="8.5" style="494" customWidth="1"/>
    <col min="2061" max="2061" width="8.375" style="494" customWidth="1"/>
    <col min="2062" max="2304" width="9" style="494"/>
    <col min="2305" max="2305" width="11.25" style="494" customWidth="1"/>
    <col min="2306" max="2310" width="9.75" style="494" customWidth="1"/>
    <col min="2311" max="2312" width="9" style="494"/>
    <col min="2313" max="2313" width="9.5" style="494" customWidth="1"/>
    <col min="2314" max="2316" width="8.5" style="494" customWidth="1"/>
    <col min="2317" max="2317" width="8.375" style="494" customWidth="1"/>
    <col min="2318" max="2560" width="9" style="494"/>
    <col min="2561" max="2561" width="11.25" style="494" customWidth="1"/>
    <col min="2562" max="2566" width="9.75" style="494" customWidth="1"/>
    <col min="2567" max="2568" width="9" style="494"/>
    <col min="2569" max="2569" width="9.5" style="494" customWidth="1"/>
    <col min="2570" max="2572" width="8.5" style="494" customWidth="1"/>
    <col min="2573" max="2573" width="8.375" style="494" customWidth="1"/>
    <col min="2574" max="2816" width="9" style="494"/>
    <col min="2817" max="2817" width="11.25" style="494" customWidth="1"/>
    <col min="2818" max="2822" width="9.75" style="494" customWidth="1"/>
    <col min="2823" max="2824" width="9" style="494"/>
    <col min="2825" max="2825" width="9.5" style="494" customWidth="1"/>
    <col min="2826" max="2828" width="8.5" style="494" customWidth="1"/>
    <col min="2829" max="2829" width="8.375" style="494" customWidth="1"/>
    <col min="2830" max="3072" width="9" style="494"/>
    <col min="3073" max="3073" width="11.25" style="494" customWidth="1"/>
    <col min="3074" max="3078" width="9.75" style="494" customWidth="1"/>
    <col min="3079" max="3080" width="9" style="494"/>
    <col min="3081" max="3081" width="9.5" style="494" customWidth="1"/>
    <col min="3082" max="3084" width="8.5" style="494" customWidth="1"/>
    <col min="3085" max="3085" width="8.375" style="494" customWidth="1"/>
    <col min="3086" max="3328" width="9" style="494"/>
    <col min="3329" max="3329" width="11.25" style="494" customWidth="1"/>
    <col min="3330" max="3334" width="9.75" style="494" customWidth="1"/>
    <col min="3335" max="3336" width="9" style="494"/>
    <col min="3337" max="3337" width="9.5" style="494" customWidth="1"/>
    <col min="3338" max="3340" width="8.5" style="494" customWidth="1"/>
    <col min="3341" max="3341" width="8.375" style="494" customWidth="1"/>
    <col min="3342" max="3584" width="9" style="494"/>
    <col min="3585" max="3585" width="11.25" style="494" customWidth="1"/>
    <col min="3586" max="3590" width="9.75" style="494" customWidth="1"/>
    <col min="3591" max="3592" width="9" style="494"/>
    <col min="3593" max="3593" width="9.5" style="494" customWidth="1"/>
    <col min="3594" max="3596" width="8.5" style="494" customWidth="1"/>
    <col min="3597" max="3597" width="8.375" style="494" customWidth="1"/>
    <col min="3598" max="3840" width="9" style="494"/>
    <col min="3841" max="3841" width="11.25" style="494" customWidth="1"/>
    <col min="3842" max="3846" width="9.75" style="494" customWidth="1"/>
    <col min="3847" max="3848" width="9" style="494"/>
    <col min="3849" max="3849" width="9.5" style="494" customWidth="1"/>
    <col min="3850" max="3852" width="8.5" style="494" customWidth="1"/>
    <col min="3853" max="3853" width="8.375" style="494" customWidth="1"/>
    <col min="3854" max="4096" width="9" style="494"/>
    <col min="4097" max="4097" width="11.25" style="494" customWidth="1"/>
    <col min="4098" max="4102" width="9.75" style="494" customWidth="1"/>
    <col min="4103" max="4104" width="9" style="494"/>
    <col min="4105" max="4105" width="9.5" style="494" customWidth="1"/>
    <col min="4106" max="4108" width="8.5" style="494" customWidth="1"/>
    <col min="4109" max="4109" width="8.375" style="494" customWidth="1"/>
    <col min="4110" max="4352" width="9" style="494"/>
    <col min="4353" max="4353" width="11.25" style="494" customWidth="1"/>
    <col min="4354" max="4358" width="9.75" style="494" customWidth="1"/>
    <col min="4359" max="4360" width="9" style="494"/>
    <col min="4361" max="4361" width="9.5" style="494" customWidth="1"/>
    <col min="4362" max="4364" width="8.5" style="494" customWidth="1"/>
    <col min="4365" max="4365" width="8.375" style="494" customWidth="1"/>
    <col min="4366" max="4608" width="9" style="494"/>
    <col min="4609" max="4609" width="11.25" style="494" customWidth="1"/>
    <col min="4610" max="4614" width="9.75" style="494" customWidth="1"/>
    <col min="4615" max="4616" width="9" style="494"/>
    <col min="4617" max="4617" width="9.5" style="494" customWidth="1"/>
    <col min="4618" max="4620" width="8.5" style="494" customWidth="1"/>
    <col min="4621" max="4621" width="8.375" style="494" customWidth="1"/>
    <col min="4622" max="4864" width="9" style="494"/>
    <col min="4865" max="4865" width="11.25" style="494" customWidth="1"/>
    <col min="4866" max="4870" width="9.75" style="494" customWidth="1"/>
    <col min="4871" max="4872" width="9" style="494"/>
    <col min="4873" max="4873" width="9.5" style="494" customWidth="1"/>
    <col min="4874" max="4876" width="8.5" style="494" customWidth="1"/>
    <col min="4877" max="4877" width="8.375" style="494" customWidth="1"/>
    <col min="4878" max="5120" width="9" style="494"/>
    <col min="5121" max="5121" width="11.25" style="494" customWidth="1"/>
    <col min="5122" max="5126" width="9.75" style="494" customWidth="1"/>
    <col min="5127" max="5128" width="9" style="494"/>
    <col min="5129" max="5129" width="9.5" style="494" customWidth="1"/>
    <col min="5130" max="5132" width="8.5" style="494" customWidth="1"/>
    <col min="5133" max="5133" width="8.375" style="494" customWidth="1"/>
    <col min="5134" max="5376" width="9" style="494"/>
    <col min="5377" max="5377" width="11.25" style="494" customWidth="1"/>
    <col min="5378" max="5382" width="9.75" style="494" customWidth="1"/>
    <col min="5383" max="5384" width="9" style="494"/>
    <col min="5385" max="5385" width="9.5" style="494" customWidth="1"/>
    <col min="5386" max="5388" width="8.5" style="494" customWidth="1"/>
    <col min="5389" max="5389" width="8.375" style="494" customWidth="1"/>
    <col min="5390" max="5632" width="9" style="494"/>
    <col min="5633" max="5633" width="11.25" style="494" customWidth="1"/>
    <col min="5634" max="5638" width="9.75" style="494" customWidth="1"/>
    <col min="5639" max="5640" width="9" style="494"/>
    <col min="5641" max="5641" width="9.5" style="494" customWidth="1"/>
    <col min="5642" max="5644" width="8.5" style="494" customWidth="1"/>
    <col min="5645" max="5645" width="8.375" style="494" customWidth="1"/>
    <col min="5646" max="5888" width="9" style="494"/>
    <col min="5889" max="5889" width="11.25" style="494" customWidth="1"/>
    <col min="5890" max="5894" width="9.75" style="494" customWidth="1"/>
    <col min="5895" max="5896" width="9" style="494"/>
    <col min="5897" max="5897" width="9.5" style="494" customWidth="1"/>
    <col min="5898" max="5900" width="8.5" style="494" customWidth="1"/>
    <col min="5901" max="5901" width="8.375" style="494" customWidth="1"/>
    <col min="5902" max="6144" width="9" style="494"/>
    <col min="6145" max="6145" width="11.25" style="494" customWidth="1"/>
    <col min="6146" max="6150" width="9.75" style="494" customWidth="1"/>
    <col min="6151" max="6152" width="9" style="494"/>
    <col min="6153" max="6153" width="9.5" style="494" customWidth="1"/>
    <col min="6154" max="6156" width="8.5" style="494" customWidth="1"/>
    <col min="6157" max="6157" width="8.375" style="494" customWidth="1"/>
    <col min="6158" max="6400" width="9" style="494"/>
    <col min="6401" max="6401" width="11.25" style="494" customWidth="1"/>
    <col min="6402" max="6406" width="9.75" style="494" customWidth="1"/>
    <col min="6407" max="6408" width="9" style="494"/>
    <col min="6409" max="6409" width="9.5" style="494" customWidth="1"/>
    <col min="6410" max="6412" width="8.5" style="494" customWidth="1"/>
    <col min="6413" max="6413" width="8.375" style="494" customWidth="1"/>
    <col min="6414" max="6656" width="9" style="494"/>
    <col min="6657" max="6657" width="11.25" style="494" customWidth="1"/>
    <col min="6658" max="6662" width="9.75" style="494" customWidth="1"/>
    <col min="6663" max="6664" width="9" style="494"/>
    <col min="6665" max="6665" width="9.5" style="494" customWidth="1"/>
    <col min="6666" max="6668" width="8.5" style="494" customWidth="1"/>
    <col min="6669" max="6669" width="8.375" style="494" customWidth="1"/>
    <col min="6670" max="6912" width="9" style="494"/>
    <col min="6913" max="6913" width="11.25" style="494" customWidth="1"/>
    <col min="6914" max="6918" width="9.75" style="494" customWidth="1"/>
    <col min="6919" max="6920" width="9" style="494"/>
    <col min="6921" max="6921" width="9.5" style="494" customWidth="1"/>
    <col min="6922" max="6924" width="8.5" style="494" customWidth="1"/>
    <col min="6925" max="6925" width="8.375" style="494" customWidth="1"/>
    <col min="6926" max="7168" width="9" style="494"/>
    <col min="7169" max="7169" width="11.25" style="494" customWidth="1"/>
    <col min="7170" max="7174" width="9.75" style="494" customWidth="1"/>
    <col min="7175" max="7176" width="9" style="494"/>
    <col min="7177" max="7177" width="9.5" style="494" customWidth="1"/>
    <col min="7178" max="7180" width="8.5" style="494" customWidth="1"/>
    <col min="7181" max="7181" width="8.375" style="494" customWidth="1"/>
    <col min="7182" max="7424" width="9" style="494"/>
    <col min="7425" max="7425" width="11.25" style="494" customWidth="1"/>
    <col min="7426" max="7430" width="9.75" style="494" customWidth="1"/>
    <col min="7431" max="7432" width="9" style="494"/>
    <col min="7433" max="7433" width="9.5" style="494" customWidth="1"/>
    <col min="7434" max="7436" width="8.5" style="494" customWidth="1"/>
    <col min="7437" max="7437" width="8.375" style="494" customWidth="1"/>
    <col min="7438" max="7680" width="9" style="494"/>
    <col min="7681" max="7681" width="11.25" style="494" customWidth="1"/>
    <col min="7682" max="7686" width="9.75" style="494" customWidth="1"/>
    <col min="7687" max="7688" width="9" style="494"/>
    <col min="7689" max="7689" width="9.5" style="494" customWidth="1"/>
    <col min="7690" max="7692" width="8.5" style="494" customWidth="1"/>
    <col min="7693" max="7693" width="8.375" style="494" customWidth="1"/>
    <col min="7694" max="7936" width="9" style="494"/>
    <col min="7937" max="7937" width="11.25" style="494" customWidth="1"/>
    <col min="7938" max="7942" width="9.75" style="494" customWidth="1"/>
    <col min="7943" max="7944" width="9" style="494"/>
    <col min="7945" max="7945" width="9.5" style="494" customWidth="1"/>
    <col min="7946" max="7948" width="8.5" style="494" customWidth="1"/>
    <col min="7949" max="7949" width="8.375" style="494" customWidth="1"/>
    <col min="7950" max="8192" width="9" style="494"/>
    <col min="8193" max="8193" width="11.25" style="494" customWidth="1"/>
    <col min="8194" max="8198" width="9.75" style="494" customWidth="1"/>
    <col min="8199" max="8200" width="9" style="494"/>
    <col min="8201" max="8201" width="9.5" style="494" customWidth="1"/>
    <col min="8202" max="8204" width="8.5" style="494" customWidth="1"/>
    <col min="8205" max="8205" width="8.375" style="494" customWidth="1"/>
    <col min="8206" max="8448" width="9" style="494"/>
    <col min="8449" max="8449" width="11.25" style="494" customWidth="1"/>
    <col min="8450" max="8454" width="9.75" style="494" customWidth="1"/>
    <col min="8455" max="8456" width="9" style="494"/>
    <col min="8457" max="8457" width="9.5" style="494" customWidth="1"/>
    <col min="8458" max="8460" width="8.5" style="494" customWidth="1"/>
    <col min="8461" max="8461" width="8.375" style="494" customWidth="1"/>
    <col min="8462" max="8704" width="9" style="494"/>
    <col min="8705" max="8705" width="11.25" style="494" customWidth="1"/>
    <col min="8706" max="8710" width="9.75" style="494" customWidth="1"/>
    <col min="8711" max="8712" width="9" style="494"/>
    <col min="8713" max="8713" width="9.5" style="494" customWidth="1"/>
    <col min="8714" max="8716" width="8.5" style="494" customWidth="1"/>
    <col min="8717" max="8717" width="8.375" style="494" customWidth="1"/>
    <col min="8718" max="8960" width="9" style="494"/>
    <col min="8961" max="8961" width="11.25" style="494" customWidth="1"/>
    <col min="8962" max="8966" width="9.75" style="494" customWidth="1"/>
    <col min="8967" max="8968" width="9" style="494"/>
    <col min="8969" max="8969" width="9.5" style="494" customWidth="1"/>
    <col min="8970" max="8972" width="8.5" style="494" customWidth="1"/>
    <col min="8973" max="8973" width="8.375" style="494" customWidth="1"/>
    <col min="8974" max="9216" width="9" style="494"/>
    <col min="9217" max="9217" width="11.25" style="494" customWidth="1"/>
    <col min="9218" max="9222" width="9.75" style="494" customWidth="1"/>
    <col min="9223" max="9224" width="9" style="494"/>
    <col min="9225" max="9225" width="9.5" style="494" customWidth="1"/>
    <col min="9226" max="9228" width="8.5" style="494" customWidth="1"/>
    <col min="9229" max="9229" width="8.375" style="494" customWidth="1"/>
    <col min="9230" max="9472" width="9" style="494"/>
    <col min="9473" max="9473" width="11.25" style="494" customWidth="1"/>
    <col min="9474" max="9478" width="9.75" style="494" customWidth="1"/>
    <col min="9479" max="9480" width="9" style="494"/>
    <col min="9481" max="9481" width="9.5" style="494" customWidth="1"/>
    <col min="9482" max="9484" width="8.5" style="494" customWidth="1"/>
    <col min="9485" max="9485" width="8.375" style="494" customWidth="1"/>
    <col min="9486" max="9728" width="9" style="494"/>
    <col min="9729" max="9729" width="11.25" style="494" customWidth="1"/>
    <col min="9730" max="9734" width="9.75" style="494" customWidth="1"/>
    <col min="9735" max="9736" width="9" style="494"/>
    <col min="9737" max="9737" width="9.5" style="494" customWidth="1"/>
    <col min="9738" max="9740" width="8.5" style="494" customWidth="1"/>
    <col min="9741" max="9741" width="8.375" style="494" customWidth="1"/>
    <col min="9742" max="9984" width="9" style="494"/>
    <col min="9985" max="9985" width="11.25" style="494" customWidth="1"/>
    <col min="9986" max="9990" width="9.75" style="494" customWidth="1"/>
    <col min="9991" max="9992" width="9" style="494"/>
    <col min="9993" max="9993" width="9.5" style="494" customWidth="1"/>
    <col min="9994" max="9996" width="8.5" style="494" customWidth="1"/>
    <col min="9997" max="9997" width="8.375" style="494" customWidth="1"/>
    <col min="9998" max="10240" width="9" style="494"/>
    <col min="10241" max="10241" width="11.25" style="494" customWidth="1"/>
    <col min="10242" max="10246" width="9.75" style="494" customWidth="1"/>
    <col min="10247" max="10248" width="9" style="494"/>
    <col min="10249" max="10249" width="9.5" style="494" customWidth="1"/>
    <col min="10250" max="10252" width="8.5" style="494" customWidth="1"/>
    <col min="10253" max="10253" width="8.375" style="494" customWidth="1"/>
    <col min="10254" max="10496" width="9" style="494"/>
    <col min="10497" max="10497" width="11.25" style="494" customWidth="1"/>
    <col min="10498" max="10502" width="9.75" style="494" customWidth="1"/>
    <col min="10503" max="10504" width="9" style="494"/>
    <col min="10505" max="10505" width="9.5" style="494" customWidth="1"/>
    <col min="10506" max="10508" width="8.5" style="494" customWidth="1"/>
    <col min="10509" max="10509" width="8.375" style="494" customWidth="1"/>
    <col min="10510" max="10752" width="9" style="494"/>
    <col min="10753" max="10753" width="11.25" style="494" customWidth="1"/>
    <col min="10754" max="10758" width="9.75" style="494" customWidth="1"/>
    <col min="10759" max="10760" width="9" style="494"/>
    <col min="10761" max="10761" width="9.5" style="494" customWidth="1"/>
    <col min="10762" max="10764" width="8.5" style="494" customWidth="1"/>
    <col min="10765" max="10765" width="8.375" style="494" customWidth="1"/>
    <col min="10766" max="11008" width="9" style="494"/>
    <col min="11009" max="11009" width="11.25" style="494" customWidth="1"/>
    <col min="11010" max="11014" width="9.75" style="494" customWidth="1"/>
    <col min="11015" max="11016" width="9" style="494"/>
    <col min="11017" max="11017" width="9.5" style="494" customWidth="1"/>
    <col min="11018" max="11020" width="8.5" style="494" customWidth="1"/>
    <col min="11021" max="11021" width="8.375" style="494" customWidth="1"/>
    <col min="11022" max="11264" width="9" style="494"/>
    <col min="11265" max="11265" width="11.25" style="494" customWidth="1"/>
    <col min="11266" max="11270" width="9.75" style="494" customWidth="1"/>
    <col min="11271" max="11272" width="9" style="494"/>
    <col min="11273" max="11273" width="9.5" style="494" customWidth="1"/>
    <col min="11274" max="11276" width="8.5" style="494" customWidth="1"/>
    <col min="11277" max="11277" width="8.375" style="494" customWidth="1"/>
    <col min="11278" max="11520" width="9" style="494"/>
    <col min="11521" max="11521" width="11.25" style="494" customWidth="1"/>
    <col min="11522" max="11526" width="9.75" style="494" customWidth="1"/>
    <col min="11527" max="11528" width="9" style="494"/>
    <col min="11529" max="11529" width="9.5" style="494" customWidth="1"/>
    <col min="11530" max="11532" width="8.5" style="494" customWidth="1"/>
    <col min="11533" max="11533" width="8.375" style="494" customWidth="1"/>
    <col min="11534" max="11776" width="9" style="494"/>
    <col min="11777" max="11777" width="11.25" style="494" customWidth="1"/>
    <col min="11778" max="11782" width="9.75" style="494" customWidth="1"/>
    <col min="11783" max="11784" width="9" style="494"/>
    <col min="11785" max="11785" width="9.5" style="494" customWidth="1"/>
    <col min="11786" max="11788" width="8.5" style="494" customWidth="1"/>
    <col min="11789" max="11789" width="8.375" style="494" customWidth="1"/>
    <col min="11790" max="12032" width="9" style="494"/>
    <col min="12033" max="12033" width="11.25" style="494" customWidth="1"/>
    <col min="12034" max="12038" width="9.75" style="494" customWidth="1"/>
    <col min="12039" max="12040" width="9" style="494"/>
    <col min="12041" max="12041" width="9.5" style="494" customWidth="1"/>
    <col min="12042" max="12044" width="8.5" style="494" customWidth="1"/>
    <col min="12045" max="12045" width="8.375" style="494" customWidth="1"/>
    <col min="12046" max="12288" width="9" style="494"/>
    <col min="12289" max="12289" width="11.25" style="494" customWidth="1"/>
    <col min="12290" max="12294" width="9.75" style="494" customWidth="1"/>
    <col min="12295" max="12296" width="9" style="494"/>
    <col min="12297" max="12297" width="9.5" style="494" customWidth="1"/>
    <col min="12298" max="12300" width="8.5" style="494" customWidth="1"/>
    <col min="12301" max="12301" width="8.375" style="494" customWidth="1"/>
    <col min="12302" max="12544" width="9" style="494"/>
    <col min="12545" max="12545" width="11.25" style="494" customWidth="1"/>
    <col min="12546" max="12550" width="9.75" style="494" customWidth="1"/>
    <col min="12551" max="12552" width="9" style="494"/>
    <col min="12553" max="12553" width="9.5" style="494" customWidth="1"/>
    <col min="12554" max="12556" width="8.5" style="494" customWidth="1"/>
    <col min="12557" max="12557" width="8.375" style="494" customWidth="1"/>
    <col min="12558" max="12800" width="9" style="494"/>
    <col min="12801" max="12801" width="11.25" style="494" customWidth="1"/>
    <col min="12802" max="12806" width="9.75" style="494" customWidth="1"/>
    <col min="12807" max="12808" width="9" style="494"/>
    <col min="12809" max="12809" width="9.5" style="494" customWidth="1"/>
    <col min="12810" max="12812" width="8.5" style="494" customWidth="1"/>
    <col min="12813" max="12813" width="8.375" style="494" customWidth="1"/>
    <col min="12814" max="13056" width="9" style="494"/>
    <col min="13057" max="13057" width="11.25" style="494" customWidth="1"/>
    <col min="13058" max="13062" width="9.75" style="494" customWidth="1"/>
    <col min="13063" max="13064" width="9" style="494"/>
    <col min="13065" max="13065" width="9.5" style="494" customWidth="1"/>
    <col min="13066" max="13068" width="8.5" style="494" customWidth="1"/>
    <col min="13069" max="13069" width="8.375" style="494" customWidth="1"/>
    <col min="13070" max="13312" width="9" style="494"/>
    <col min="13313" max="13313" width="11.25" style="494" customWidth="1"/>
    <col min="13314" max="13318" width="9.75" style="494" customWidth="1"/>
    <col min="13319" max="13320" width="9" style="494"/>
    <col min="13321" max="13321" width="9.5" style="494" customWidth="1"/>
    <col min="13322" max="13324" width="8.5" style="494" customWidth="1"/>
    <col min="13325" max="13325" width="8.375" style="494" customWidth="1"/>
    <col min="13326" max="13568" width="9" style="494"/>
    <col min="13569" max="13569" width="11.25" style="494" customWidth="1"/>
    <col min="13570" max="13574" width="9.75" style="494" customWidth="1"/>
    <col min="13575" max="13576" width="9" style="494"/>
    <col min="13577" max="13577" width="9.5" style="494" customWidth="1"/>
    <col min="13578" max="13580" width="8.5" style="494" customWidth="1"/>
    <col min="13581" max="13581" width="8.375" style="494" customWidth="1"/>
    <col min="13582" max="13824" width="9" style="494"/>
    <col min="13825" max="13825" width="11.25" style="494" customWidth="1"/>
    <col min="13826" max="13830" width="9.75" style="494" customWidth="1"/>
    <col min="13831" max="13832" width="9" style="494"/>
    <col min="13833" max="13833" width="9.5" style="494" customWidth="1"/>
    <col min="13834" max="13836" width="8.5" style="494" customWidth="1"/>
    <col min="13837" max="13837" width="8.375" style="494" customWidth="1"/>
    <col min="13838" max="14080" width="9" style="494"/>
    <col min="14081" max="14081" width="11.25" style="494" customWidth="1"/>
    <col min="14082" max="14086" width="9.75" style="494" customWidth="1"/>
    <col min="14087" max="14088" width="9" style="494"/>
    <col min="14089" max="14089" width="9.5" style="494" customWidth="1"/>
    <col min="14090" max="14092" width="8.5" style="494" customWidth="1"/>
    <col min="14093" max="14093" width="8.375" style="494" customWidth="1"/>
    <col min="14094" max="14336" width="9" style="494"/>
    <col min="14337" max="14337" width="11.25" style="494" customWidth="1"/>
    <col min="14338" max="14342" width="9.75" style="494" customWidth="1"/>
    <col min="14343" max="14344" width="9" style="494"/>
    <col min="14345" max="14345" width="9.5" style="494" customWidth="1"/>
    <col min="14346" max="14348" width="8.5" style="494" customWidth="1"/>
    <col min="14349" max="14349" width="8.375" style="494" customWidth="1"/>
    <col min="14350" max="14592" width="9" style="494"/>
    <col min="14593" max="14593" width="11.25" style="494" customWidth="1"/>
    <col min="14594" max="14598" width="9.75" style="494" customWidth="1"/>
    <col min="14599" max="14600" width="9" style="494"/>
    <col min="14601" max="14601" width="9.5" style="494" customWidth="1"/>
    <col min="14602" max="14604" width="8.5" style="494" customWidth="1"/>
    <col min="14605" max="14605" width="8.375" style="494" customWidth="1"/>
    <col min="14606" max="14848" width="9" style="494"/>
    <col min="14849" max="14849" width="11.25" style="494" customWidth="1"/>
    <col min="14850" max="14854" width="9.75" style="494" customWidth="1"/>
    <col min="14855" max="14856" width="9" style="494"/>
    <col min="14857" max="14857" width="9.5" style="494" customWidth="1"/>
    <col min="14858" max="14860" width="8.5" style="494" customWidth="1"/>
    <col min="14861" max="14861" width="8.375" style="494" customWidth="1"/>
    <col min="14862" max="15104" width="9" style="494"/>
    <col min="15105" max="15105" width="11.25" style="494" customWidth="1"/>
    <col min="15106" max="15110" width="9.75" style="494" customWidth="1"/>
    <col min="15111" max="15112" width="9" style="494"/>
    <col min="15113" max="15113" width="9.5" style="494" customWidth="1"/>
    <col min="15114" max="15116" width="8.5" style="494" customWidth="1"/>
    <col min="15117" max="15117" width="8.375" style="494" customWidth="1"/>
    <col min="15118" max="15360" width="9" style="494"/>
    <col min="15361" max="15361" width="11.25" style="494" customWidth="1"/>
    <col min="15362" max="15366" width="9.75" style="494" customWidth="1"/>
    <col min="15367" max="15368" width="9" style="494"/>
    <col min="15369" max="15369" width="9.5" style="494" customWidth="1"/>
    <col min="15370" max="15372" width="8.5" style="494" customWidth="1"/>
    <col min="15373" max="15373" width="8.375" style="494" customWidth="1"/>
    <col min="15374" max="15616" width="9" style="494"/>
    <col min="15617" max="15617" width="11.25" style="494" customWidth="1"/>
    <col min="15618" max="15622" width="9.75" style="494" customWidth="1"/>
    <col min="15623" max="15624" width="9" style="494"/>
    <col min="15625" max="15625" width="9.5" style="494" customWidth="1"/>
    <col min="15626" max="15628" width="8.5" style="494" customWidth="1"/>
    <col min="15629" max="15629" width="8.375" style="494" customWidth="1"/>
    <col min="15630" max="15872" width="9" style="494"/>
    <col min="15873" max="15873" width="11.25" style="494" customWidth="1"/>
    <col min="15874" max="15878" width="9.75" style="494" customWidth="1"/>
    <col min="15879" max="15880" width="9" style="494"/>
    <col min="15881" max="15881" width="9.5" style="494" customWidth="1"/>
    <col min="15882" max="15884" width="8.5" style="494" customWidth="1"/>
    <col min="15885" max="15885" width="8.375" style="494" customWidth="1"/>
    <col min="15886" max="16128" width="9" style="494"/>
    <col min="16129" max="16129" width="11.25" style="494" customWidth="1"/>
    <col min="16130" max="16134" width="9.75" style="494" customWidth="1"/>
    <col min="16135" max="16136" width="9" style="494"/>
    <col min="16137" max="16137" width="9.5" style="494" customWidth="1"/>
    <col min="16138" max="16140" width="8.5" style="494" customWidth="1"/>
    <col min="16141" max="16141" width="8.375" style="494" customWidth="1"/>
    <col min="16142" max="16384" width="9" style="494"/>
  </cols>
  <sheetData>
    <row r="1" spans="1:13">
      <c r="A1" s="388"/>
      <c r="B1" s="388"/>
      <c r="C1" s="388"/>
      <c r="D1" s="388"/>
      <c r="E1" s="388"/>
      <c r="F1" s="388"/>
      <c r="G1" s="388"/>
      <c r="H1" s="388"/>
      <c r="I1" s="388"/>
      <c r="J1" s="388"/>
      <c r="K1" s="388"/>
      <c r="L1" s="388"/>
      <c r="M1" s="388"/>
    </row>
    <row r="2" spans="1:13" ht="22.5" customHeight="1">
      <c r="A2" s="794" t="s">
        <v>457</v>
      </c>
      <c r="B2" s="794"/>
      <c r="C2" s="794"/>
      <c r="D2" s="794"/>
      <c r="E2" s="794"/>
      <c r="F2" s="794"/>
      <c r="G2" s="794"/>
      <c r="H2" s="794"/>
      <c r="I2" s="794"/>
      <c r="J2" s="495"/>
      <c r="K2" s="495"/>
      <c r="L2" s="495"/>
      <c r="M2" s="495"/>
    </row>
    <row r="3" spans="1:13" ht="13.5" customHeight="1">
      <c r="A3" s="495"/>
      <c r="B3" s="495"/>
      <c r="C3" s="495"/>
      <c r="D3" s="495"/>
      <c r="E3" s="495"/>
      <c r="F3" s="495"/>
      <c r="G3" s="495"/>
      <c r="H3" s="495"/>
      <c r="I3" s="495"/>
      <c r="J3" s="495"/>
      <c r="K3" s="495"/>
      <c r="L3" s="495"/>
      <c r="M3" s="495"/>
    </row>
    <row r="4" spans="1:13" ht="14.25" thickBot="1">
      <c r="A4" s="496" t="s">
        <v>327</v>
      </c>
      <c r="B4" s="496"/>
      <c r="C4" s="496"/>
      <c r="D4" s="496"/>
      <c r="E4" s="497"/>
      <c r="F4" s="497"/>
      <c r="G4" s="496"/>
      <c r="H4" s="496"/>
      <c r="I4" s="496"/>
      <c r="J4" s="496"/>
      <c r="K4" s="496"/>
      <c r="L4" s="496"/>
      <c r="M4" s="496"/>
    </row>
    <row r="5" spans="1:13" ht="22.5" customHeight="1">
      <c r="A5" s="795" t="s">
        <v>328</v>
      </c>
      <c r="B5" s="797" t="s">
        <v>423</v>
      </c>
      <c r="C5" s="797" t="s">
        <v>329</v>
      </c>
      <c r="D5" s="797" t="s">
        <v>330</v>
      </c>
      <c r="E5" s="797" t="s">
        <v>331</v>
      </c>
      <c r="F5" s="797" t="s">
        <v>332</v>
      </c>
      <c r="G5" s="790" t="s">
        <v>333</v>
      </c>
      <c r="H5" s="799"/>
      <c r="I5" s="799"/>
    </row>
    <row r="6" spans="1:13" ht="39" customHeight="1">
      <c r="A6" s="796"/>
      <c r="B6" s="798"/>
      <c r="C6" s="798"/>
      <c r="D6" s="798"/>
      <c r="E6" s="798"/>
      <c r="F6" s="798"/>
      <c r="G6" s="498" t="s">
        <v>424</v>
      </c>
      <c r="H6" s="498" t="s">
        <v>425</v>
      </c>
      <c r="I6" s="499" t="s">
        <v>334</v>
      </c>
    </row>
    <row r="7" spans="1:13" ht="22.5" customHeight="1">
      <c r="A7" s="480" t="s">
        <v>426</v>
      </c>
      <c r="B7" s="500">
        <v>816139</v>
      </c>
      <c r="C7" s="500">
        <v>2443</v>
      </c>
      <c r="D7" s="500">
        <v>342</v>
      </c>
      <c r="E7" s="500">
        <v>344229</v>
      </c>
      <c r="F7" s="500">
        <v>10748</v>
      </c>
      <c r="G7" s="500">
        <v>47501</v>
      </c>
      <c r="H7" s="500">
        <v>186346</v>
      </c>
      <c r="I7" s="501">
        <v>66405</v>
      </c>
    </row>
    <row r="8" spans="1:13" ht="22.5" customHeight="1">
      <c r="A8" s="480" t="s">
        <v>185</v>
      </c>
      <c r="B8" s="500">
        <v>844787</v>
      </c>
      <c r="C8" s="500">
        <v>2357</v>
      </c>
      <c r="D8" s="500">
        <v>343</v>
      </c>
      <c r="E8" s="500">
        <v>337876</v>
      </c>
      <c r="F8" s="500">
        <v>13570</v>
      </c>
      <c r="G8" s="500">
        <v>46469</v>
      </c>
      <c r="H8" s="500">
        <v>181313</v>
      </c>
      <c r="I8" s="501">
        <v>34282</v>
      </c>
    </row>
    <row r="9" spans="1:13" ht="22.5" customHeight="1">
      <c r="A9" s="488" t="s">
        <v>186</v>
      </c>
      <c r="B9" s="502">
        <v>835008</v>
      </c>
      <c r="C9" s="502">
        <v>2335</v>
      </c>
      <c r="D9" s="502">
        <v>342</v>
      </c>
      <c r="E9" s="502">
        <v>322069</v>
      </c>
      <c r="F9" s="502">
        <v>11922</v>
      </c>
      <c r="G9" s="502">
        <v>42605</v>
      </c>
      <c r="H9" s="502">
        <v>166226</v>
      </c>
      <c r="I9" s="503">
        <v>31750</v>
      </c>
    </row>
    <row r="10" spans="1:13" ht="22.5" customHeight="1">
      <c r="A10" s="488" t="s">
        <v>187</v>
      </c>
      <c r="B10" s="502">
        <v>856393</v>
      </c>
      <c r="C10" s="502">
        <v>3346</v>
      </c>
      <c r="D10" s="502">
        <v>340</v>
      </c>
      <c r="E10" s="502">
        <v>331545</v>
      </c>
      <c r="F10" s="502">
        <v>12329</v>
      </c>
      <c r="G10" s="502">
        <v>50180</v>
      </c>
      <c r="H10" s="502">
        <v>167976</v>
      </c>
      <c r="I10" s="503">
        <v>32160</v>
      </c>
    </row>
    <row r="11" spans="1:13" ht="22.5" customHeight="1" thickBot="1">
      <c r="A11" s="489" t="s">
        <v>427</v>
      </c>
      <c r="B11" s="504">
        <v>876368</v>
      </c>
      <c r="C11" s="504">
        <v>3107</v>
      </c>
      <c r="D11" s="504">
        <v>341</v>
      </c>
      <c r="E11" s="505">
        <v>330635</v>
      </c>
      <c r="F11" s="505">
        <v>11372</v>
      </c>
      <c r="G11" s="505">
        <v>51344</v>
      </c>
      <c r="H11" s="505">
        <v>171061</v>
      </c>
      <c r="I11" s="506">
        <v>32154</v>
      </c>
    </row>
    <row r="12" spans="1:13">
      <c r="A12" s="388" t="s">
        <v>335</v>
      </c>
      <c r="B12" s="388"/>
      <c r="C12" s="388"/>
      <c r="D12" s="388"/>
      <c r="E12" s="388"/>
      <c r="F12" s="388"/>
      <c r="G12" s="388"/>
      <c r="H12" s="388"/>
      <c r="I12" s="388"/>
      <c r="J12" s="388"/>
      <c r="K12" s="388"/>
      <c r="L12" s="388"/>
      <c r="M12" s="388"/>
    </row>
    <row r="13" spans="1:13">
      <c r="A13" s="507" t="s">
        <v>336</v>
      </c>
      <c r="B13" s="388"/>
      <c r="C13" s="388"/>
      <c r="D13" s="388"/>
      <c r="E13" s="388"/>
      <c r="F13" s="388"/>
      <c r="G13" s="388"/>
      <c r="H13" s="388"/>
      <c r="I13" s="388"/>
      <c r="J13" s="388"/>
      <c r="K13" s="388"/>
      <c r="L13" s="388"/>
      <c r="M13" s="388"/>
    </row>
  </sheetData>
  <mergeCells count="8">
    <mergeCell ref="A2:I2"/>
    <mergeCell ref="A5:A6"/>
    <mergeCell ref="B5:B6"/>
    <mergeCell ref="C5:C6"/>
    <mergeCell ref="D5:D6"/>
    <mergeCell ref="E5:E6"/>
    <mergeCell ref="F5:F6"/>
    <mergeCell ref="G5:I5"/>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ignoredErrors>
    <ignoredError sqref="A8:A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
  <sheetViews>
    <sheetView showGridLines="0" workbookViewId="0">
      <selection activeCell="B1" sqref="B1"/>
    </sheetView>
  </sheetViews>
  <sheetFormatPr defaultRowHeight="13.5"/>
  <cols>
    <col min="1" max="1" width="12.5" style="88" customWidth="1"/>
    <col min="2" max="3" width="9.375" style="88" customWidth="1"/>
    <col min="4" max="4" width="8.75" style="88" customWidth="1"/>
    <col min="5" max="7" width="9.375" style="88" customWidth="1"/>
    <col min="8" max="9" width="8.75" style="88" customWidth="1"/>
    <col min="10" max="256" width="9" style="88"/>
    <col min="257" max="257" width="12.5" style="88" customWidth="1"/>
    <col min="258" max="259" width="9.375" style="88" customWidth="1"/>
    <col min="260" max="260" width="8.75" style="88" customWidth="1"/>
    <col min="261" max="263" width="9.375" style="88" customWidth="1"/>
    <col min="264" max="265" width="8.75" style="88" customWidth="1"/>
    <col min="266" max="512" width="9" style="88"/>
    <col min="513" max="513" width="12.5" style="88" customWidth="1"/>
    <col min="514" max="515" width="9.375" style="88" customWidth="1"/>
    <col min="516" max="516" width="8.75" style="88" customWidth="1"/>
    <col min="517" max="519" width="9.375" style="88" customWidth="1"/>
    <col min="520" max="521" width="8.75" style="88" customWidth="1"/>
    <col min="522" max="768" width="9" style="88"/>
    <col min="769" max="769" width="12.5" style="88" customWidth="1"/>
    <col min="770" max="771" width="9.375" style="88" customWidth="1"/>
    <col min="772" max="772" width="8.75" style="88" customWidth="1"/>
    <col min="773" max="775" width="9.375" style="88" customWidth="1"/>
    <col min="776" max="777" width="8.75" style="88" customWidth="1"/>
    <col min="778" max="1024" width="9" style="88"/>
    <col min="1025" max="1025" width="12.5" style="88" customWidth="1"/>
    <col min="1026" max="1027" width="9.375" style="88" customWidth="1"/>
    <col min="1028" max="1028" width="8.75" style="88" customWidth="1"/>
    <col min="1029" max="1031" width="9.375" style="88" customWidth="1"/>
    <col min="1032" max="1033" width="8.75" style="88" customWidth="1"/>
    <col min="1034" max="1280" width="9" style="88"/>
    <col min="1281" max="1281" width="12.5" style="88" customWidth="1"/>
    <col min="1282" max="1283" width="9.375" style="88" customWidth="1"/>
    <col min="1284" max="1284" width="8.75" style="88" customWidth="1"/>
    <col min="1285" max="1287" width="9.375" style="88" customWidth="1"/>
    <col min="1288" max="1289" width="8.75" style="88" customWidth="1"/>
    <col min="1290" max="1536" width="9" style="88"/>
    <col min="1537" max="1537" width="12.5" style="88" customWidth="1"/>
    <col min="1538" max="1539" width="9.375" style="88" customWidth="1"/>
    <col min="1540" max="1540" width="8.75" style="88" customWidth="1"/>
    <col min="1541" max="1543" width="9.375" style="88" customWidth="1"/>
    <col min="1544" max="1545" width="8.75" style="88" customWidth="1"/>
    <col min="1546" max="1792" width="9" style="88"/>
    <col min="1793" max="1793" width="12.5" style="88" customWidth="1"/>
    <col min="1794" max="1795" width="9.375" style="88" customWidth="1"/>
    <col min="1796" max="1796" width="8.75" style="88" customWidth="1"/>
    <col min="1797" max="1799" width="9.375" style="88" customWidth="1"/>
    <col min="1800" max="1801" width="8.75" style="88" customWidth="1"/>
    <col min="1802" max="2048" width="9" style="88"/>
    <col min="2049" max="2049" width="12.5" style="88" customWidth="1"/>
    <col min="2050" max="2051" width="9.375" style="88" customWidth="1"/>
    <col min="2052" max="2052" width="8.75" style="88" customWidth="1"/>
    <col min="2053" max="2055" width="9.375" style="88" customWidth="1"/>
    <col min="2056" max="2057" width="8.75" style="88" customWidth="1"/>
    <col min="2058" max="2304" width="9" style="88"/>
    <col min="2305" max="2305" width="12.5" style="88" customWidth="1"/>
    <col min="2306" max="2307" width="9.375" style="88" customWidth="1"/>
    <col min="2308" max="2308" width="8.75" style="88" customWidth="1"/>
    <col min="2309" max="2311" width="9.375" style="88" customWidth="1"/>
    <col min="2312" max="2313" width="8.75" style="88" customWidth="1"/>
    <col min="2314" max="2560" width="9" style="88"/>
    <col min="2561" max="2561" width="12.5" style="88" customWidth="1"/>
    <col min="2562" max="2563" width="9.375" style="88" customWidth="1"/>
    <col min="2564" max="2564" width="8.75" style="88" customWidth="1"/>
    <col min="2565" max="2567" width="9.375" style="88" customWidth="1"/>
    <col min="2568" max="2569" width="8.75" style="88" customWidth="1"/>
    <col min="2570" max="2816" width="9" style="88"/>
    <col min="2817" max="2817" width="12.5" style="88" customWidth="1"/>
    <col min="2818" max="2819" width="9.375" style="88" customWidth="1"/>
    <col min="2820" max="2820" width="8.75" style="88" customWidth="1"/>
    <col min="2821" max="2823" width="9.375" style="88" customWidth="1"/>
    <col min="2824" max="2825" width="8.75" style="88" customWidth="1"/>
    <col min="2826" max="3072" width="9" style="88"/>
    <col min="3073" max="3073" width="12.5" style="88" customWidth="1"/>
    <col min="3074" max="3075" width="9.375" style="88" customWidth="1"/>
    <col min="3076" max="3076" width="8.75" style="88" customWidth="1"/>
    <col min="3077" max="3079" width="9.375" style="88" customWidth="1"/>
    <col min="3080" max="3081" width="8.75" style="88" customWidth="1"/>
    <col min="3082" max="3328" width="9" style="88"/>
    <col min="3329" max="3329" width="12.5" style="88" customWidth="1"/>
    <col min="3330" max="3331" width="9.375" style="88" customWidth="1"/>
    <col min="3332" max="3332" width="8.75" style="88" customWidth="1"/>
    <col min="3333" max="3335" width="9.375" style="88" customWidth="1"/>
    <col min="3336" max="3337" width="8.75" style="88" customWidth="1"/>
    <col min="3338" max="3584" width="9" style="88"/>
    <col min="3585" max="3585" width="12.5" style="88" customWidth="1"/>
    <col min="3586" max="3587" width="9.375" style="88" customWidth="1"/>
    <col min="3588" max="3588" width="8.75" style="88" customWidth="1"/>
    <col min="3589" max="3591" width="9.375" style="88" customWidth="1"/>
    <col min="3592" max="3593" width="8.75" style="88" customWidth="1"/>
    <col min="3594" max="3840" width="9" style="88"/>
    <col min="3841" max="3841" width="12.5" style="88" customWidth="1"/>
    <col min="3842" max="3843" width="9.375" style="88" customWidth="1"/>
    <col min="3844" max="3844" width="8.75" style="88" customWidth="1"/>
    <col min="3845" max="3847" width="9.375" style="88" customWidth="1"/>
    <col min="3848" max="3849" width="8.75" style="88" customWidth="1"/>
    <col min="3850" max="4096" width="9" style="88"/>
    <col min="4097" max="4097" width="12.5" style="88" customWidth="1"/>
    <col min="4098" max="4099" width="9.375" style="88" customWidth="1"/>
    <col min="4100" max="4100" width="8.75" style="88" customWidth="1"/>
    <col min="4101" max="4103" width="9.375" style="88" customWidth="1"/>
    <col min="4104" max="4105" width="8.75" style="88" customWidth="1"/>
    <col min="4106" max="4352" width="9" style="88"/>
    <col min="4353" max="4353" width="12.5" style="88" customWidth="1"/>
    <col min="4354" max="4355" width="9.375" style="88" customWidth="1"/>
    <col min="4356" max="4356" width="8.75" style="88" customWidth="1"/>
    <col min="4357" max="4359" width="9.375" style="88" customWidth="1"/>
    <col min="4360" max="4361" width="8.75" style="88" customWidth="1"/>
    <col min="4362" max="4608" width="9" style="88"/>
    <col min="4609" max="4609" width="12.5" style="88" customWidth="1"/>
    <col min="4610" max="4611" width="9.375" style="88" customWidth="1"/>
    <col min="4612" max="4612" width="8.75" style="88" customWidth="1"/>
    <col min="4613" max="4615" width="9.375" style="88" customWidth="1"/>
    <col min="4616" max="4617" width="8.75" style="88" customWidth="1"/>
    <col min="4618" max="4864" width="9" style="88"/>
    <col min="4865" max="4865" width="12.5" style="88" customWidth="1"/>
    <col min="4866" max="4867" width="9.375" style="88" customWidth="1"/>
    <col min="4868" max="4868" width="8.75" style="88" customWidth="1"/>
    <col min="4869" max="4871" width="9.375" style="88" customWidth="1"/>
    <col min="4872" max="4873" width="8.75" style="88" customWidth="1"/>
    <col min="4874" max="5120" width="9" style="88"/>
    <col min="5121" max="5121" width="12.5" style="88" customWidth="1"/>
    <col min="5122" max="5123" width="9.375" style="88" customWidth="1"/>
    <col min="5124" max="5124" width="8.75" style="88" customWidth="1"/>
    <col min="5125" max="5127" width="9.375" style="88" customWidth="1"/>
    <col min="5128" max="5129" width="8.75" style="88" customWidth="1"/>
    <col min="5130" max="5376" width="9" style="88"/>
    <col min="5377" max="5377" width="12.5" style="88" customWidth="1"/>
    <col min="5378" max="5379" width="9.375" style="88" customWidth="1"/>
    <col min="5380" max="5380" width="8.75" style="88" customWidth="1"/>
    <col min="5381" max="5383" width="9.375" style="88" customWidth="1"/>
    <col min="5384" max="5385" width="8.75" style="88" customWidth="1"/>
    <col min="5386" max="5632" width="9" style="88"/>
    <col min="5633" max="5633" width="12.5" style="88" customWidth="1"/>
    <col min="5634" max="5635" width="9.375" style="88" customWidth="1"/>
    <col min="5636" max="5636" width="8.75" style="88" customWidth="1"/>
    <col min="5637" max="5639" width="9.375" style="88" customWidth="1"/>
    <col min="5640" max="5641" width="8.75" style="88" customWidth="1"/>
    <col min="5642" max="5888" width="9" style="88"/>
    <col min="5889" max="5889" width="12.5" style="88" customWidth="1"/>
    <col min="5890" max="5891" width="9.375" style="88" customWidth="1"/>
    <col min="5892" max="5892" width="8.75" style="88" customWidth="1"/>
    <col min="5893" max="5895" width="9.375" style="88" customWidth="1"/>
    <col min="5896" max="5897" width="8.75" style="88" customWidth="1"/>
    <col min="5898" max="6144" width="9" style="88"/>
    <col min="6145" max="6145" width="12.5" style="88" customWidth="1"/>
    <col min="6146" max="6147" width="9.375" style="88" customWidth="1"/>
    <col min="6148" max="6148" width="8.75" style="88" customWidth="1"/>
    <col min="6149" max="6151" width="9.375" style="88" customWidth="1"/>
    <col min="6152" max="6153" width="8.75" style="88" customWidth="1"/>
    <col min="6154" max="6400" width="9" style="88"/>
    <col min="6401" max="6401" width="12.5" style="88" customWidth="1"/>
    <col min="6402" max="6403" width="9.375" style="88" customWidth="1"/>
    <col min="6404" max="6404" width="8.75" style="88" customWidth="1"/>
    <col min="6405" max="6407" width="9.375" style="88" customWidth="1"/>
    <col min="6408" max="6409" width="8.75" style="88" customWidth="1"/>
    <col min="6410" max="6656" width="9" style="88"/>
    <col min="6657" max="6657" width="12.5" style="88" customWidth="1"/>
    <col min="6658" max="6659" width="9.375" style="88" customWidth="1"/>
    <col min="6660" max="6660" width="8.75" style="88" customWidth="1"/>
    <col min="6661" max="6663" width="9.375" style="88" customWidth="1"/>
    <col min="6664" max="6665" width="8.75" style="88" customWidth="1"/>
    <col min="6666" max="6912" width="9" style="88"/>
    <col min="6913" max="6913" width="12.5" style="88" customWidth="1"/>
    <col min="6914" max="6915" width="9.375" style="88" customWidth="1"/>
    <col min="6916" max="6916" width="8.75" style="88" customWidth="1"/>
    <col min="6917" max="6919" width="9.375" style="88" customWidth="1"/>
    <col min="6920" max="6921" width="8.75" style="88" customWidth="1"/>
    <col min="6922" max="7168" width="9" style="88"/>
    <col min="7169" max="7169" width="12.5" style="88" customWidth="1"/>
    <col min="7170" max="7171" width="9.375" style="88" customWidth="1"/>
    <col min="7172" max="7172" width="8.75" style="88" customWidth="1"/>
    <col min="7173" max="7175" width="9.375" style="88" customWidth="1"/>
    <col min="7176" max="7177" width="8.75" style="88" customWidth="1"/>
    <col min="7178" max="7424" width="9" style="88"/>
    <col min="7425" max="7425" width="12.5" style="88" customWidth="1"/>
    <col min="7426" max="7427" width="9.375" style="88" customWidth="1"/>
    <col min="7428" max="7428" width="8.75" style="88" customWidth="1"/>
    <col min="7429" max="7431" width="9.375" style="88" customWidth="1"/>
    <col min="7432" max="7433" width="8.75" style="88" customWidth="1"/>
    <col min="7434" max="7680" width="9" style="88"/>
    <col min="7681" max="7681" width="12.5" style="88" customWidth="1"/>
    <col min="7682" max="7683" width="9.375" style="88" customWidth="1"/>
    <col min="7684" max="7684" width="8.75" style="88" customWidth="1"/>
    <col min="7685" max="7687" width="9.375" style="88" customWidth="1"/>
    <col min="7688" max="7689" width="8.75" style="88" customWidth="1"/>
    <col min="7690" max="7936" width="9" style="88"/>
    <col min="7937" max="7937" width="12.5" style="88" customWidth="1"/>
    <col min="7938" max="7939" width="9.375" style="88" customWidth="1"/>
    <col min="7940" max="7940" width="8.75" style="88" customWidth="1"/>
    <col min="7941" max="7943" width="9.375" style="88" customWidth="1"/>
    <col min="7944" max="7945" width="8.75" style="88" customWidth="1"/>
    <col min="7946" max="8192" width="9" style="88"/>
    <col min="8193" max="8193" width="12.5" style="88" customWidth="1"/>
    <col min="8194" max="8195" width="9.375" style="88" customWidth="1"/>
    <col min="8196" max="8196" width="8.75" style="88" customWidth="1"/>
    <col min="8197" max="8199" width="9.375" style="88" customWidth="1"/>
    <col min="8200" max="8201" width="8.75" style="88" customWidth="1"/>
    <col min="8202" max="8448" width="9" style="88"/>
    <col min="8449" max="8449" width="12.5" style="88" customWidth="1"/>
    <col min="8450" max="8451" width="9.375" style="88" customWidth="1"/>
    <col min="8452" max="8452" width="8.75" style="88" customWidth="1"/>
    <col min="8453" max="8455" width="9.375" style="88" customWidth="1"/>
    <col min="8456" max="8457" width="8.75" style="88" customWidth="1"/>
    <col min="8458" max="8704" width="9" style="88"/>
    <col min="8705" max="8705" width="12.5" style="88" customWidth="1"/>
    <col min="8706" max="8707" width="9.375" style="88" customWidth="1"/>
    <col min="8708" max="8708" width="8.75" style="88" customWidth="1"/>
    <col min="8709" max="8711" width="9.375" style="88" customWidth="1"/>
    <col min="8712" max="8713" width="8.75" style="88" customWidth="1"/>
    <col min="8714" max="8960" width="9" style="88"/>
    <col min="8961" max="8961" width="12.5" style="88" customWidth="1"/>
    <col min="8962" max="8963" width="9.375" style="88" customWidth="1"/>
    <col min="8964" max="8964" width="8.75" style="88" customWidth="1"/>
    <col min="8965" max="8967" width="9.375" style="88" customWidth="1"/>
    <col min="8968" max="8969" width="8.75" style="88" customWidth="1"/>
    <col min="8970" max="9216" width="9" style="88"/>
    <col min="9217" max="9217" width="12.5" style="88" customWidth="1"/>
    <col min="9218" max="9219" width="9.375" style="88" customWidth="1"/>
    <col min="9220" max="9220" width="8.75" style="88" customWidth="1"/>
    <col min="9221" max="9223" width="9.375" style="88" customWidth="1"/>
    <col min="9224" max="9225" width="8.75" style="88" customWidth="1"/>
    <col min="9226" max="9472" width="9" style="88"/>
    <col min="9473" max="9473" width="12.5" style="88" customWidth="1"/>
    <col min="9474" max="9475" width="9.375" style="88" customWidth="1"/>
    <col min="9476" max="9476" width="8.75" style="88" customWidth="1"/>
    <col min="9477" max="9479" width="9.375" style="88" customWidth="1"/>
    <col min="9480" max="9481" width="8.75" style="88" customWidth="1"/>
    <col min="9482" max="9728" width="9" style="88"/>
    <col min="9729" max="9729" width="12.5" style="88" customWidth="1"/>
    <col min="9730" max="9731" width="9.375" style="88" customWidth="1"/>
    <col min="9732" max="9732" width="8.75" style="88" customWidth="1"/>
    <col min="9733" max="9735" width="9.375" style="88" customWidth="1"/>
    <col min="9736" max="9737" width="8.75" style="88" customWidth="1"/>
    <col min="9738" max="9984" width="9" style="88"/>
    <col min="9985" max="9985" width="12.5" style="88" customWidth="1"/>
    <col min="9986" max="9987" width="9.375" style="88" customWidth="1"/>
    <col min="9988" max="9988" width="8.75" style="88" customWidth="1"/>
    <col min="9989" max="9991" width="9.375" style="88" customWidth="1"/>
    <col min="9992" max="9993" width="8.75" style="88" customWidth="1"/>
    <col min="9994" max="10240" width="9" style="88"/>
    <col min="10241" max="10241" width="12.5" style="88" customWidth="1"/>
    <col min="10242" max="10243" width="9.375" style="88" customWidth="1"/>
    <col min="10244" max="10244" width="8.75" style="88" customWidth="1"/>
    <col min="10245" max="10247" width="9.375" style="88" customWidth="1"/>
    <col min="10248" max="10249" width="8.75" style="88" customWidth="1"/>
    <col min="10250" max="10496" width="9" style="88"/>
    <col min="10497" max="10497" width="12.5" style="88" customWidth="1"/>
    <col min="10498" max="10499" width="9.375" style="88" customWidth="1"/>
    <col min="10500" max="10500" width="8.75" style="88" customWidth="1"/>
    <col min="10501" max="10503" width="9.375" style="88" customWidth="1"/>
    <col min="10504" max="10505" width="8.75" style="88" customWidth="1"/>
    <col min="10506" max="10752" width="9" style="88"/>
    <col min="10753" max="10753" width="12.5" style="88" customWidth="1"/>
    <col min="10754" max="10755" width="9.375" style="88" customWidth="1"/>
    <col min="10756" max="10756" width="8.75" style="88" customWidth="1"/>
    <col min="10757" max="10759" width="9.375" style="88" customWidth="1"/>
    <col min="10760" max="10761" width="8.75" style="88" customWidth="1"/>
    <col min="10762" max="11008" width="9" style="88"/>
    <col min="11009" max="11009" width="12.5" style="88" customWidth="1"/>
    <col min="11010" max="11011" width="9.375" style="88" customWidth="1"/>
    <col min="11012" max="11012" width="8.75" style="88" customWidth="1"/>
    <col min="11013" max="11015" width="9.375" style="88" customWidth="1"/>
    <col min="11016" max="11017" width="8.75" style="88" customWidth="1"/>
    <col min="11018" max="11264" width="9" style="88"/>
    <col min="11265" max="11265" width="12.5" style="88" customWidth="1"/>
    <col min="11266" max="11267" width="9.375" style="88" customWidth="1"/>
    <col min="11268" max="11268" width="8.75" style="88" customWidth="1"/>
    <col min="11269" max="11271" width="9.375" style="88" customWidth="1"/>
    <col min="11272" max="11273" width="8.75" style="88" customWidth="1"/>
    <col min="11274" max="11520" width="9" style="88"/>
    <col min="11521" max="11521" width="12.5" style="88" customWidth="1"/>
    <col min="11522" max="11523" width="9.375" style="88" customWidth="1"/>
    <col min="11524" max="11524" width="8.75" style="88" customWidth="1"/>
    <col min="11525" max="11527" width="9.375" style="88" customWidth="1"/>
    <col min="11528" max="11529" width="8.75" style="88" customWidth="1"/>
    <col min="11530" max="11776" width="9" style="88"/>
    <col min="11777" max="11777" width="12.5" style="88" customWidth="1"/>
    <col min="11778" max="11779" width="9.375" style="88" customWidth="1"/>
    <col min="11780" max="11780" width="8.75" style="88" customWidth="1"/>
    <col min="11781" max="11783" width="9.375" style="88" customWidth="1"/>
    <col min="11784" max="11785" width="8.75" style="88" customWidth="1"/>
    <col min="11786" max="12032" width="9" style="88"/>
    <col min="12033" max="12033" width="12.5" style="88" customWidth="1"/>
    <col min="12034" max="12035" width="9.375" style="88" customWidth="1"/>
    <col min="12036" max="12036" width="8.75" style="88" customWidth="1"/>
    <col min="12037" max="12039" width="9.375" style="88" customWidth="1"/>
    <col min="12040" max="12041" width="8.75" style="88" customWidth="1"/>
    <col min="12042" max="12288" width="9" style="88"/>
    <col min="12289" max="12289" width="12.5" style="88" customWidth="1"/>
    <col min="12290" max="12291" width="9.375" style="88" customWidth="1"/>
    <col min="12292" max="12292" width="8.75" style="88" customWidth="1"/>
    <col min="12293" max="12295" width="9.375" style="88" customWidth="1"/>
    <col min="12296" max="12297" width="8.75" style="88" customWidth="1"/>
    <col min="12298" max="12544" width="9" style="88"/>
    <col min="12545" max="12545" width="12.5" style="88" customWidth="1"/>
    <col min="12546" max="12547" width="9.375" style="88" customWidth="1"/>
    <col min="12548" max="12548" width="8.75" style="88" customWidth="1"/>
    <col min="12549" max="12551" width="9.375" style="88" customWidth="1"/>
    <col min="12552" max="12553" width="8.75" style="88" customWidth="1"/>
    <col min="12554" max="12800" width="9" style="88"/>
    <col min="12801" max="12801" width="12.5" style="88" customWidth="1"/>
    <col min="12802" max="12803" width="9.375" style="88" customWidth="1"/>
    <col min="12804" max="12804" width="8.75" style="88" customWidth="1"/>
    <col min="12805" max="12807" width="9.375" style="88" customWidth="1"/>
    <col min="12808" max="12809" width="8.75" style="88" customWidth="1"/>
    <col min="12810" max="13056" width="9" style="88"/>
    <col min="13057" max="13057" width="12.5" style="88" customWidth="1"/>
    <col min="13058" max="13059" width="9.375" style="88" customWidth="1"/>
    <col min="13060" max="13060" width="8.75" style="88" customWidth="1"/>
    <col min="13061" max="13063" width="9.375" style="88" customWidth="1"/>
    <col min="13064" max="13065" width="8.75" style="88" customWidth="1"/>
    <col min="13066" max="13312" width="9" style="88"/>
    <col min="13313" max="13313" width="12.5" style="88" customWidth="1"/>
    <col min="13314" max="13315" width="9.375" style="88" customWidth="1"/>
    <col min="13316" max="13316" width="8.75" style="88" customWidth="1"/>
    <col min="13317" max="13319" width="9.375" style="88" customWidth="1"/>
    <col min="13320" max="13321" width="8.75" style="88" customWidth="1"/>
    <col min="13322" max="13568" width="9" style="88"/>
    <col min="13569" max="13569" width="12.5" style="88" customWidth="1"/>
    <col min="13570" max="13571" width="9.375" style="88" customWidth="1"/>
    <col min="13572" max="13572" width="8.75" style="88" customWidth="1"/>
    <col min="13573" max="13575" width="9.375" style="88" customWidth="1"/>
    <col min="13576" max="13577" width="8.75" style="88" customWidth="1"/>
    <col min="13578" max="13824" width="9" style="88"/>
    <col min="13825" max="13825" width="12.5" style="88" customWidth="1"/>
    <col min="13826" max="13827" width="9.375" style="88" customWidth="1"/>
    <col min="13828" max="13828" width="8.75" style="88" customWidth="1"/>
    <col min="13829" max="13831" width="9.375" style="88" customWidth="1"/>
    <col min="13832" max="13833" width="8.75" style="88" customWidth="1"/>
    <col min="13834" max="14080" width="9" style="88"/>
    <col min="14081" max="14081" width="12.5" style="88" customWidth="1"/>
    <col min="14082" max="14083" width="9.375" style="88" customWidth="1"/>
    <col min="14084" max="14084" width="8.75" style="88" customWidth="1"/>
    <col min="14085" max="14087" width="9.375" style="88" customWidth="1"/>
    <col min="14088" max="14089" width="8.75" style="88" customWidth="1"/>
    <col min="14090" max="14336" width="9" style="88"/>
    <col min="14337" max="14337" width="12.5" style="88" customWidth="1"/>
    <col min="14338" max="14339" width="9.375" style="88" customWidth="1"/>
    <col min="14340" max="14340" width="8.75" style="88" customWidth="1"/>
    <col min="14341" max="14343" width="9.375" style="88" customWidth="1"/>
    <col min="14344" max="14345" width="8.75" style="88" customWidth="1"/>
    <col min="14346" max="14592" width="9" style="88"/>
    <col min="14593" max="14593" width="12.5" style="88" customWidth="1"/>
    <col min="14594" max="14595" width="9.375" style="88" customWidth="1"/>
    <col min="14596" max="14596" width="8.75" style="88" customWidth="1"/>
    <col min="14597" max="14599" width="9.375" style="88" customWidth="1"/>
    <col min="14600" max="14601" width="8.75" style="88" customWidth="1"/>
    <col min="14602" max="14848" width="9" style="88"/>
    <col min="14849" max="14849" width="12.5" style="88" customWidth="1"/>
    <col min="14850" max="14851" width="9.375" style="88" customWidth="1"/>
    <col min="14852" max="14852" width="8.75" style="88" customWidth="1"/>
    <col min="14853" max="14855" width="9.375" style="88" customWidth="1"/>
    <col min="14856" max="14857" width="8.75" style="88" customWidth="1"/>
    <col min="14858" max="15104" width="9" style="88"/>
    <col min="15105" max="15105" width="12.5" style="88" customWidth="1"/>
    <col min="15106" max="15107" width="9.375" style="88" customWidth="1"/>
    <col min="15108" max="15108" width="8.75" style="88" customWidth="1"/>
    <col min="15109" max="15111" width="9.375" style="88" customWidth="1"/>
    <col min="15112" max="15113" width="8.75" style="88" customWidth="1"/>
    <col min="15114" max="15360" width="9" style="88"/>
    <col min="15361" max="15361" width="12.5" style="88" customWidth="1"/>
    <col min="15362" max="15363" width="9.375" style="88" customWidth="1"/>
    <col min="15364" max="15364" width="8.75" style="88" customWidth="1"/>
    <col min="15365" max="15367" width="9.375" style="88" customWidth="1"/>
    <col min="15368" max="15369" width="8.75" style="88" customWidth="1"/>
    <col min="15370" max="15616" width="9" style="88"/>
    <col min="15617" max="15617" width="12.5" style="88" customWidth="1"/>
    <col min="15618" max="15619" width="9.375" style="88" customWidth="1"/>
    <col min="15620" max="15620" width="8.75" style="88" customWidth="1"/>
    <col min="15621" max="15623" width="9.375" style="88" customWidth="1"/>
    <col min="15624" max="15625" width="8.75" style="88" customWidth="1"/>
    <col min="15626" max="15872" width="9" style="88"/>
    <col min="15873" max="15873" width="12.5" style="88" customWidth="1"/>
    <col min="15874" max="15875" width="9.375" style="88" customWidth="1"/>
    <col min="15876" max="15876" width="8.75" style="88" customWidth="1"/>
    <col min="15877" max="15879" width="9.375" style="88" customWidth="1"/>
    <col min="15880" max="15881" width="8.75" style="88" customWidth="1"/>
    <col min="15882" max="16128" width="9" style="88"/>
    <col min="16129" max="16129" width="12.5" style="88" customWidth="1"/>
    <col min="16130" max="16131" width="9.375" style="88" customWidth="1"/>
    <col min="16132" max="16132" width="8.75" style="88" customWidth="1"/>
    <col min="16133" max="16135" width="9.375" style="88" customWidth="1"/>
    <col min="16136" max="16137" width="8.75" style="88" customWidth="1"/>
    <col min="16138" max="16384" width="9" style="88"/>
  </cols>
  <sheetData>
    <row r="1" spans="1:9">
      <c r="A1" s="87"/>
      <c r="B1" s="87"/>
      <c r="C1" s="87"/>
      <c r="D1" s="87"/>
      <c r="E1" s="87"/>
      <c r="F1" s="87"/>
      <c r="G1" s="87"/>
      <c r="H1" s="87"/>
      <c r="I1" s="87"/>
    </row>
    <row r="2" spans="1:9" ht="22.5" customHeight="1">
      <c r="A2" s="621" t="s">
        <v>467</v>
      </c>
      <c r="B2" s="621"/>
      <c r="C2" s="621"/>
      <c r="D2" s="621"/>
      <c r="E2" s="621"/>
      <c r="F2" s="621"/>
      <c r="G2" s="621"/>
      <c r="H2" s="621"/>
      <c r="I2" s="621"/>
    </row>
    <row r="3" spans="1:9" ht="14.25" thickBot="1">
      <c r="A3" s="89"/>
      <c r="B3" s="89"/>
      <c r="C3" s="89"/>
      <c r="D3" s="89"/>
      <c r="E3" s="89"/>
      <c r="F3" s="89"/>
      <c r="G3" s="89"/>
      <c r="H3" s="89"/>
      <c r="I3" s="90" t="s">
        <v>31</v>
      </c>
    </row>
    <row r="4" spans="1:9" ht="18" customHeight="1">
      <c r="A4" s="622" t="s">
        <v>32</v>
      </c>
      <c r="B4" s="624" t="s">
        <v>33</v>
      </c>
      <c r="C4" s="625"/>
      <c r="D4" s="626" t="s">
        <v>34</v>
      </c>
      <c r="E4" s="624" t="s">
        <v>442</v>
      </c>
      <c r="F4" s="628"/>
      <c r="G4" s="625"/>
      <c r="H4" s="626" t="s">
        <v>35</v>
      </c>
      <c r="I4" s="624" t="s">
        <v>36</v>
      </c>
    </row>
    <row r="5" spans="1:9" ht="18" customHeight="1">
      <c r="A5" s="623"/>
      <c r="B5" s="91" t="s">
        <v>37</v>
      </c>
      <c r="C5" s="92" t="s">
        <v>38</v>
      </c>
      <c r="D5" s="627"/>
      <c r="E5" s="92" t="s">
        <v>39</v>
      </c>
      <c r="F5" s="92" t="s">
        <v>40</v>
      </c>
      <c r="G5" s="92" t="s">
        <v>41</v>
      </c>
      <c r="H5" s="627"/>
      <c r="I5" s="629"/>
    </row>
    <row r="6" spans="1:9" ht="18" customHeight="1">
      <c r="A6" s="93" t="s">
        <v>342</v>
      </c>
      <c r="B6" s="94">
        <v>2</v>
      </c>
      <c r="C6" s="95">
        <v>42</v>
      </c>
      <c r="D6" s="95">
        <v>202</v>
      </c>
      <c r="E6" s="95">
        <v>3707</v>
      </c>
      <c r="F6" s="95">
        <v>1897</v>
      </c>
      <c r="G6" s="95">
        <v>1810</v>
      </c>
      <c r="H6" s="95">
        <v>301</v>
      </c>
      <c r="I6" s="94">
        <v>57</v>
      </c>
    </row>
    <row r="7" spans="1:9" ht="18" customHeight="1">
      <c r="A7" s="96" t="s">
        <v>437</v>
      </c>
      <c r="B7" s="94">
        <v>2</v>
      </c>
      <c r="C7" s="95">
        <v>42</v>
      </c>
      <c r="D7" s="95">
        <v>201</v>
      </c>
      <c r="E7" s="95">
        <v>3833</v>
      </c>
      <c r="F7" s="95">
        <v>1998</v>
      </c>
      <c r="G7" s="95">
        <v>1835</v>
      </c>
      <c r="H7" s="95">
        <v>310</v>
      </c>
      <c r="I7" s="94">
        <v>61</v>
      </c>
    </row>
    <row r="8" spans="1:9" ht="18" customHeight="1">
      <c r="A8" s="97" t="s">
        <v>438</v>
      </c>
      <c r="B8" s="94">
        <v>2</v>
      </c>
      <c r="C8" s="95">
        <v>41</v>
      </c>
      <c r="D8" s="95">
        <v>202</v>
      </c>
      <c r="E8" s="95">
        <v>3891</v>
      </c>
      <c r="F8" s="95">
        <v>1944</v>
      </c>
      <c r="G8" s="95">
        <v>1947</v>
      </c>
      <c r="H8" s="95">
        <v>314</v>
      </c>
      <c r="I8" s="94">
        <v>60</v>
      </c>
    </row>
    <row r="9" spans="1:9" ht="18" customHeight="1">
      <c r="A9" s="98" t="s">
        <v>439</v>
      </c>
      <c r="B9" s="94">
        <v>2</v>
      </c>
      <c r="C9" s="95">
        <v>41</v>
      </c>
      <c r="D9" s="95">
        <v>208</v>
      </c>
      <c r="E9" s="95">
        <v>4013</v>
      </c>
      <c r="F9" s="95">
        <v>2023</v>
      </c>
      <c r="G9" s="95">
        <v>1990</v>
      </c>
      <c r="H9" s="95">
        <v>319</v>
      </c>
      <c r="I9" s="94">
        <v>61</v>
      </c>
    </row>
    <row r="10" spans="1:9" ht="18" customHeight="1" thickBot="1">
      <c r="A10" s="99" t="s">
        <v>440</v>
      </c>
      <c r="B10" s="100">
        <v>2</v>
      </c>
      <c r="C10" s="101">
        <v>28</v>
      </c>
      <c r="D10" s="101">
        <v>131</v>
      </c>
      <c r="E10" s="101">
        <v>2395</v>
      </c>
      <c r="F10" s="101">
        <v>1220</v>
      </c>
      <c r="G10" s="101">
        <v>1175</v>
      </c>
      <c r="H10" s="101">
        <v>202</v>
      </c>
      <c r="I10" s="100">
        <v>38</v>
      </c>
    </row>
    <row r="11" spans="1:9">
      <c r="A11" s="102" t="s">
        <v>43</v>
      </c>
      <c r="B11" s="87"/>
      <c r="C11" s="87"/>
      <c r="D11" s="87"/>
      <c r="E11" s="87"/>
      <c r="F11" s="87"/>
      <c r="G11" s="87"/>
      <c r="H11" s="87"/>
      <c r="I11" s="87"/>
    </row>
  </sheetData>
  <mergeCells count="7">
    <mergeCell ref="A2:I2"/>
    <mergeCell ref="A4:A5"/>
    <mergeCell ref="B4:C4"/>
    <mergeCell ref="D4:D5"/>
    <mergeCell ref="E4:G4"/>
    <mergeCell ref="H4:H5"/>
    <mergeCell ref="I4:I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8"/>
  <sheetViews>
    <sheetView showGridLines="0" zoomScale="85" zoomScaleNormal="85" workbookViewId="0">
      <selection activeCell="C1" sqref="C1"/>
    </sheetView>
  </sheetViews>
  <sheetFormatPr defaultRowHeight="13.5"/>
  <cols>
    <col min="1" max="1" width="10.125" style="88" customWidth="1"/>
    <col min="2" max="3" width="7.875" style="88" customWidth="1"/>
    <col min="4" max="27" width="6.625" style="88" customWidth="1"/>
    <col min="28" max="255" width="9" style="88"/>
    <col min="256" max="256" width="12.5" style="88" customWidth="1"/>
    <col min="257" max="258" width="9.375" style="88" customWidth="1"/>
    <col min="259" max="259" width="8.75" style="88" customWidth="1"/>
    <col min="260" max="262" width="9.375" style="88" customWidth="1"/>
    <col min="263" max="264" width="8.75" style="88" customWidth="1"/>
    <col min="265" max="511" width="9" style="88"/>
    <col min="512" max="512" width="12.5" style="88" customWidth="1"/>
    <col min="513" max="514" width="9.375" style="88" customWidth="1"/>
    <col min="515" max="515" width="8.75" style="88" customWidth="1"/>
    <col min="516" max="518" width="9.375" style="88" customWidth="1"/>
    <col min="519" max="520" width="8.75" style="88" customWidth="1"/>
    <col min="521" max="767" width="9" style="88"/>
    <col min="768" max="768" width="12.5" style="88" customWidth="1"/>
    <col min="769" max="770" width="9.375" style="88" customWidth="1"/>
    <col min="771" max="771" width="8.75" style="88" customWidth="1"/>
    <col min="772" max="774" width="9.375" style="88" customWidth="1"/>
    <col min="775" max="776" width="8.75" style="88" customWidth="1"/>
    <col min="777" max="1023" width="9" style="88"/>
    <col min="1024" max="1024" width="12.5" style="88" customWidth="1"/>
    <col min="1025" max="1026" width="9.375" style="88" customWidth="1"/>
    <col min="1027" max="1027" width="8.75" style="88" customWidth="1"/>
    <col min="1028" max="1030" width="9.375" style="88" customWidth="1"/>
    <col min="1031" max="1032" width="8.75" style="88" customWidth="1"/>
    <col min="1033" max="1279" width="9" style="88"/>
    <col min="1280" max="1280" width="12.5" style="88" customWidth="1"/>
    <col min="1281" max="1282" width="9.375" style="88" customWidth="1"/>
    <col min="1283" max="1283" width="8.75" style="88" customWidth="1"/>
    <col min="1284" max="1286" width="9.375" style="88" customWidth="1"/>
    <col min="1287" max="1288" width="8.75" style="88" customWidth="1"/>
    <col min="1289" max="1535" width="9" style="88"/>
    <col min="1536" max="1536" width="12.5" style="88" customWidth="1"/>
    <col min="1537" max="1538" width="9.375" style="88" customWidth="1"/>
    <col min="1539" max="1539" width="8.75" style="88" customWidth="1"/>
    <col min="1540" max="1542" width="9.375" style="88" customWidth="1"/>
    <col min="1543" max="1544" width="8.75" style="88" customWidth="1"/>
    <col min="1545" max="1791" width="9" style="88"/>
    <col min="1792" max="1792" width="12.5" style="88" customWidth="1"/>
    <col min="1793" max="1794" width="9.375" style="88" customWidth="1"/>
    <col min="1795" max="1795" width="8.75" style="88" customWidth="1"/>
    <col min="1796" max="1798" width="9.375" style="88" customWidth="1"/>
    <col min="1799" max="1800" width="8.75" style="88" customWidth="1"/>
    <col min="1801" max="2047" width="9" style="88"/>
    <col min="2048" max="2048" width="12.5" style="88" customWidth="1"/>
    <col min="2049" max="2050" width="9.375" style="88" customWidth="1"/>
    <col min="2051" max="2051" width="8.75" style="88" customWidth="1"/>
    <col min="2052" max="2054" width="9.375" style="88" customWidth="1"/>
    <col min="2055" max="2056" width="8.75" style="88" customWidth="1"/>
    <col min="2057" max="2303" width="9" style="88"/>
    <col min="2304" max="2304" width="12.5" style="88" customWidth="1"/>
    <col min="2305" max="2306" width="9.375" style="88" customWidth="1"/>
    <col min="2307" max="2307" width="8.75" style="88" customWidth="1"/>
    <col min="2308" max="2310" width="9.375" style="88" customWidth="1"/>
    <col min="2311" max="2312" width="8.75" style="88" customWidth="1"/>
    <col min="2313" max="2559" width="9" style="88"/>
    <col min="2560" max="2560" width="12.5" style="88" customWidth="1"/>
    <col min="2561" max="2562" width="9.375" style="88" customWidth="1"/>
    <col min="2563" max="2563" width="8.75" style="88" customWidth="1"/>
    <col min="2564" max="2566" width="9.375" style="88" customWidth="1"/>
    <col min="2567" max="2568" width="8.75" style="88" customWidth="1"/>
    <col min="2569" max="2815" width="9" style="88"/>
    <col min="2816" max="2816" width="12.5" style="88" customWidth="1"/>
    <col min="2817" max="2818" width="9.375" style="88" customWidth="1"/>
    <col min="2819" max="2819" width="8.75" style="88" customWidth="1"/>
    <col min="2820" max="2822" width="9.375" style="88" customWidth="1"/>
    <col min="2823" max="2824" width="8.75" style="88" customWidth="1"/>
    <col min="2825" max="3071" width="9" style="88"/>
    <col min="3072" max="3072" width="12.5" style="88" customWidth="1"/>
    <col min="3073" max="3074" width="9.375" style="88" customWidth="1"/>
    <col min="3075" max="3075" width="8.75" style="88" customWidth="1"/>
    <col min="3076" max="3078" width="9.375" style="88" customWidth="1"/>
    <col min="3079" max="3080" width="8.75" style="88" customWidth="1"/>
    <col min="3081" max="3327" width="9" style="88"/>
    <col min="3328" max="3328" width="12.5" style="88" customWidth="1"/>
    <col min="3329" max="3330" width="9.375" style="88" customWidth="1"/>
    <col min="3331" max="3331" width="8.75" style="88" customWidth="1"/>
    <col min="3332" max="3334" width="9.375" style="88" customWidth="1"/>
    <col min="3335" max="3336" width="8.75" style="88" customWidth="1"/>
    <col min="3337" max="3583" width="9" style="88"/>
    <col min="3584" max="3584" width="12.5" style="88" customWidth="1"/>
    <col min="3585" max="3586" width="9.375" style="88" customWidth="1"/>
    <col min="3587" max="3587" width="8.75" style="88" customWidth="1"/>
    <col min="3588" max="3590" width="9.375" style="88" customWidth="1"/>
    <col min="3591" max="3592" width="8.75" style="88" customWidth="1"/>
    <col min="3593" max="3839" width="9" style="88"/>
    <col min="3840" max="3840" width="12.5" style="88" customWidth="1"/>
    <col min="3841" max="3842" width="9.375" style="88" customWidth="1"/>
    <col min="3843" max="3843" width="8.75" style="88" customWidth="1"/>
    <col min="3844" max="3846" width="9.375" style="88" customWidth="1"/>
    <col min="3847" max="3848" width="8.75" style="88" customWidth="1"/>
    <col min="3849" max="4095" width="9" style="88"/>
    <col min="4096" max="4096" width="12.5" style="88" customWidth="1"/>
    <col min="4097" max="4098" width="9.375" style="88" customWidth="1"/>
    <col min="4099" max="4099" width="8.75" style="88" customWidth="1"/>
    <col min="4100" max="4102" width="9.375" style="88" customWidth="1"/>
    <col min="4103" max="4104" width="8.75" style="88" customWidth="1"/>
    <col min="4105" max="4351" width="9" style="88"/>
    <col min="4352" max="4352" width="12.5" style="88" customWidth="1"/>
    <col min="4353" max="4354" width="9.375" style="88" customWidth="1"/>
    <col min="4355" max="4355" width="8.75" style="88" customWidth="1"/>
    <col min="4356" max="4358" width="9.375" style="88" customWidth="1"/>
    <col min="4359" max="4360" width="8.75" style="88" customWidth="1"/>
    <col min="4361" max="4607" width="9" style="88"/>
    <col min="4608" max="4608" width="12.5" style="88" customWidth="1"/>
    <col min="4609" max="4610" width="9.375" style="88" customWidth="1"/>
    <col min="4611" max="4611" width="8.75" style="88" customWidth="1"/>
    <col min="4612" max="4614" width="9.375" style="88" customWidth="1"/>
    <col min="4615" max="4616" width="8.75" style="88" customWidth="1"/>
    <col min="4617" max="4863" width="9" style="88"/>
    <col min="4864" max="4864" width="12.5" style="88" customWidth="1"/>
    <col min="4865" max="4866" width="9.375" style="88" customWidth="1"/>
    <col min="4867" max="4867" width="8.75" style="88" customWidth="1"/>
    <col min="4868" max="4870" width="9.375" style="88" customWidth="1"/>
    <col min="4871" max="4872" width="8.75" style="88" customWidth="1"/>
    <col min="4873" max="5119" width="9" style="88"/>
    <col min="5120" max="5120" width="12.5" style="88" customWidth="1"/>
    <col min="5121" max="5122" width="9.375" style="88" customWidth="1"/>
    <col min="5123" max="5123" width="8.75" style="88" customWidth="1"/>
    <col min="5124" max="5126" width="9.375" style="88" customWidth="1"/>
    <col min="5127" max="5128" width="8.75" style="88" customWidth="1"/>
    <col min="5129" max="5375" width="9" style="88"/>
    <col min="5376" max="5376" width="12.5" style="88" customWidth="1"/>
    <col min="5377" max="5378" width="9.375" style="88" customWidth="1"/>
    <col min="5379" max="5379" width="8.75" style="88" customWidth="1"/>
    <col min="5380" max="5382" width="9.375" style="88" customWidth="1"/>
    <col min="5383" max="5384" width="8.75" style="88" customWidth="1"/>
    <col min="5385" max="5631" width="9" style="88"/>
    <col min="5632" max="5632" width="12.5" style="88" customWidth="1"/>
    <col min="5633" max="5634" width="9.375" style="88" customWidth="1"/>
    <col min="5635" max="5635" width="8.75" style="88" customWidth="1"/>
    <col min="5636" max="5638" width="9.375" style="88" customWidth="1"/>
    <col min="5639" max="5640" width="8.75" style="88" customWidth="1"/>
    <col min="5641" max="5887" width="9" style="88"/>
    <col min="5888" max="5888" width="12.5" style="88" customWidth="1"/>
    <col min="5889" max="5890" width="9.375" style="88" customWidth="1"/>
    <col min="5891" max="5891" width="8.75" style="88" customWidth="1"/>
    <col min="5892" max="5894" width="9.375" style="88" customWidth="1"/>
    <col min="5895" max="5896" width="8.75" style="88" customWidth="1"/>
    <col min="5897" max="6143" width="9" style="88"/>
    <col min="6144" max="6144" width="12.5" style="88" customWidth="1"/>
    <col min="6145" max="6146" width="9.375" style="88" customWidth="1"/>
    <col min="6147" max="6147" width="8.75" style="88" customWidth="1"/>
    <col min="6148" max="6150" width="9.375" style="88" customWidth="1"/>
    <col min="6151" max="6152" width="8.75" style="88" customWidth="1"/>
    <col min="6153" max="6399" width="9" style="88"/>
    <col min="6400" max="6400" width="12.5" style="88" customWidth="1"/>
    <col min="6401" max="6402" width="9.375" style="88" customWidth="1"/>
    <col min="6403" max="6403" width="8.75" style="88" customWidth="1"/>
    <col min="6404" max="6406" width="9.375" style="88" customWidth="1"/>
    <col min="6407" max="6408" width="8.75" style="88" customWidth="1"/>
    <col min="6409" max="6655" width="9" style="88"/>
    <col min="6656" max="6656" width="12.5" style="88" customWidth="1"/>
    <col min="6657" max="6658" width="9.375" style="88" customWidth="1"/>
    <col min="6659" max="6659" width="8.75" style="88" customWidth="1"/>
    <col min="6660" max="6662" width="9.375" style="88" customWidth="1"/>
    <col min="6663" max="6664" width="8.75" style="88" customWidth="1"/>
    <col min="6665" max="6911" width="9" style="88"/>
    <col min="6912" max="6912" width="12.5" style="88" customWidth="1"/>
    <col min="6913" max="6914" width="9.375" style="88" customWidth="1"/>
    <col min="6915" max="6915" width="8.75" style="88" customWidth="1"/>
    <col min="6916" max="6918" width="9.375" style="88" customWidth="1"/>
    <col min="6919" max="6920" width="8.75" style="88" customWidth="1"/>
    <col min="6921" max="7167" width="9" style="88"/>
    <col min="7168" max="7168" width="12.5" style="88" customWidth="1"/>
    <col min="7169" max="7170" width="9.375" style="88" customWidth="1"/>
    <col min="7171" max="7171" width="8.75" style="88" customWidth="1"/>
    <col min="7172" max="7174" width="9.375" style="88" customWidth="1"/>
    <col min="7175" max="7176" width="8.75" style="88" customWidth="1"/>
    <col min="7177" max="7423" width="9" style="88"/>
    <col min="7424" max="7424" width="12.5" style="88" customWidth="1"/>
    <col min="7425" max="7426" width="9.375" style="88" customWidth="1"/>
    <col min="7427" max="7427" width="8.75" style="88" customWidth="1"/>
    <col min="7428" max="7430" width="9.375" style="88" customWidth="1"/>
    <col min="7431" max="7432" width="8.75" style="88" customWidth="1"/>
    <col min="7433" max="7679" width="9" style="88"/>
    <col min="7680" max="7680" width="12.5" style="88" customWidth="1"/>
    <col min="7681" max="7682" width="9.375" style="88" customWidth="1"/>
    <col min="7683" max="7683" width="8.75" style="88" customWidth="1"/>
    <col min="7684" max="7686" width="9.375" style="88" customWidth="1"/>
    <col min="7687" max="7688" width="8.75" style="88" customWidth="1"/>
    <col min="7689" max="7935" width="9" style="88"/>
    <col min="7936" max="7936" width="12.5" style="88" customWidth="1"/>
    <col min="7937" max="7938" width="9.375" style="88" customWidth="1"/>
    <col min="7939" max="7939" width="8.75" style="88" customWidth="1"/>
    <col min="7940" max="7942" width="9.375" style="88" customWidth="1"/>
    <col min="7943" max="7944" width="8.75" style="88" customWidth="1"/>
    <col min="7945" max="8191" width="9" style="88"/>
    <col min="8192" max="8192" width="12.5" style="88" customWidth="1"/>
    <col min="8193" max="8194" width="9.375" style="88" customWidth="1"/>
    <col min="8195" max="8195" width="8.75" style="88" customWidth="1"/>
    <col min="8196" max="8198" width="9.375" style="88" customWidth="1"/>
    <col min="8199" max="8200" width="8.75" style="88" customWidth="1"/>
    <col min="8201" max="8447" width="9" style="88"/>
    <col min="8448" max="8448" width="12.5" style="88" customWidth="1"/>
    <col min="8449" max="8450" width="9.375" style="88" customWidth="1"/>
    <col min="8451" max="8451" width="8.75" style="88" customWidth="1"/>
    <col min="8452" max="8454" width="9.375" style="88" customWidth="1"/>
    <col min="8455" max="8456" width="8.75" style="88" customWidth="1"/>
    <col min="8457" max="8703" width="9" style="88"/>
    <col min="8704" max="8704" width="12.5" style="88" customWidth="1"/>
    <col min="8705" max="8706" width="9.375" style="88" customWidth="1"/>
    <col min="8707" max="8707" width="8.75" style="88" customWidth="1"/>
    <col min="8708" max="8710" width="9.375" style="88" customWidth="1"/>
    <col min="8711" max="8712" width="8.75" style="88" customWidth="1"/>
    <col min="8713" max="8959" width="9" style="88"/>
    <col min="8960" max="8960" width="12.5" style="88" customWidth="1"/>
    <col min="8961" max="8962" width="9.375" style="88" customWidth="1"/>
    <col min="8963" max="8963" width="8.75" style="88" customWidth="1"/>
    <col min="8964" max="8966" width="9.375" style="88" customWidth="1"/>
    <col min="8967" max="8968" width="8.75" style="88" customWidth="1"/>
    <col min="8969" max="9215" width="9" style="88"/>
    <col min="9216" max="9216" width="12.5" style="88" customWidth="1"/>
    <col min="9217" max="9218" width="9.375" style="88" customWidth="1"/>
    <col min="9219" max="9219" width="8.75" style="88" customWidth="1"/>
    <col min="9220" max="9222" width="9.375" style="88" customWidth="1"/>
    <col min="9223" max="9224" width="8.75" style="88" customWidth="1"/>
    <col min="9225" max="9471" width="9" style="88"/>
    <col min="9472" max="9472" width="12.5" style="88" customWidth="1"/>
    <col min="9473" max="9474" width="9.375" style="88" customWidth="1"/>
    <col min="9475" max="9475" width="8.75" style="88" customWidth="1"/>
    <col min="9476" max="9478" width="9.375" style="88" customWidth="1"/>
    <col min="9479" max="9480" width="8.75" style="88" customWidth="1"/>
    <col min="9481" max="9727" width="9" style="88"/>
    <col min="9728" max="9728" width="12.5" style="88" customWidth="1"/>
    <col min="9729" max="9730" width="9.375" style="88" customWidth="1"/>
    <col min="9731" max="9731" width="8.75" style="88" customWidth="1"/>
    <col min="9732" max="9734" width="9.375" style="88" customWidth="1"/>
    <col min="9735" max="9736" width="8.75" style="88" customWidth="1"/>
    <col min="9737" max="9983" width="9" style="88"/>
    <col min="9984" max="9984" width="12.5" style="88" customWidth="1"/>
    <col min="9985" max="9986" width="9.375" style="88" customWidth="1"/>
    <col min="9987" max="9987" width="8.75" style="88" customWidth="1"/>
    <col min="9988" max="9990" width="9.375" style="88" customWidth="1"/>
    <col min="9991" max="9992" width="8.75" style="88" customWidth="1"/>
    <col min="9993" max="10239" width="9" style="88"/>
    <col min="10240" max="10240" width="12.5" style="88" customWidth="1"/>
    <col min="10241" max="10242" width="9.375" style="88" customWidth="1"/>
    <col min="10243" max="10243" width="8.75" style="88" customWidth="1"/>
    <col min="10244" max="10246" width="9.375" style="88" customWidth="1"/>
    <col min="10247" max="10248" width="8.75" style="88" customWidth="1"/>
    <col min="10249" max="10495" width="9" style="88"/>
    <col min="10496" max="10496" width="12.5" style="88" customWidth="1"/>
    <col min="10497" max="10498" width="9.375" style="88" customWidth="1"/>
    <col min="10499" max="10499" width="8.75" style="88" customWidth="1"/>
    <col min="10500" max="10502" width="9.375" style="88" customWidth="1"/>
    <col min="10503" max="10504" width="8.75" style="88" customWidth="1"/>
    <col min="10505" max="10751" width="9" style="88"/>
    <col min="10752" max="10752" width="12.5" style="88" customWidth="1"/>
    <col min="10753" max="10754" width="9.375" style="88" customWidth="1"/>
    <col min="10755" max="10755" width="8.75" style="88" customWidth="1"/>
    <col min="10756" max="10758" width="9.375" style="88" customWidth="1"/>
    <col min="10759" max="10760" width="8.75" style="88" customWidth="1"/>
    <col min="10761" max="11007" width="9" style="88"/>
    <col min="11008" max="11008" width="12.5" style="88" customWidth="1"/>
    <col min="11009" max="11010" width="9.375" style="88" customWidth="1"/>
    <col min="11011" max="11011" width="8.75" style="88" customWidth="1"/>
    <col min="11012" max="11014" width="9.375" style="88" customWidth="1"/>
    <col min="11015" max="11016" width="8.75" style="88" customWidth="1"/>
    <col min="11017" max="11263" width="9" style="88"/>
    <col min="11264" max="11264" width="12.5" style="88" customWidth="1"/>
    <col min="11265" max="11266" width="9.375" style="88" customWidth="1"/>
    <col min="11267" max="11267" width="8.75" style="88" customWidth="1"/>
    <col min="11268" max="11270" width="9.375" style="88" customWidth="1"/>
    <col min="11271" max="11272" width="8.75" style="88" customWidth="1"/>
    <col min="11273" max="11519" width="9" style="88"/>
    <col min="11520" max="11520" width="12.5" style="88" customWidth="1"/>
    <col min="11521" max="11522" width="9.375" style="88" customWidth="1"/>
    <col min="11523" max="11523" width="8.75" style="88" customWidth="1"/>
    <col min="11524" max="11526" width="9.375" style="88" customWidth="1"/>
    <col min="11527" max="11528" width="8.75" style="88" customWidth="1"/>
    <col min="11529" max="11775" width="9" style="88"/>
    <col min="11776" max="11776" width="12.5" style="88" customWidth="1"/>
    <col min="11777" max="11778" width="9.375" style="88" customWidth="1"/>
    <col min="11779" max="11779" width="8.75" style="88" customWidth="1"/>
    <col min="11780" max="11782" width="9.375" style="88" customWidth="1"/>
    <col min="11783" max="11784" width="8.75" style="88" customWidth="1"/>
    <col min="11785" max="12031" width="9" style="88"/>
    <col min="12032" max="12032" width="12.5" style="88" customWidth="1"/>
    <col min="12033" max="12034" width="9.375" style="88" customWidth="1"/>
    <col min="12035" max="12035" width="8.75" style="88" customWidth="1"/>
    <col min="12036" max="12038" width="9.375" style="88" customWidth="1"/>
    <col min="12039" max="12040" width="8.75" style="88" customWidth="1"/>
    <col min="12041" max="12287" width="9" style="88"/>
    <col min="12288" max="12288" width="12.5" style="88" customWidth="1"/>
    <col min="12289" max="12290" width="9.375" style="88" customWidth="1"/>
    <col min="12291" max="12291" width="8.75" style="88" customWidth="1"/>
    <col min="12292" max="12294" width="9.375" style="88" customWidth="1"/>
    <col min="12295" max="12296" width="8.75" style="88" customWidth="1"/>
    <col min="12297" max="12543" width="9" style="88"/>
    <col min="12544" max="12544" width="12.5" style="88" customWidth="1"/>
    <col min="12545" max="12546" width="9.375" style="88" customWidth="1"/>
    <col min="12547" max="12547" width="8.75" style="88" customWidth="1"/>
    <col min="12548" max="12550" width="9.375" style="88" customWidth="1"/>
    <col min="12551" max="12552" width="8.75" style="88" customWidth="1"/>
    <col min="12553" max="12799" width="9" style="88"/>
    <col min="12800" max="12800" width="12.5" style="88" customWidth="1"/>
    <col min="12801" max="12802" width="9.375" style="88" customWidth="1"/>
    <col min="12803" max="12803" width="8.75" style="88" customWidth="1"/>
    <col min="12804" max="12806" width="9.375" style="88" customWidth="1"/>
    <col min="12807" max="12808" width="8.75" style="88" customWidth="1"/>
    <col min="12809" max="13055" width="9" style="88"/>
    <col min="13056" max="13056" width="12.5" style="88" customWidth="1"/>
    <col min="13057" max="13058" width="9.375" style="88" customWidth="1"/>
    <col min="13059" max="13059" width="8.75" style="88" customWidth="1"/>
    <col min="13060" max="13062" width="9.375" style="88" customWidth="1"/>
    <col min="13063" max="13064" width="8.75" style="88" customWidth="1"/>
    <col min="13065" max="13311" width="9" style="88"/>
    <col min="13312" max="13312" width="12.5" style="88" customWidth="1"/>
    <col min="13313" max="13314" width="9.375" style="88" customWidth="1"/>
    <col min="13315" max="13315" width="8.75" style="88" customWidth="1"/>
    <col min="13316" max="13318" width="9.375" style="88" customWidth="1"/>
    <col min="13319" max="13320" width="8.75" style="88" customWidth="1"/>
    <col min="13321" max="13567" width="9" style="88"/>
    <col min="13568" max="13568" width="12.5" style="88" customWidth="1"/>
    <col min="13569" max="13570" width="9.375" style="88" customWidth="1"/>
    <col min="13571" max="13571" width="8.75" style="88" customWidth="1"/>
    <col min="13572" max="13574" width="9.375" style="88" customWidth="1"/>
    <col min="13575" max="13576" width="8.75" style="88" customWidth="1"/>
    <col min="13577" max="13823" width="9" style="88"/>
    <col min="13824" max="13824" width="12.5" style="88" customWidth="1"/>
    <col min="13825" max="13826" width="9.375" style="88" customWidth="1"/>
    <col min="13827" max="13827" width="8.75" style="88" customWidth="1"/>
    <col min="13828" max="13830" width="9.375" style="88" customWidth="1"/>
    <col min="13831" max="13832" width="8.75" style="88" customWidth="1"/>
    <col min="13833" max="14079" width="9" style="88"/>
    <col min="14080" max="14080" width="12.5" style="88" customWidth="1"/>
    <col min="14081" max="14082" width="9.375" style="88" customWidth="1"/>
    <col min="14083" max="14083" width="8.75" style="88" customWidth="1"/>
    <col min="14084" max="14086" width="9.375" style="88" customWidth="1"/>
    <col min="14087" max="14088" width="8.75" style="88" customWidth="1"/>
    <col min="14089" max="14335" width="9" style="88"/>
    <col min="14336" max="14336" width="12.5" style="88" customWidth="1"/>
    <col min="14337" max="14338" width="9.375" style="88" customWidth="1"/>
    <col min="14339" max="14339" width="8.75" style="88" customWidth="1"/>
    <col min="14340" max="14342" width="9.375" style="88" customWidth="1"/>
    <col min="14343" max="14344" width="8.75" style="88" customWidth="1"/>
    <col min="14345" max="14591" width="9" style="88"/>
    <col min="14592" max="14592" width="12.5" style="88" customWidth="1"/>
    <col min="14593" max="14594" width="9.375" style="88" customWidth="1"/>
    <col min="14595" max="14595" width="8.75" style="88" customWidth="1"/>
    <col min="14596" max="14598" width="9.375" style="88" customWidth="1"/>
    <col min="14599" max="14600" width="8.75" style="88" customWidth="1"/>
    <col min="14601" max="14847" width="9" style="88"/>
    <col min="14848" max="14848" width="12.5" style="88" customWidth="1"/>
    <col min="14849" max="14850" width="9.375" style="88" customWidth="1"/>
    <col min="14851" max="14851" width="8.75" style="88" customWidth="1"/>
    <col min="14852" max="14854" width="9.375" style="88" customWidth="1"/>
    <col min="14855" max="14856" width="8.75" style="88" customWidth="1"/>
    <col min="14857" max="15103" width="9" style="88"/>
    <col min="15104" max="15104" width="12.5" style="88" customWidth="1"/>
    <col min="15105" max="15106" width="9.375" style="88" customWidth="1"/>
    <col min="15107" max="15107" width="8.75" style="88" customWidth="1"/>
    <col min="15108" max="15110" width="9.375" style="88" customWidth="1"/>
    <col min="15111" max="15112" width="8.75" style="88" customWidth="1"/>
    <col min="15113" max="15359" width="9" style="88"/>
    <col min="15360" max="15360" width="12.5" style="88" customWidth="1"/>
    <col min="15361" max="15362" width="9.375" style="88" customWidth="1"/>
    <col min="15363" max="15363" width="8.75" style="88" customWidth="1"/>
    <col min="15364" max="15366" width="9.375" style="88" customWidth="1"/>
    <col min="15367" max="15368" width="8.75" style="88" customWidth="1"/>
    <col min="15369" max="15615" width="9" style="88"/>
    <col min="15616" max="15616" width="12.5" style="88" customWidth="1"/>
    <col min="15617" max="15618" width="9.375" style="88" customWidth="1"/>
    <col min="15619" max="15619" width="8.75" style="88" customWidth="1"/>
    <col min="15620" max="15622" width="9.375" style="88" customWidth="1"/>
    <col min="15623" max="15624" width="8.75" style="88" customWidth="1"/>
    <col min="15625" max="15871" width="9" style="88"/>
    <col min="15872" max="15872" width="12.5" style="88" customWidth="1"/>
    <col min="15873" max="15874" width="9.375" style="88" customWidth="1"/>
    <col min="15875" max="15875" width="8.75" style="88" customWidth="1"/>
    <col min="15876" max="15878" width="9.375" style="88" customWidth="1"/>
    <col min="15879" max="15880" width="8.75" style="88" customWidth="1"/>
    <col min="15881" max="16127" width="9" style="88"/>
    <col min="16128" max="16128" width="12.5" style="88" customWidth="1"/>
    <col min="16129" max="16130" width="9.375" style="88" customWidth="1"/>
    <col min="16131" max="16131" width="8.75" style="88" customWidth="1"/>
    <col min="16132" max="16134" width="9.375" style="88" customWidth="1"/>
    <col min="16135" max="16136" width="8.75" style="88" customWidth="1"/>
    <col min="16137" max="16384" width="9" style="88"/>
  </cols>
  <sheetData>
    <row r="1" spans="1:28">
      <c r="A1" s="87"/>
      <c r="B1" s="87"/>
      <c r="C1" s="87"/>
      <c r="D1" s="87"/>
      <c r="E1" s="87"/>
      <c r="F1" s="87"/>
      <c r="G1" s="87"/>
      <c r="H1" s="87"/>
    </row>
    <row r="2" spans="1:28" ht="22.5" customHeight="1">
      <c r="B2" s="544"/>
      <c r="C2" s="544"/>
      <c r="D2" s="544"/>
      <c r="E2" s="544"/>
      <c r="F2" s="544"/>
      <c r="G2" s="544"/>
      <c r="H2" s="621" t="s">
        <v>455</v>
      </c>
      <c r="I2" s="621"/>
      <c r="J2" s="621"/>
      <c r="K2" s="621"/>
      <c r="L2" s="621"/>
      <c r="M2" s="621"/>
      <c r="N2" s="621"/>
      <c r="O2" s="621"/>
      <c r="P2" s="630" t="s">
        <v>505</v>
      </c>
      <c r="Q2" s="630"/>
      <c r="R2" s="630"/>
      <c r="S2" s="630"/>
      <c r="T2" s="630"/>
      <c r="U2" s="630"/>
      <c r="V2" s="630"/>
      <c r="W2" s="544"/>
      <c r="X2" s="544"/>
      <c r="Y2" s="544"/>
      <c r="Z2" s="544"/>
      <c r="AA2" s="544"/>
      <c r="AB2" s="544"/>
    </row>
    <row r="3" spans="1:28" ht="14.25" thickBot="1">
      <c r="A3" s="89"/>
      <c r="B3" s="89"/>
      <c r="C3" s="89"/>
      <c r="D3" s="89"/>
      <c r="E3" s="89"/>
      <c r="F3" s="89"/>
      <c r="G3" s="89"/>
      <c r="H3" s="90"/>
      <c r="I3" s="104"/>
      <c r="J3" s="104"/>
      <c r="K3" s="104"/>
      <c r="L3" s="104"/>
      <c r="M3" s="104"/>
      <c r="N3" s="104"/>
      <c r="O3" s="104"/>
      <c r="P3" s="104"/>
      <c r="Q3" s="104"/>
      <c r="R3" s="104"/>
      <c r="S3" s="104"/>
      <c r="T3" s="104"/>
      <c r="U3" s="104"/>
      <c r="V3" s="104"/>
      <c r="W3" s="104"/>
      <c r="X3" s="104"/>
      <c r="Y3" s="104"/>
      <c r="Z3" s="104"/>
      <c r="AA3" s="104"/>
      <c r="AB3" s="90" t="s">
        <v>103</v>
      </c>
    </row>
    <row r="4" spans="1:28" ht="18" customHeight="1">
      <c r="A4" s="622" t="s">
        <v>32</v>
      </c>
      <c r="B4" s="645" t="s">
        <v>444</v>
      </c>
      <c r="C4" s="645" t="s">
        <v>34</v>
      </c>
      <c r="D4" s="542"/>
      <c r="E4" s="543"/>
      <c r="F4" s="543"/>
      <c r="G4" s="543"/>
      <c r="H4" s="543"/>
      <c r="I4" s="543"/>
      <c r="J4" s="563"/>
      <c r="K4" s="563"/>
      <c r="L4" s="563"/>
      <c r="M4" s="628" t="s">
        <v>454</v>
      </c>
      <c r="N4" s="628"/>
      <c r="O4" s="628"/>
      <c r="P4" s="642"/>
      <c r="Q4" s="642"/>
      <c r="R4" s="642"/>
      <c r="S4" s="642"/>
      <c r="T4" s="642"/>
      <c r="U4" s="642"/>
      <c r="V4" s="642"/>
      <c r="W4" s="642"/>
      <c r="X4" s="642"/>
      <c r="Y4" s="631" t="s">
        <v>452</v>
      </c>
      <c r="Z4" s="632"/>
      <c r="AA4" s="633"/>
      <c r="AB4" s="637" t="s">
        <v>453</v>
      </c>
    </row>
    <row r="5" spans="1:28" ht="18" customHeight="1">
      <c r="A5" s="643"/>
      <c r="B5" s="647"/>
      <c r="C5" s="646"/>
      <c r="D5" s="629" t="s">
        <v>445</v>
      </c>
      <c r="E5" s="640"/>
      <c r="F5" s="641"/>
      <c r="G5" s="648" t="s">
        <v>446</v>
      </c>
      <c r="H5" s="649"/>
      <c r="I5" s="649"/>
      <c r="J5" s="629" t="s">
        <v>447</v>
      </c>
      <c r="K5" s="640"/>
      <c r="L5" s="641"/>
      <c r="M5" s="629" t="s">
        <v>448</v>
      </c>
      <c r="N5" s="640"/>
      <c r="O5" s="640"/>
      <c r="P5" s="640" t="s">
        <v>449</v>
      </c>
      <c r="Q5" s="640"/>
      <c r="R5" s="641"/>
      <c r="S5" s="629" t="s">
        <v>450</v>
      </c>
      <c r="T5" s="640"/>
      <c r="U5" s="641"/>
      <c r="V5" s="629" t="s">
        <v>451</v>
      </c>
      <c r="W5" s="640"/>
      <c r="X5" s="641"/>
      <c r="Y5" s="634"/>
      <c r="Z5" s="635"/>
      <c r="AA5" s="636"/>
      <c r="AB5" s="638"/>
    </row>
    <row r="6" spans="1:28" ht="18" customHeight="1">
      <c r="A6" s="644"/>
      <c r="B6" s="555" t="s">
        <v>38</v>
      </c>
      <c r="C6" s="647"/>
      <c r="D6" s="555" t="s">
        <v>39</v>
      </c>
      <c r="E6" s="555" t="s">
        <v>40</v>
      </c>
      <c r="F6" s="555" t="s">
        <v>41</v>
      </c>
      <c r="G6" s="555" t="s">
        <v>39</v>
      </c>
      <c r="H6" s="556" t="s">
        <v>40</v>
      </c>
      <c r="I6" s="556" t="s">
        <v>41</v>
      </c>
      <c r="J6" s="555" t="s">
        <v>39</v>
      </c>
      <c r="K6" s="556" t="s">
        <v>40</v>
      </c>
      <c r="L6" s="556" t="s">
        <v>41</v>
      </c>
      <c r="M6" s="555" t="s">
        <v>39</v>
      </c>
      <c r="N6" s="556" t="s">
        <v>40</v>
      </c>
      <c r="O6" s="556" t="s">
        <v>41</v>
      </c>
      <c r="P6" s="557" t="s">
        <v>39</v>
      </c>
      <c r="Q6" s="556" t="s">
        <v>40</v>
      </c>
      <c r="R6" s="556" t="s">
        <v>41</v>
      </c>
      <c r="S6" s="555" t="s">
        <v>39</v>
      </c>
      <c r="T6" s="556" t="s">
        <v>40</v>
      </c>
      <c r="U6" s="556" t="s">
        <v>41</v>
      </c>
      <c r="V6" s="555" t="s">
        <v>39</v>
      </c>
      <c r="W6" s="556" t="s">
        <v>40</v>
      </c>
      <c r="X6" s="556" t="s">
        <v>41</v>
      </c>
      <c r="Y6" s="555" t="s">
        <v>39</v>
      </c>
      <c r="Z6" s="556" t="s">
        <v>40</v>
      </c>
      <c r="AA6" s="556" t="s">
        <v>41</v>
      </c>
      <c r="AB6" s="639"/>
    </row>
    <row r="7" spans="1:28" ht="18" customHeight="1" thickBot="1">
      <c r="A7" s="539" t="s">
        <v>443</v>
      </c>
      <c r="B7" s="541">
        <v>12</v>
      </c>
      <c r="C7" s="541">
        <v>77</v>
      </c>
      <c r="D7" s="541">
        <v>2161</v>
      </c>
      <c r="E7" s="541">
        <v>1101</v>
      </c>
      <c r="F7" s="541">
        <v>1060</v>
      </c>
      <c r="G7" s="541">
        <v>43</v>
      </c>
      <c r="H7" s="540">
        <v>26</v>
      </c>
      <c r="I7" s="558">
        <v>17</v>
      </c>
      <c r="J7" s="559">
        <v>174</v>
      </c>
      <c r="K7" s="560">
        <v>88</v>
      </c>
      <c r="L7" s="561">
        <v>86</v>
      </c>
      <c r="M7" s="560">
        <v>235</v>
      </c>
      <c r="N7" s="560">
        <v>123</v>
      </c>
      <c r="O7" s="89">
        <v>112</v>
      </c>
      <c r="P7" s="562">
        <v>547</v>
      </c>
      <c r="Q7" s="560">
        <v>285</v>
      </c>
      <c r="R7" s="561">
        <v>262</v>
      </c>
      <c r="S7" s="560">
        <v>592</v>
      </c>
      <c r="T7" s="561">
        <v>305</v>
      </c>
      <c r="U7" s="561">
        <v>287</v>
      </c>
      <c r="V7" s="560">
        <v>570</v>
      </c>
      <c r="W7" s="560">
        <v>274</v>
      </c>
      <c r="X7" s="561">
        <v>296</v>
      </c>
      <c r="Y7" s="560">
        <v>190</v>
      </c>
      <c r="Z7" s="560">
        <v>11</v>
      </c>
      <c r="AA7" s="560">
        <v>179</v>
      </c>
      <c r="AB7" s="89">
        <v>36</v>
      </c>
    </row>
    <row r="8" spans="1:28">
      <c r="A8" s="102" t="s">
        <v>43</v>
      </c>
      <c r="B8" s="87"/>
      <c r="C8" s="87"/>
      <c r="D8" s="87"/>
      <c r="E8" s="87"/>
      <c r="F8" s="87"/>
      <c r="G8" s="87"/>
      <c r="H8" s="87"/>
    </row>
  </sheetData>
  <mergeCells count="18">
    <mergeCell ref="A4:A6"/>
    <mergeCell ref="C4:C6"/>
    <mergeCell ref="B4:B5"/>
    <mergeCell ref="D5:F5"/>
    <mergeCell ref="H2:O2"/>
    <mergeCell ref="G5:I5"/>
    <mergeCell ref="P2:V2"/>
    <mergeCell ref="Y4:AA5"/>
    <mergeCell ref="AB4:AB6"/>
    <mergeCell ref="J5:L5"/>
    <mergeCell ref="M5:O5"/>
    <mergeCell ref="P5:R5"/>
    <mergeCell ref="S5:U5"/>
    <mergeCell ref="V5:X5"/>
    <mergeCell ref="M4:O4"/>
    <mergeCell ref="P4:R4"/>
    <mergeCell ref="S4:U4"/>
    <mergeCell ref="V4:X4"/>
  </mergeCells>
  <phoneticPr fontId="2"/>
  <printOptions horizontalCentered="1"/>
  <pageMargins left="0.78740157480314965" right="0.78740157480314965" top="0.98425196850393704" bottom="0.98425196850393704" header="0.51181102362204722" footer="0.51181102362204722"/>
  <pageSetup paperSize="9" scale="80" orientation="portrait" horizontalDpi="300" verticalDpi="300" r:id="rId1"/>
  <headerFooter alignWithMargins="0"/>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1"/>
  <sheetViews>
    <sheetView showGridLines="0" workbookViewId="0">
      <selection activeCell="B1" sqref="B1"/>
    </sheetView>
  </sheetViews>
  <sheetFormatPr defaultRowHeight="13.5"/>
  <cols>
    <col min="1" max="1" width="9.375" style="88" customWidth="1"/>
    <col min="2" max="2" width="8.125" style="88" customWidth="1"/>
    <col min="3" max="3" width="7.5" style="88" customWidth="1"/>
    <col min="4" max="4" width="7.25" style="88" customWidth="1"/>
    <col min="5" max="7" width="8.5" style="88" customWidth="1"/>
    <col min="8" max="11" width="7.25" style="88" customWidth="1"/>
    <col min="12" max="256" width="9" style="88"/>
    <col min="257" max="257" width="9.375" style="88" customWidth="1"/>
    <col min="258" max="258" width="8.125" style="88" customWidth="1"/>
    <col min="259" max="259" width="7.5" style="88" customWidth="1"/>
    <col min="260" max="260" width="7.25" style="88" customWidth="1"/>
    <col min="261" max="263" width="8.5" style="88" customWidth="1"/>
    <col min="264" max="267" width="7.25" style="88" customWidth="1"/>
    <col min="268" max="512" width="9" style="88"/>
    <col min="513" max="513" width="9.375" style="88" customWidth="1"/>
    <col min="514" max="514" width="8.125" style="88" customWidth="1"/>
    <col min="515" max="515" width="7.5" style="88" customWidth="1"/>
    <col min="516" max="516" width="7.25" style="88" customWidth="1"/>
    <col min="517" max="519" width="8.5" style="88" customWidth="1"/>
    <col min="520" max="523" width="7.25" style="88" customWidth="1"/>
    <col min="524" max="768" width="9" style="88"/>
    <col min="769" max="769" width="9.375" style="88" customWidth="1"/>
    <col min="770" max="770" width="8.125" style="88" customWidth="1"/>
    <col min="771" max="771" width="7.5" style="88" customWidth="1"/>
    <col min="772" max="772" width="7.25" style="88" customWidth="1"/>
    <col min="773" max="775" width="8.5" style="88" customWidth="1"/>
    <col min="776" max="779" width="7.25" style="88" customWidth="1"/>
    <col min="780" max="1024" width="9" style="88"/>
    <col min="1025" max="1025" width="9.375" style="88" customWidth="1"/>
    <col min="1026" max="1026" width="8.125" style="88" customWidth="1"/>
    <col min="1027" max="1027" width="7.5" style="88" customWidth="1"/>
    <col min="1028" max="1028" width="7.25" style="88" customWidth="1"/>
    <col min="1029" max="1031" width="8.5" style="88" customWidth="1"/>
    <col min="1032" max="1035" width="7.25" style="88" customWidth="1"/>
    <col min="1036" max="1280" width="9" style="88"/>
    <col min="1281" max="1281" width="9.375" style="88" customWidth="1"/>
    <col min="1282" max="1282" width="8.125" style="88" customWidth="1"/>
    <col min="1283" max="1283" width="7.5" style="88" customWidth="1"/>
    <col min="1284" max="1284" width="7.25" style="88" customWidth="1"/>
    <col min="1285" max="1287" width="8.5" style="88" customWidth="1"/>
    <col min="1288" max="1291" width="7.25" style="88" customWidth="1"/>
    <col min="1292" max="1536" width="9" style="88"/>
    <col min="1537" max="1537" width="9.375" style="88" customWidth="1"/>
    <col min="1538" max="1538" width="8.125" style="88" customWidth="1"/>
    <col min="1539" max="1539" width="7.5" style="88" customWidth="1"/>
    <col min="1540" max="1540" width="7.25" style="88" customWidth="1"/>
    <col min="1541" max="1543" width="8.5" style="88" customWidth="1"/>
    <col min="1544" max="1547" width="7.25" style="88" customWidth="1"/>
    <col min="1548" max="1792" width="9" style="88"/>
    <col min="1793" max="1793" width="9.375" style="88" customWidth="1"/>
    <col min="1794" max="1794" width="8.125" style="88" customWidth="1"/>
    <col min="1795" max="1795" width="7.5" style="88" customWidth="1"/>
    <col min="1796" max="1796" width="7.25" style="88" customWidth="1"/>
    <col min="1797" max="1799" width="8.5" style="88" customWidth="1"/>
    <col min="1800" max="1803" width="7.25" style="88" customWidth="1"/>
    <col min="1804" max="2048" width="9" style="88"/>
    <col min="2049" max="2049" width="9.375" style="88" customWidth="1"/>
    <col min="2050" max="2050" width="8.125" style="88" customWidth="1"/>
    <col min="2051" max="2051" width="7.5" style="88" customWidth="1"/>
    <col min="2052" max="2052" width="7.25" style="88" customWidth="1"/>
    <col min="2053" max="2055" width="8.5" style="88" customWidth="1"/>
    <col min="2056" max="2059" width="7.25" style="88" customWidth="1"/>
    <col min="2060" max="2304" width="9" style="88"/>
    <col min="2305" max="2305" width="9.375" style="88" customWidth="1"/>
    <col min="2306" max="2306" width="8.125" style="88" customWidth="1"/>
    <col min="2307" max="2307" width="7.5" style="88" customWidth="1"/>
    <col min="2308" max="2308" width="7.25" style="88" customWidth="1"/>
    <col min="2309" max="2311" width="8.5" style="88" customWidth="1"/>
    <col min="2312" max="2315" width="7.25" style="88" customWidth="1"/>
    <col min="2316" max="2560" width="9" style="88"/>
    <col min="2561" max="2561" width="9.375" style="88" customWidth="1"/>
    <col min="2562" max="2562" width="8.125" style="88" customWidth="1"/>
    <col min="2563" max="2563" width="7.5" style="88" customWidth="1"/>
    <col min="2564" max="2564" width="7.25" style="88" customWidth="1"/>
    <col min="2565" max="2567" width="8.5" style="88" customWidth="1"/>
    <col min="2568" max="2571" width="7.25" style="88" customWidth="1"/>
    <col min="2572" max="2816" width="9" style="88"/>
    <col min="2817" max="2817" width="9.375" style="88" customWidth="1"/>
    <col min="2818" max="2818" width="8.125" style="88" customWidth="1"/>
    <col min="2819" max="2819" width="7.5" style="88" customWidth="1"/>
    <col min="2820" max="2820" width="7.25" style="88" customWidth="1"/>
    <col min="2821" max="2823" width="8.5" style="88" customWidth="1"/>
    <col min="2824" max="2827" width="7.25" style="88" customWidth="1"/>
    <col min="2828" max="3072" width="9" style="88"/>
    <col min="3073" max="3073" width="9.375" style="88" customWidth="1"/>
    <col min="3074" max="3074" width="8.125" style="88" customWidth="1"/>
    <col min="3075" max="3075" width="7.5" style="88" customWidth="1"/>
    <col min="3076" max="3076" width="7.25" style="88" customWidth="1"/>
    <col min="3077" max="3079" width="8.5" style="88" customWidth="1"/>
    <col min="3080" max="3083" width="7.25" style="88" customWidth="1"/>
    <col min="3084" max="3328" width="9" style="88"/>
    <col min="3329" max="3329" width="9.375" style="88" customWidth="1"/>
    <col min="3330" max="3330" width="8.125" style="88" customWidth="1"/>
    <col min="3331" max="3331" width="7.5" style="88" customWidth="1"/>
    <col min="3332" max="3332" width="7.25" style="88" customWidth="1"/>
    <col min="3333" max="3335" width="8.5" style="88" customWidth="1"/>
    <col min="3336" max="3339" width="7.25" style="88" customWidth="1"/>
    <col min="3340" max="3584" width="9" style="88"/>
    <col min="3585" max="3585" width="9.375" style="88" customWidth="1"/>
    <col min="3586" max="3586" width="8.125" style="88" customWidth="1"/>
    <col min="3587" max="3587" width="7.5" style="88" customWidth="1"/>
    <col min="3588" max="3588" width="7.25" style="88" customWidth="1"/>
    <col min="3589" max="3591" width="8.5" style="88" customWidth="1"/>
    <col min="3592" max="3595" width="7.25" style="88" customWidth="1"/>
    <col min="3596" max="3840" width="9" style="88"/>
    <col min="3841" max="3841" width="9.375" style="88" customWidth="1"/>
    <col min="3842" max="3842" width="8.125" style="88" customWidth="1"/>
    <col min="3843" max="3843" width="7.5" style="88" customWidth="1"/>
    <col min="3844" max="3844" width="7.25" style="88" customWidth="1"/>
    <col min="3845" max="3847" width="8.5" style="88" customWidth="1"/>
    <col min="3848" max="3851" width="7.25" style="88" customWidth="1"/>
    <col min="3852" max="4096" width="9" style="88"/>
    <col min="4097" max="4097" width="9.375" style="88" customWidth="1"/>
    <col min="4098" max="4098" width="8.125" style="88" customWidth="1"/>
    <col min="4099" max="4099" width="7.5" style="88" customWidth="1"/>
    <col min="4100" max="4100" width="7.25" style="88" customWidth="1"/>
    <col min="4101" max="4103" width="8.5" style="88" customWidth="1"/>
    <col min="4104" max="4107" width="7.25" style="88" customWidth="1"/>
    <col min="4108" max="4352" width="9" style="88"/>
    <col min="4353" max="4353" width="9.375" style="88" customWidth="1"/>
    <col min="4354" max="4354" width="8.125" style="88" customWidth="1"/>
    <col min="4355" max="4355" width="7.5" style="88" customWidth="1"/>
    <col min="4356" max="4356" width="7.25" style="88" customWidth="1"/>
    <col min="4357" max="4359" width="8.5" style="88" customWidth="1"/>
    <col min="4360" max="4363" width="7.25" style="88" customWidth="1"/>
    <col min="4364" max="4608" width="9" style="88"/>
    <col min="4609" max="4609" width="9.375" style="88" customWidth="1"/>
    <col min="4610" max="4610" width="8.125" style="88" customWidth="1"/>
    <col min="4611" max="4611" width="7.5" style="88" customWidth="1"/>
    <col min="4612" max="4612" width="7.25" style="88" customWidth="1"/>
    <col min="4613" max="4615" width="8.5" style="88" customWidth="1"/>
    <col min="4616" max="4619" width="7.25" style="88" customWidth="1"/>
    <col min="4620" max="4864" width="9" style="88"/>
    <col min="4865" max="4865" width="9.375" style="88" customWidth="1"/>
    <col min="4866" max="4866" width="8.125" style="88" customWidth="1"/>
    <col min="4867" max="4867" width="7.5" style="88" customWidth="1"/>
    <col min="4868" max="4868" width="7.25" style="88" customWidth="1"/>
    <col min="4869" max="4871" width="8.5" style="88" customWidth="1"/>
    <col min="4872" max="4875" width="7.25" style="88" customWidth="1"/>
    <col min="4876" max="5120" width="9" style="88"/>
    <col min="5121" max="5121" width="9.375" style="88" customWidth="1"/>
    <col min="5122" max="5122" width="8.125" style="88" customWidth="1"/>
    <col min="5123" max="5123" width="7.5" style="88" customWidth="1"/>
    <col min="5124" max="5124" width="7.25" style="88" customWidth="1"/>
    <col min="5125" max="5127" width="8.5" style="88" customWidth="1"/>
    <col min="5128" max="5131" width="7.25" style="88" customWidth="1"/>
    <col min="5132" max="5376" width="9" style="88"/>
    <col min="5377" max="5377" width="9.375" style="88" customWidth="1"/>
    <col min="5378" max="5378" width="8.125" style="88" customWidth="1"/>
    <col min="5379" max="5379" width="7.5" style="88" customWidth="1"/>
    <col min="5380" max="5380" width="7.25" style="88" customWidth="1"/>
    <col min="5381" max="5383" width="8.5" style="88" customWidth="1"/>
    <col min="5384" max="5387" width="7.25" style="88" customWidth="1"/>
    <col min="5388" max="5632" width="9" style="88"/>
    <col min="5633" max="5633" width="9.375" style="88" customWidth="1"/>
    <col min="5634" max="5634" width="8.125" style="88" customWidth="1"/>
    <col min="5635" max="5635" width="7.5" style="88" customWidth="1"/>
    <col min="5636" max="5636" width="7.25" style="88" customWidth="1"/>
    <col min="5637" max="5639" width="8.5" style="88" customWidth="1"/>
    <col min="5640" max="5643" width="7.25" style="88" customWidth="1"/>
    <col min="5644" max="5888" width="9" style="88"/>
    <col min="5889" max="5889" width="9.375" style="88" customWidth="1"/>
    <col min="5890" max="5890" width="8.125" style="88" customWidth="1"/>
    <col min="5891" max="5891" width="7.5" style="88" customWidth="1"/>
    <col min="5892" max="5892" width="7.25" style="88" customWidth="1"/>
    <col min="5893" max="5895" width="8.5" style="88" customWidth="1"/>
    <col min="5896" max="5899" width="7.25" style="88" customWidth="1"/>
    <col min="5900" max="6144" width="9" style="88"/>
    <col min="6145" max="6145" width="9.375" style="88" customWidth="1"/>
    <col min="6146" max="6146" width="8.125" style="88" customWidth="1"/>
    <col min="6147" max="6147" width="7.5" style="88" customWidth="1"/>
    <col min="6148" max="6148" width="7.25" style="88" customWidth="1"/>
    <col min="6149" max="6151" width="8.5" style="88" customWidth="1"/>
    <col min="6152" max="6155" width="7.25" style="88" customWidth="1"/>
    <col min="6156" max="6400" width="9" style="88"/>
    <col min="6401" max="6401" width="9.375" style="88" customWidth="1"/>
    <col min="6402" max="6402" width="8.125" style="88" customWidth="1"/>
    <col min="6403" max="6403" width="7.5" style="88" customWidth="1"/>
    <col min="6404" max="6404" width="7.25" style="88" customWidth="1"/>
    <col min="6405" max="6407" width="8.5" style="88" customWidth="1"/>
    <col min="6408" max="6411" width="7.25" style="88" customWidth="1"/>
    <col min="6412" max="6656" width="9" style="88"/>
    <col min="6657" max="6657" width="9.375" style="88" customWidth="1"/>
    <col min="6658" max="6658" width="8.125" style="88" customWidth="1"/>
    <col min="6659" max="6659" width="7.5" style="88" customWidth="1"/>
    <col min="6660" max="6660" width="7.25" style="88" customWidth="1"/>
    <col min="6661" max="6663" width="8.5" style="88" customWidth="1"/>
    <col min="6664" max="6667" width="7.25" style="88" customWidth="1"/>
    <col min="6668" max="6912" width="9" style="88"/>
    <col min="6913" max="6913" width="9.375" style="88" customWidth="1"/>
    <col min="6914" max="6914" width="8.125" style="88" customWidth="1"/>
    <col min="6915" max="6915" width="7.5" style="88" customWidth="1"/>
    <col min="6916" max="6916" width="7.25" style="88" customWidth="1"/>
    <col min="6917" max="6919" width="8.5" style="88" customWidth="1"/>
    <col min="6920" max="6923" width="7.25" style="88" customWidth="1"/>
    <col min="6924" max="7168" width="9" style="88"/>
    <col min="7169" max="7169" width="9.375" style="88" customWidth="1"/>
    <col min="7170" max="7170" width="8.125" style="88" customWidth="1"/>
    <col min="7171" max="7171" width="7.5" style="88" customWidth="1"/>
    <col min="7172" max="7172" width="7.25" style="88" customWidth="1"/>
    <col min="7173" max="7175" width="8.5" style="88" customWidth="1"/>
    <col min="7176" max="7179" width="7.25" style="88" customWidth="1"/>
    <col min="7180" max="7424" width="9" style="88"/>
    <col min="7425" max="7425" width="9.375" style="88" customWidth="1"/>
    <col min="7426" max="7426" width="8.125" style="88" customWidth="1"/>
    <col min="7427" max="7427" width="7.5" style="88" customWidth="1"/>
    <col min="7428" max="7428" width="7.25" style="88" customWidth="1"/>
    <col min="7429" max="7431" width="8.5" style="88" customWidth="1"/>
    <col min="7432" max="7435" width="7.25" style="88" customWidth="1"/>
    <col min="7436" max="7680" width="9" style="88"/>
    <col min="7681" max="7681" width="9.375" style="88" customWidth="1"/>
    <col min="7682" max="7682" width="8.125" style="88" customWidth="1"/>
    <col min="7683" max="7683" width="7.5" style="88" customWidth="1"/>
    <col min="7684" max="7684" width="7.25" style="88" customWidth="1"/>
    <col min="7685" max="7687" width="8.5" style="88" customWidth="1"/>
    <col min="7688" max="7691" width="7.25" style="88" customWidth="1"/>
    <col min="7692" max="7936" width="9" style="88"/>
    <col min="7937" max="7937" width="9.375" style="88" customWidth="1"/>
    <col min="7938" max="7938" width="8.125" style="88" customWidth="1"/>
    <col min="7939" max="7939" width="7.5" style="88" customWidth="1"/>
    <col min="7940" max="7940" width="7.25" style="88" customWidth="1"/>
    <col min="7941" max="7943" width="8.5" style="88" customWidth="1"/>
    <col min="7944" max="7947" width="7.25" style="88" customWidth="1"/>
    <col min="7948" max="8192" width="9" style="88"/>
    <col min="8193" max="8193" width="9.375" style="88" customWidth="1"/>
    <col min="8194" max="8194" width="8.125" style="88" customWidth="1"/>
    <col min="8195" max="8195" width="7.5" style="88" customWidth="1"/>
    <col min="8196" max="8196" width="7.25" style="88" customWidth="1"/>
    <col min="8197" max="8199" width="8.5" style="88" customWidth="1"/>
    <col min="8200" max="8203" width="7.25" style="88" customWidth="1"/>
    <col min="8204" max="8448" width="9" style="88"/>
    <col min="8449" max="8449" width="9.375" style="88" customWidth="1"/>
    <col min="8450" max="8450" width="8.125" style="88" customWidth="1"/>
    <col min="8451" max="8451" width="7.5" style="88" customWidth="1"/>
    <col min="8452" max="8452" width="7.25" style="88" customWidth="1"/>
    <col min="8453" max="8455" width="8.5" style="88" customWidth="1"/>
    <col min="8456" max="8459" width="7.25" style="88" customWidth="1"/>
    <col min="8460" max="8704" width="9" style="88"/>
    <col min="8705" max="8705" width="9.375" style="88" customWidth="1"/>
    <col min="8706" max="8706" width="8.125" style="88" customWidth="1"/>
    <col min="8707" max="8707" width="7.5" style="88" customWidth="1"/>
    <col min="8708" max="8708" width="7.25" style="88" customWidth="1"/>
    <col min="8709" max="8711" width="8.5" style="88" customWidth="1"/>
    <col min="8712" max="8715" width="7.25" style="88" customWidth="1"/>
    <col min="8716" max="8960" width="9" style="88"/>
    <col min="8961" max="8961" width="9.375" style="88" customWidth="1"/>
    <col min="8962" max="8962" width="8.125" style="88" customWidth="1"/>
    <col min="8963" max="8963" width="7.5" style="88" customWidth="1"/>
    <col min="8964" max="8964" width="7.25" style="88" customWidth="1"/>
    <col min="8965" max="8967" width="8.5" style="88" customWidth="1"/>
    <col min="8968" max="8971" width="7.25" style="88" customWidth="1"/>
    <col min="8972" max="9216" width="9" style="88"/>
    <col min="9217" max="9217" width="9.375" style="88" customWidth="1"/>
    <col min="9218" max="9218" width="8.125" style="88" customWidth="1"/>
    <col min="9219" max="9219" width="7.5" style="88" customWidth="1"/>
    <col min="9220" max="9220" width="7.25" style="88" customWidth="1"/>
    <col min="9221" max="9223" width="8.5" style="88" customWidth="1"/>
    <col min="9224" max="9227" width="7.25" style="88" customWidth="1"/>
    <col min="9228" max="9472" width="9" style="88"/>
    <col min="9473" max="9473" width="9.375" style="88" customWidth="1"/>
    <col min="9474" max="9474" width="8.125" style="88" customWidth="1"/>
    <col min="9475" max="9475" width="7.5" style="88" customWidth="1"/>
    <col min="9476" max="9476" width="7.25" style="88" customWidth="1"/>
    <col min="9477" max="9479" width="8.5" style="88" customWidth="1"/>
    <col min="9480" max="9483" width="7.25" style="88" customWidth="1"/>
    <col min="9484" max="9728" width="9" style="88"/>
    <col min="9729" max="9729" width="9.375" style="88" customWidth="1"/>
    <col min="9730" max="9730" width="8.125" style="88" customWidth="1"/>
    <col min="9731" max="9731" width="7.5" style="88" customWidth="1"/>
    <col min="9732" max="9732" width="7.25" style="88" customWidth="1"/>
    <col min="9733" max="9735" width="8.5" style="88" customWidth="1"/>
    <col min="9736" max="9739" width="7.25" style="88" customWidth="1"/>
    <col min="9740" max="9984" width="9" style="88"/>
    <col min="9985" max="9985" width="9.375" style="88" customWidth="1"/>
    <col min="9986" max="9986" width="8.125" style="88" customWidth="1"/>
    <col min="9987" max="9987" width="7.5" style="88" customWidth="1"/>
    <col min="9988" max="9988" width="7.25" style="88" customWidth="1"/>
    <col min="9989" max="9991" width="8.5" style="88" customWidth="1"/>
    <col min="9992" max="9995" width="7.25" style="88" customWidth="1"/>
    <col min="9996" max="10240" width="9" style="88"/>
    <col min="10241" max="10241" width="9.375" style="88" customWidth="1"/>
    <col min="10242" max="10242" width="8.125" style="88" customWidth="1"/>
    <col min="10243" max="10243" width="7.5" style="88" customWidth="1"/>
    <col min="10244" max="10244" width="7.25" style="88" customWidth="1"/>
    <col min="10245" max="10247" width="8.5" style="88" customWidth="1"/>
    <col min="10248" max="10251" width="7.25" style="88" customWidth="1"/>
    <col min="10252" max="10496" width="9" style="88"/>
    <col min="10497" max="10497" width="9.375" style="88" customWidth="1"/>
    <col min="10498" max="10498" width="8.125" style="88" customWidth="1"/>
    <col min="10499" max="10499" width="7.5" style="88" customWidth="1"/>
    <col min="10500" max="10500" width="7.25" style="88" customWidth="1"/>
    <col min="10501" max="10503" width="8.5" style="88" customWidth="1"/>
    <col min="10504" max="10507" width="7.25" style="88" customWidth="1"/>
    <col min="10508" max="10752" width="9" style="88"/>
    <col min="10753" max="10753" width="9.375" style="88" customWidth="1"/>
    <col min="10754" max="10754" width="8.125" style="88" customWidth="1"/>
    <col min="10755" max="10755" width="7.5" style="88" customWidth="1"/>
    <col min="10756" max="10756" width="7.25" style="88" customWidth="1"/>
    <col min="10757" max="10759" width="8.5" style="88" customWidth="1"/>
    <col min="10760" max="10763" width="7.25" style="88" customWidth="1"/>
    <col min="10764" max="11008" width="9" style="88"/>
    <col min="11009" max="11009" width="9.375" style="88" customWidth="1"/>
    <col min="11010" max="11010" width="8.125" style="88" customWidth="1"/>
    <col min="11011" max="11011" width="7.5" style="88" customWidth="1"/>
    <col min="11012" max="11012" width="7.25" style="88" customWidth="1"/>
    <col min="11013" max="11015" width="8.5" style="88" customWidth="1"/>
    <col min="11016" max="11019" width="7.25" style="88" customWidth="1"/>
    <col min="11020" max="11264" width="9" style="88"/>
    <col min="11265" max="11265" width="9.375" style="88" customWidth="1"/>
    <col min="11266" max="11266" width="8.125" style="88" customWidth="1"/>
    <col min="11267" max="11267" width="7.5" style="88" customWidth="1"/>
    <col min="11268" max="11268" width="7.25" style="88" customWidth="1"/>
    <col min="11269" max="11271" width="8.5" style="88" customWidth="1"/>
    <col min="11272" max="11275" width="7.25" style="88" customWidth="1"/>
    <col min="11276" max="11520" width="9" style="88"/>
    <col min="11521" max="11521" width="9.375" style="88" customWidth="1"/>
    <col min="11522" max="11522" width="8.125" style="88" customWidth="1"/>
    <col min="11523" max="11523" width="7.5" style="88" customWidth="1"/>
    <col min="11524" max="11524" width="7.25" style="88" customWidth="1"/>
    <col min="11525" max="11527" width="8.5" style="88" customWidth="1"/>
    <col min="11528" max="11531" width="7.25" style="88" customWidth="1"/>
    <col min="11532" max="11776" width="9" style="88"/>
    <col min="11777" max="11777" width="9.375" style="88" customWidth="1"/>
    <col min="11778" max="11778" width="8.125" style="88" customWidth="1"/>
    <col min="11779" max="11779" width="7.5" style="88" customWidth="1"/>
    <col min="11780" max="11780" width="7.25" style="88" customWidth="1"/>
    <col min="11781" max="11783" width="8.5" style="88" customWidth="1"/>
    <col min="11784" max="11787" width="7.25" style="88" customWidth="1"/>
    <col min="11788" max="12032" width="9" style="88"/>
    <col min="12033" max="12033" width="9.375" style="88" customWidth="1"/>
    <col min="12034" max="12034" width="8.125" style="88" customWidth="1"/>
    <col min="12035" max="12035" width="7.5" style="88" customWidth="1"/>
    <col min="12036" max="12036" width="7.25" style="88" customWidth="1"/>
    <col min="12037" max="12039" width="8.5" style="88" customWidth="1"/>
    <col min="12040" max="12043" width="7.25" style="88" customWidth="1"/>
    <col min="12044" max="12288" width="9" style="88"/>
    <col min="12289" max="12289" width="9.375" style="88" customWidth="1"/>
    <col min="12290" max="12290" width="8.125" style="88" customWidth="1"/>
    <col min="12291" max="12291" width="7.5" style="88" customWidth="1"/>
    <col min="12292" max="12292" width="7.25" style="88" customWidth="1"/>
    <col min="12293" max="12295" width="8.5" style="88" customWidth="1"/>
    <col min="12296" max="12299" width="7.25" style="88" customWidth="1"/>
    <col min="12300" max="12544" width="9" style="88"/>
    <col min="12545" max="12545" width="9.375" style="88" customWidth="1"/>
    <col min="12546" max="12546" width="8.125" style="88" customWidth="1"/>
    <col min="12547" max="12547" width="7.5" style="88" customWidth="1"/>
    <col min="12548" max="12548" width="7.25" style="88" customWidth="1"/>
    <col min="12549" max="12551" width="8.5" style="88" customWidth="1"/>
    <col min="12552" max="12555" width="7.25" style="88" customWidth="1"/>
    <col min="12556" max="12800" width="9" style="88"/>
    <col min="12801" max="12801" width="9.375" style="88" customWidth="1"/>
    <col min="12802" max="12802" width="8.125" style="88" customWidth="1"/>
    <col min="12803" max="12803" width="7.5" style="88" customWidth="1"/>
    <col min="12804" max="12804" width="7.25" style="88" customWidth="1"/>
    <col min="12805" max="12807" width="8.5" style="88" customWidth="1"/>
    <col min="12808" max="12811" width="7.25" style="88" customWidth="1"/>
    <col min="12812" max="13056" width="9" style="88"/>
    <col min="13057" max="13057" width="9.375" style="88" customWidth="1"/>
    <col min="13058" max="13058" width="8.125" style="88" customWidth="1"/>
    <col min="13059" max="13059" width="7.5" style="88" customWidth="1"/>
    <col min="13060" max="13060" width="7.25" style="88" customWidth="1"/>
    <col min="13061" max="13063" width="8.5" style="88" customWidth="1"/>
    <col min="13064" max="13067" width="7.25" style="88" customWidth="1"/>
    <col min="13068" max="13312" width="9" style="88"/>
    <col min="13313" max="13313" width="9.375" style="88" customWidth="1"/>
    <col min="13314" max="13314" width="8.125" style="88" customWidth="1"/>
    <col min="13315" max="13315" width="7.5" style="88" customWidth="1"/>
    <col min="13316" max="13316" width="7.25" style="88" customWidth="1"/>
    <col min="13317" max="13319" width="8.5" style="88" customWidth="1"/>
    <col min="13320" max="13323" width="7.25" style="88" customWidth="1"/>
    <col min="13324" max="13568" width="9" style="88"/>
    <col min="13569" max="13569" width="9.375" style="88" customWidth="1"/>
    <col min="13570" max="13570" width="8.125" style="88" customWidth="1"/>
    <col min="13571" max="13571" width="7.5" style="88" customWidth="1"/>
    <col min="13572" max="13572" width="7.25" style="88" customWidth="1"/>
    <col min="13573" max="13575" width="8.5" style="88" customWidth="1"/>
    <col min="13576" max="13579" width="7.25" style="88" customWidth="1"/>
    <col min="13580" max="13824" width="9" style="88"/>
    <col min="13825" max="13825" width="9.375" style="88" customWidth="1"/>
    <col min="13826" max="13826" width="8.125" style="88" customWidth="1"/>
    <col min="13827" max="13827" width="7.5" style="88" customWidth="1"/>
    <col min="13828" max="13828" width="7.25" style="88" customWidth="1"/>
    <col min="13829" max="13831" width="8.5" style="88" customWidth="1"/>
    <col min="13832" max="13835" width="7.25" style="88" customWidth="1"/>
    <col min="13836" max="14080" width="9" style="88"/>
    <col min="14081" max="14081" width="9.375" style="88" customWidth="1"/>
    <col min="14082" max="14082" width="8.125" style="88" customWidth="1"/>
    <col min="14083" max="14083" width="7.5" style="88" customWidth="1"/>
    <col min="14084" max="14084" width="7.25" style="88" customWidth="1"/>
    <col min="14085" max="14087" width="8.5" style="88" customWidth="1"/>
    <col min="14088" max="14091" width="7.25" style="88" customWidth="1"/>
    <col min="14092" max="14336" width="9" style="88"/>
    <col min="14337" max="14337" width="9.375" style="88" customWidth="1"/>
    <col min="14338" max="14338" width="8.125" style="88" customWidth="1"/>
    <col min="14339" max="14339" width="7.5" style="88" customWidth="1"/>
    <col min="14340" max="14340" width="7.25" style="88" customWidth="1"/>
    <col min="14341" max="14343" width="8.5" style="88" customWidth="1"/>
    <col min="14344" max="14347" width="7.25" style="88" customWidth="1"/>
    <col min="14348" max="14592" width="9" style="88"/>
    <col min="14593" max="14593" width="9.375" style="88" customWidth="1"/>
    <col min="14594" max="14594" width="8.125" style="88" customWidth="1"/>
    <col min="14595" max="14595" width="7.5" style="88" customWidth="1"/>
    <col min="14596" max="14596" width="7.25" style="88" customWidth="1"/>
    <col min="14597" max="14599" width="8.5" style="88" customWidth="1"/>
    <col min="14600" max="14603" width="7.25" style="88" customWidth="1"/>
    <col min="14604" max="14848" width="9" style="88"/>
    <col min="14849" max="14849" width="9.375" style="88" customWidth="1"/>
    <col min="14850" max="14850" width="8.125" style="88" customWidth="1"/>
    <col min="14851" max="14851" width="7.5" style="88" customWidth="1"/>
    <col min="14852" max="14852" width="7.25" style="88" customWidth="1"/>
    <col min="14853" max="14855" width="8.5" style="88" customWidth="1"/>
    <col min="14856" max="14859" width="7.25" style="88" customWidth="1"/>
    <col min="14860" max="15104" width="9" style="88"/>
    <col min="15105" max="15105" width="9.375" style="88" customWidth="1"/>
    <col min="15106" max="15106" width="8.125" style="88" customWidth="1"/>
    <col min="15107" max="15107" width="7.5" style="88" customWidth="1"/>
    <col min="15108" max="15108" width="7.25" style="88" customWidth="1"/>
    <col min="15109" max="15111" width="8.5" style="88" customWidth="1"/>
    <col min="15112" max="15115" width="7.25" style="88" customWidth="1"/>
    <col min="15116" max="15360" width="9" style="88"/>
    <col min="15361" max="15361" width="9.375" style="88" customWidth="1"/>
    <col min="15362" max="15362" width="8.125" style="88" customWidth="1"/>
    <col min="15363" max="15363" width="7.5" style="88" customWidth="1"/>
    <col min="15364" max="15364" width="7.25" style="88" customWidth="1"/>
    <col min="15365" max="15367" width="8.5" style="88" customWidth="1"/>
    <col min="15368" max="15371" width="7.25" style="88" customWidth="1"/>
    <col min="15372" max="15616" width="9" style="88"/>
    <col min="15617" max="15617" width="9.375" style="88" customWidth="1"/>
    <col min="15618" max="15618" width="8.125" style="88" customWidth="1"/>
    <col min="15619" max="15619" width="7.5" style="88" customWidth="1"/>
    <col min="15620" max="15620" width="7.25" style="88" customWidth="1"/>
    <col min="15621" max="15623" width="8.5" style="88" customWidth="1"/>
    <col min="15624" max="15627" width="7.25" style="88" customWidth="1"/>
    <col min="15628" max="15872" width="9" style="88"/>
    <col min="15873" max="15873" width="9.375" style="88" customWidth="1"/>
    <col min="15874" max="15874" width="8.125" style="88" customWidth="1"/>
    <col min="15875" max="15875" width="7.5" style="88" customWidth="1"/>
    <col min="15876" max="15876" width="7.25" style="88" customWidth="1"/>
    <col min="15877" max="15879" width="8.5" style="88" customWidth="1"/>
    <col min="15880" max="15883" width="7.25" style="88" customWidth="1"/>
    <col min="15884" max="16128" width="9" style="88"/>
    <col min="16129" max="16129" width="9.375" style="88" customWidth="1"/>
    <col min="16130" max="16130" width="8.125" style="88" customWidth="1"/>
    <col min="16131" max="16131" width="7.5" style="88" customWidth="1"/>
    <col min="16132" max="16132" width="7.25" style="88" customWidth="1"/>
    <col min="16133" max="16135" width="8.5" style="88" customWidth="1"/>
    <col min="16136" max="16139" width="7.25" style="88" customWidth="1"/>
    <col min="16140" max="16384" width="9" style="88"/>
  </cols>
  <sheetData>
    <row r="1" spans="1:11">
      <c r="A1" s="103"/>
      <c r="B1" s="103"/>
      <c r="C1" s="103"/>
      <c r="D1" s="103"/>
      <c r="E1" s="103"/>
      <c r="F1" s="103"/>
      <c r="G1" s="103"/>
      <c r="H1" s="103"/>
      <c r="I1" s="103"/>
      <c r="J1" s="103"/>
      <c r="K1" s="103"/>
    </row>
    <row r="2" spans="1:11" ht="22.5" customHeight="1">
      <c r="A2" s="621" t="s">
        <v>471</v>
      </c>
      <c r="B2" s="621"/>
      <c r="C2" s="621"/>
      <c r="D2" s="621"/>
      <c r="E2" s="621"/>
      <c r="F2" s="621"/>
      <c r="G2" s="621"/>
      <c r="H2" s="621"/>
      <c r="I2" s="621"/>
      <c r="J2" s="621"/>
      <c r="K2" s="621"/>
    </row>
    <row r="3" spans="1:11" ht="14.25" thickBot="1">
      <c r="A3" s="104"/>
      <c r="B3" s="104"/>
      <c r="C3" s="104"/>
      <c r="D3" s="104"/>
      <c r="E3" s="104"/>
      <c r="F3" s="104"/>
      <c r="G3" s="104"/>
      <c r="H3" s="104"/>
      <c r="I3" s="104"/>
      <c r="J3" s="104"/>
      <c r="K3" s="90" t="s">
        <v>44</v>
      </c>
    </row>
    <row r="4" spans="1:11" ht="18" customHeight="1">
      <c r="A4" s="622" t="s">
        <v>45</v>
      </c>
      <c r="B4" s="624" t="s">
        <v>46</v>
      </c>
      <c r="C4" s="625"/>
      <c r="D4" s="626" t="s">
        <v>34</v>
      </c>
      <c r="E4" s="624" t="s">
        <v>47</v>
      </c>
      <c r="F4" s="650"/>
      <c r="G4" s="651"/>
      <c r="H4" s="624" t="s">
        <v>48</v>
      </c>
      <c r="I4" s="628"/>
      <c r="J4" s="625"/>
      <c r="K4" s="624" t="s">
        <v>36</v>
      </c>
    </row>
    <row r="5" spans="1:11" ht="18" customHeight="1">
      <c r="A5" s="623"/>
      <c r="B5" s="91" t="s">
        <v>49</v>
      </c>
      <c r="C5" s="92" t="s">
        <v>38</v>
      </c>
      <c r="D5" s="627"/>
      <c r="E5" s="92" t="s">
        <v>39</v>
      </c>
      <c r="F5" s="92" t="s">
        <v>40</v>
      </c>
      <c r="G5" s="92" t="s">
        <v>41</v>
      </c>
      <c r="H5" s="92" t="s">
        <v>39</v>
      </c>
      <c r="I5" s="92" t="s">
        <v>40</v>
      </c>
      <c r="J5" s="92" t="s">
        <v>41</v>
      </c>
      <c r="K5" s="629"/>
    </row>
    <row r="6" spans="1:11" ht="18" customHeight="1">
      <c r="A6" s="93" t="s">
        <v>342</v>
      </c>
      <c r="B6" s="95">
        <v>37</v>
      </c>
      <c r="C6" s="95">
        <v>0</v>
      </c>
      <c r="D6" s="95">
        <v>532</v>
      </c>
      <c r="E6" s="95">
        <v>13831</v>
      </c>
      <c r="F6" s="95">
        <v>7042</v>
      </c>
      <c r="G6" s="95">
        <v>6789</v>
      </c>
      <c r="H6" s="95">
        <v>841</v>
      </c>
      <c r="I6" s="95">
        <v>306</v>
      </c>
      <c r="J6" s="95">
        <v>535</v>
      </c>
      <c r="K6" s="94">
        <v>127</v>
      </c>
    </row>
    <row r="7" spans="1:11" ht="18" customHeight="1">
      <c r="A7" s="105" t="s">
        <v>437</v>
      </c>
      <c r="B7" s="95">
        <v>37</v>
      </c>
      <c r="C7" s="95">
        <v>0</v>
      </c>
      <c r="D7" s="95">
        <v>536</v>
      </c>
      <c r="E7" s="95">
        <v>13543</v>
      </c>
      <c r="F7" s="95">
        <v>6832</v>
      </c>
      <c r="G7" s="95">
        <v>6711</v>
      </c>
      <c r="H7" s="95">
        <v>860</v>
      </c>
      <c r="I7" s="95">
        <v>305</v>
      </c>
      <c r="J7" s="95">
        <v>555</v>
      </c>
      <c r="K7" s="94">
        <v>120</v>
      </c>
    </row>
    <row r="8" spans="1:11" ht="18" customHeight="1">
      <c r="A8" s="106" t="s">
        <v>438</v>
      </c>
      <c r="B8" s="95">
        <v>36</v>
      </c>
      <c r="C8" s="95">
        <v>0</v>
      </c>
      <c r="D8" s="95">
        <v>533</v>
      </c>
      <c r="E8" s="95">
        <v>13239</v>
      </c>
      <c r="F8" s="95">
        <v>6709</v>
      </c>
      <c r="G8" s="95">
        <v>6530</v>
      </c>
      <c r="H8" s="95">
        <v>856</v>
      </c>
      <c r="I8" s="95">
        <v>300</v>
      </c>
      <c r="J8" s="95">
        <v>556</v>
      </c>
      <c r="K8" s="94">
        <v>112</v>
      </c>
    </row>
    <row r="9" spans="1:11" ht="18" customHeight="1">
      <c r="A9" s="106" t="s">
        <v>469</v>
      </c>
      <c r="B9" s="95">
        <v>36</v>
      </c>
      <c r="C9" s="95">
        <v>0</v>
      </c>
      <c r="D9" s="95">
        <v>537</v>
      </c>
      <c r="E9" s="95">
        <v>13042</v>
      </c>
      <c r="F9" s="95">
        <v>6579</v>
      </c>
      <c r="G9" s="95">
        <v>6463</v>
      </c>
      <c r="H9" s="95">
        <v>843</v>
      </c>
      <c r="I9" s="95">
        <v>310</v>
      </c>
      <c r="J9" s="95">
        <v>533</v>
      </c>
      <c r="K9" s="94">
        <v>100</v>
      </c>
    </row>
    <row r="10" spans="1:11" ht="18" customHeight="1" thickBot="1">
      <c r="A10" s="107" t="s">
        <v>470</v>
      </c>
      <c r="B10" s="101">
        <v>36</v>
      </c>
      <c r="C10" s="101">
        <v>0</v>
      </c>
      <c r="D10" s="101">
        <v>537</v>
      </c>
      <c r="E10" s="101">
        <v>12963</v>
      </c>
      <c r="F10" s="101">
        <v>6546</v>
      </c>
      <c r="G10" s="101">
        <v>6417</v>
      </c>
      <c r="H10" s="101">
        <v>836</v>
      </c>
      <c r="I10" s="101">
        <v>313</v>
      </c>
      <c r="J10" s="101">
        <v>523</v>
      </c>
      <c r="K10" s="100">
        <v>98</v>
      </c>
    </row>
    <row r="11" spans="1:11">
      <c r="A11" s="103" t="s">
        <v>51</v>
      </c>
      <c r="B11" s="103"/>
      <c r="C11" s="103"/>
      <c r="D11" s="103"/>
      <c r="E11" s="103"/>
      <c r="F11" s="103"/>
      <c r="G11" s="103"/>
      <c r="H11" s="103"/>
      <c r="I11" s="103"/>
      <c r="J11" s="103"/>
      <c r="K11" s="103"/>
    </row>
  </sheetData>
  <mergeCells count="7">
    <mergeCell ref="A2:K2"/>
    <mergeCell ref="A4:A5"/>
    <mergeCell ref="B4:C4"/>
    <mergeCell ref="D4:D5"/>
    <mergeCell ref="E4:G4"/>
    <mergeCell ref="H4:J4"/>
    <mergeCell ref="K4:K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1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2"/>
  <sheetViews>
    <sheetView showGridLines="0" workbookViewId="0">
      <selection activeCell="A4" sqref="A4:A5"/>
    </sheetView>
  </sheetViews>
  <sheetFormatPr defaultRowHeight="13.5"/>
  <cols>
    <col min="1" max="1" width="11.25" style="11" customWidth="1"/>
    <col min="2" max="4" width="7.25" style="11" customWidth="1"/>
    <col min="5" max="7" width="8.75" style="11" customWidth="1"/>
    <col min="8" max="11" width="6.875" style="11" customWidth="1"/>
    <col min="12" max="12" width="5.875" style="11" customWidth="1"/>
    <col min="13" max="256" width="9" style="11"/>
    <col min="257" max="257" width="11.25" style="11" customWidth="1"/>
    <col min="258" max="260" width="7.25" style="11" customWidth="1"/>
    <col min="261" max="263" width="8.75" style="11" customWidth="1"/>
    <col min="264" max="267" width="6.875" style="11" customWidth="1"/>
    <col min="268" max="268" width="5.875" style="11" customWidth="1"/>
    <col min="269" max="512" width="9" style="11"/>
    <col min="513" max="513" width="11.25" style="11" customWidth="1"/>
    <col min="514" max="516" width="7.25" style="11" customWidth="1"/>
    <col min="517" max="519" width="8.75" style="11" customWidth="1"/>
    <col min="520" max="523" width="6.875" style="11" customWidth="1"/>
    <col min="524" max="524" width="5.875" style="11" customWidth="1"/>
    <col min="525" max="768" width="9" style="11"/>
    <col min="769" max="769" width="11.25" style="11" customWidth="1"/>
    <col min="770" max="772" width="7.25" style="11" customWidth="1"/>
    <col min="773" max="775" width="8.75" style="11" customWidth="1"/>
    <col min="776" max="779" width="6.875" style="11" customWidth="1"/>
    <col min="780" max="780" width="5.875" style="11" customWidth="1"/>
    <col min="781" max="1024" width="9" style="11"/>
    <col min="1025" max="1025" width="11.25" style="11" customWidth="1"/>
    <col min="1026" max="1028" width="7.25" style="11" customWidth="1"/>
    <col min="1029" max="1031" width="8.75" style="11" customWidth="1"/>
    <col min="1032" max="1035" width="6.875" style="11" customWidth="1"/>
    <col min="1036" max="1036" width="5.875" style="11" customWidth="1"/>
    <col min="1037" max="1280" width="9" style="11"/>
    <col min="1281" max="1281" width="11.25" style="11" customWidth="1"/>
    <col min="1282" max="1284" width="7.25" style="11" customWidth="1"/>
    <col min="1285" max="1287" width="8.75" style="11" customWidth="1"/>
    <col min="1288" max="1291" width="6.875" style="11" customWidth="1"/>
    <col min="1292" max="1292" width="5.875" style="11" customWidth="1"/>
    <col min="1293" max="1536" width="9" style="11"/>
    <col min="1537" max="1537" width="11.25" style="11" customWidth="1"/>
    <col min="1538" max="1540" width="7.25" style="11" customWidth="1"/>
    <col min="1541" max="1543" width="8.75" style="11" customWidth="1"/>
    <col min="1544" max="1547" width="6.875" style="11" customWidth="1"/>
    <col min="1548" max="1548" width="5.875" style="11" customWidth="1"/>
    <col min="1549" max="1792" width="9" style="11"/>
    <col min="1793" max="1793" width="11.25" style="11" customWidth="1"/>
    <col min="1794" max="1796" width="7.25" style="11" customWidth="1"/>
    <col min="1797" max="1799" width="8.75" style="11" customWidth="1"/>
    <col min="1800" max="1803" width="6.875" style="11" customWidth="1"/>
    <col min="1804" max="1804" width="5.875" style="11" customWidth="1"/>
    <col min="1805" max="2048" width="9" style="11"/>
    <col min="2049" max="2049" width="11.25" style="11" customWidth="1"/>
    <col min="2050" max="2052" width="7.25" style="11" customWidth="1"/>
    <col min="2053" max="2055" width="8.75" style="11" customWidth="1"/>
    <col min="2056" max="2059" width="6.875" style="11" customWidth="1"/>
    <col min="2060" max="2060" width="5.875" style="11" customWidth="1"/>
    <col min="2061" max="2304" width="9" style="11"/>
    <col min="2305" max="2305" width="11.25" style="11" customWidth="1"/>
    <col min="2306" max="2308" width="7.25" style="11" customWidth="1"/>
    <col min="2309" max="2311" width="8.75" style="11" customWidth="1"/>
    <col min="2312" max="2315" width="6.875" style="11" customWidth="1"/>
    <col min="2316" max="2316" width="5.875" style="11" customWidth="1"/>
    <col min="2317" max="2560" width="9" style="11"/>
    <col min="2561" max="2561" width="11.25" style="11" customWidth="1"/>
    <col min="2562" max="2564" width="7.25" style="11" customWidth="1"/>
    <col min="2565" max="2567" width="8.75" style="11" customWidth="1"/>
    <col min="2568" max="2571" width="6.875" style="11" customWidth="1"/>
    <col min="2572" max="2572" width="5.875" style="11" customWidth="1"/>
    <col min="2573" max="2816" width="9" style="11"/>
    <col min="2817" max="2817" width="11.25" style="11" customWidth="1"/>
    <col min="2818" max="2820" width="7.25" style="11" customWidth="1"/>
    <col min="2821" max="2823" width="8.75" style="11" customWidth="1"/>
    <col min="2824" max="2827" width="6.875" style="11" customWidth="1"/>
    <col min="2828" max="2828" width="5.875" style="11" customWidth="1"/>
    <col min="2829" max="3072" width="9" style="11"/>
    <col min="3073" max="3073" width="11.25" style="11" customWidth="1"/>
    <col min="3074" max="3076" width="7.25" style="11" customWidth="1"/>
    <col min="3077" max="3079" width="8.75" style="11" customWidth="1"/>
    <col min="3080" max="3083" width="6.875" style="11" customWidth="1"/>
    <col min="3084" max="3084" width="5.875" style="11" customWidth="1"/>
    <col min="3085" max="3328" width="9" style="11"/>
    <col min="3329" max="3329" width="11.25" style="11" customWidth="1"/>
    <col min="3330" max="3332" width="7.25" style="11" customWidth="1"/>
    <col min="3333" max="3335" width="8.75" style="11" customWidth="1"/>
    <col min="3336" max="3339" width="6.875" style="11" customWidth="1"/>
    <col min="3340" max="3340" width="5.875" style="11" customWidth="1"/>
    <col min="3341" max="3584" width="9" style="11"/>
    <col min="3585" max="3585" width="11.25" style="11" customWidth="1"/>
    <col min="3586" max="3588" width="7.25" style="11" customWidth="1"/>
    <col min="3589" max="3591" width="8.75" style="11" customWidth="1"/>
    <col min="3592" max="3595" width="6.875" style="11" customWidth="1"/>
    <col min="3596" max="3596" width="5.875" style="11" customWidth="1"/>
    <col min="3597" max="3840" width="9" style="11"/>
    <col min="3841" max="3841" width="11.25" style="11" customWidth="1"/>
    <col min="3842" max="3844" width="7.25" style="11" customWidth="1"/>
    <col min="3845" max="3847" width="8.75" style="11" customWidth="1"/>
    <col min="3848" max="3851" width="6.875" style="11" customWidth="1"/>
    <col min="3852" max="3852" width="5.875" style="11" customWidth="1"/>
    <col min="3853" max="4096" width="9" style="11"/>
    <col min="4097" max="4097" width="11.25" style="11" customWidth="1"/>
    <col min="4098" max="4100" width="7.25" style="11" customWidth="1"/>
    <col min="4101" max="4103" width="8.75" style="11" customWidth="1"/>
    <col min="4104" max="4107" width="6.875" style="11" customWidth="1"/>
    <col min="4108" max="4108" width="5.875" style="11" customWidth="1"/>
    <col min="4109" max="4352" width="9" style="11"/>
    <col min="4353" max="4353" width="11.25" style="11" customWidth="1"/>
    <col min="4354" max="4356" width="7.25" style="11" customWidth="1"/>
    <col min="4357" max="4359" width="8.75" style="11" customWidth="1"/>
    <col min="4360" max="4363" width="6.875" style="11" customWidth="1"/>
    <col min="4364" max="4364" width="5.875" style="11" customWidth="1"/>
    <col min="4365" max="4608" width="9" style="11"/>
    <col min="4609" max="4609" width="11.25" style="11" customWidth="1"/>
    <col min="4610" max="4612" width="7.25" style="11" customWidth="1"/>
    <col min="4613" max="4615" width="8.75" style="11" customWidth="1"/>
    <col min="4616" max="4619" width="6.875" style="11" customWidth="1"/>
    <col min="4620" max="4620" width="5.875" style="11" customWidth="1"/>
    <col min="4621" max="4864" width="9" style="11"/>
    <col min="4865" max="4865" width="11.25" style="11" customWidth="1"/>
    <col min="4866" max="4868" width="7.25" style="11" customWidth="1"/>
    <col min="4869" max="4871" width="8.75" style="11" customWidth="1"/>
    <col min="4872" max="4875" width="6.875" style="11" customWidth="1"/>
    <col min="4876" max="4876" width="5.875" style="11" customWidth="1"/>
    <col min="4877" max="5120" width="9" style="11"/>
    <col min="5121" max="5121" width="11.25" style="11" customWidth="1"/>
    <col min="5122" max="5124" width="7.25" style="11" customWidth="1"/>
    <col min="5125" max="5127" width="8.75" style="11" customWidth="1"/>
    <col min="5128" max="5131" width="6.875" style="11" customWidth="1"/>
    <col min="5132" max="5132" width="5.875" style="11" customWidth="1"/>
    <col min="5133" max="5376" width="9" style="11"/>
    <col min="5377" max="5377" width="11.25" style="11" customWidth="1"/>
    <col min="5378" max="5380" width="7.25" style="11" customWidth="1"/>
    <col min="5381" max="5383" width="8.75" style="11" customWidth="1"/>
    <col min="5384" max="5387" width="6.875" style="11" customWidth="1"/>
    <col min="5388" max="5388" width="5.875" style="11" customWidth="1"/>
    <col min="5389" max="5632" width="9" style="11"/>
    <col min="5633" max="5633" width="11.25" style="11" customWidth="1"/>
    <col min="5634" max="5636" width="7.25" style="11" customWidth="1"/>
    <col min="5637" max="5639" width="8.75" style="11" customWidth="1"/>
    <col min="5640" max="5643" width="6.875" style="11" customWidth="1"/>
    <col min="5644" max="5644" width="5.875" style="11" customWidth="1"/>
    <col min="5645" max="5888" width="9" style="11"/>
    <col min="5889" max="5889" width="11.25" style="11" customWidth="1"/>
    <col min="5890" max="5892" width="7.25" style="11" customWidth="1"/>
    <col min="5893" max="5895" width="8.75" style="11" customWidth="1"/>
    <col min="5896" max="5899" width="6.875" style="11" customWidth="1"/>
    <col min="5900" max="5900" width="5.875" style="11" customWidth="1"/>
    <col min="5901" max="6144" width="9" style="11"/>
    <col min="6145" max="6145" width="11.25" style="11" customWidth="1"/>
    <col min="6146" max="6148" width="7.25" style="11" customWidth="1"/>
    <col min="6149" max="6151" width="8.75" style="11" customWidth="1"/>
    <col min="6152" max="6155" width="6.875" style="11" customWidth="1"/>
    <col min="6156" max="6156" width="5.875" style="11" customWidth="1"/>
    <col min="6157" max="6400" width="9" style="11"/>
    <col min="6401" max="6401" width="11.25" style="11" customWidth="1"/>
    <col min="6402" max="6404" width="7.25" style="11" customWidth="1"/>
    <col min="6405" max="6407" width="8.75" style="11" customWidth="1"/>
    <col min="6408" max="6411" width="6.875" style="11" customWidth="1"/>
    <col min="6412" max="6412" width="5.875" style="11" customWidth="1"/>
    <col min="6413" max="6656" width="9" style="11"/>
    <col min="6657" max="6657" width="11.25" style="11" customWidth="1"/>
    <col min="6658" max="6660" width="7.25" style="11" customWidth="1"/>
    <col min="6661" max="6663" width="8.75" style="11" customWidth="1"/>
    <col min="6664" max="6667" width="6.875" style="11" customWidth="1"/>
    <col min="6668" max="6668" width="5.875" style="11" customWidth="1"/>
    <col min="6669" max="6912" width="9" style="11"/>
    <col min="6913" max="6913" width="11.25" style="11" customWidth="1"/>
    <col min="6914" max="6916" width="7.25" style="11" customWidth="1"/>
    <col min="6917" max="6919" width="8.75" style="11" customWidth="1"/>
    <col min="6920" max="6923" width="6.875" style="11" customWidth="1"/>
    <col min="6924" max="6924" width="5.875" style="11" customWidth="1"/>
    <col min="6925" max="7168" width="9" style="11"/>
    <col min="7169" max="7169" width="11.25" style="11" customWidth="1"/>
    <col min="7170" max="7172" width="7.25" style="11" customWidth="1"/>
    <col min="7173" max="7175" width="8.75" style="11" customWidth="1"/>
    <col min="7176" max="7179" width="6.875" style="11" customWidth="1"/>
    <col min="7180" max="7180" width="5.875" style="11" customWidth="1"/>
    <col min="7181" max="7424" width="9" style="11"/>
    <col min="7425" max="7425" width="11.25" style="11" customWidth="1"/>
    <col min="7426" max="7428" width="7.25" style="11" customWidth="1"/>
    <col min="7429" max="7431" width="8.75" style="11" customWidth="1"/>
    <col min="7432" max="7435" width="6.875" style="11" customWidth="1"/>
    <col min="7436" max="7436" width="5.875" style="11" customWidth="1"/>
    <col min="7437" max="7680" width="9" style="11"/>
    <col min="7681" max="7681" width="11.25" style="11" customWidth="1"/>
    <col min="7682" max="7684" width="7.25" style="11" customWidth="1"/>
    <col min="7685" max="7687" width="8.75" style="11" customWidth="1"/>
    <col min="7688" max="7691" width="6.875" style="11" customWidth="1"/>
    <col min="7692" max="7692" width="5.875" style="11" customWidth="1"/>
    <col min="7693" max="7936" width="9" style="11"/>
    <col min="7937" max="7937" width="11.25" style="11" customWidth="1"/>
    <col min="7938" max="7940" width="7.25" style="11" customWidth="1"/>
    <col min="7941" max="7943" width="8.75" style="11" customWidth="1"/>
    <col min="7944" max="7947" width="6.875" style="11" customWidth="1"/>
    <col min="7948" max="7948" width="5.875" style="11" customWidth="1"/>
    <col min="7949" max="8192" width="9" style="11"/>
    <col min="8193" max="8193" width="11.25" style="11" customWidth="1"/>
    <col min="8194" max="8196" width="7.25" style="11" customWidth="1"/>
    <col min="8197" max="8199" width="8.75" style="11" customWidth="1"/>
    <col min="8200" max="8203" width="6.875" style="11" customWidth="1"/>
    <col min="8204" max="8204" width="5.875" style="11" customWidth="1"/>
    <col min="8205" max="8448" width="9" style="11"/>
    <col min="8449" max="8449" width="11.25" style="11" customWidth="1"/>
    <col min="8450" max="8452" width="7.25" style="11" customWidth="1"/>
    <col min="8453" max="8455" width="8.75" style="11" customWidth="1"/>
    <col min="8456" max="8459" width="6.875" style="11" customWidth="1"/>
    <col min="8460" max="8460" width="5.875" style="11" customWidth="1"/>
    <col min="8461" max="8704" width="9" style="11"/>
    <col min="8705" max="8705" width="11.25" style="11" customWidth="1"/>
    <col min="8706" max="8708" width="7.25" style="11" customWidth="1"/>
    <col min="8709" max="8711" width="8.75" style="11" customWidth="1"/>
    <col min="8712" max="8715" width="6.875" style="11" customWidth="1"/>
    <col min="8716" max="8716" width="5.875" style="11" customWidth="1"/>
    <col min="8717" max="8960" width="9" style="11"/>
    <col min="8961" max="8961" width="11.25" style="11" customWidth="1"/>
    <col min="8962" max="8964" width="7.25" style="11" customWidth="1"/>
    <col min="8965" max="8967" width="8.75" style="11" customWidth="1"/>
    <col min="8968" max="8971" width="6.875" style="11" customWidth="1"/>
    <col min="8972" max="8972" width="5.875" style="11" customWidth="1"/>
    <col min="8973" max="9216" width="9" style="11"/>
    <col min="9217" max="9217" width="11.25" style="11" customWidth="1"/>
    <col min="9218" max="9220" width="7.25" style="11" customWidth="1"/>
    <col min="9221" max="9223" width="8.75" style="11" customWidth="1"/>
    <col min="9224" max="9227" width="6.875" style="11" customWidth="1"/>
    <col min="9228" max="9228" width="5.875" style="11" customWidth="1"/>
    <col min="9229" max="9472" width="9" style="11"/>
    <col min="9473" max="9473" width="11.25" style="11" customWidth="1"/>
    <col min="9474" max="9476" width="7.25" style="11" customWidth="1"/>
    <col min="9477" max="9479" width="8.75" style="11" customWidth="1"/>
    <col min="9480" max="9483" width="6.875" style="11" customWidth="1"/>
    <col min="9484" max="9484" width="5.875" style="11" customWidth="1"/>
    <col min="9485" max="9728" width="9" style="11"/>
    <col min="9729" max="9729" width="11.25" style="11" customWidth="1"/>
    <col min="9730" max="9732" width="7.25" style="11" customWidth="1"/>
    <col min="9733" max="9735" width="8.75" style="11" customWidth="1"/>
    <col min="9736" max="9739" width="6.875" style="11" customWidth="1"/>
    <col min="9740" max="9740" width="5.875" style="11" customWidth="1"/>
    <col min="9741" max="9984" width="9" style="11"/>
    <col min="9985" max="9985" width="11.25" style="11" customWidth="1"/>
    <col min="9986" max="9988" width="7.25" style="11" customWidth="1"/>
    <col min="9989" max="9991" width="8.75" style="11" customWidth="1"/>
    <col min="9992" max="9995" width="6.875" style="11" customWidth="1"/>
    <col min="9996" max="9996" width="5.875" style="11" customWidth="1"/>
    <col min="9997" max="10240" width="9" style="11"/>
    <col min="10241" max="10241" width="11.25" style="11" customWidth="1"/>
    <col min="10242" max="10244" width="7.25" style="11" customWidth="1"/>
    <col min="10245" max="10247" width="8.75" style="11" customWidth="1"/>
    <col min="10248" max="10251" width="6.875" style="11" customWidth="1"/>
    <col min="10252" max="10252" width="5.875" style="11" customWidth="1"/>
    <col min="10253" max="10496" width="9" style="11"/>
    <col min="10497" max="10497" width="11.25" style="11" customWidth="1"/>
    <col min="10498" max="10500" width="7.25" style="11" customWidth="1"/>
    <col min="10501" max="10503" width="8.75" style="11" customWidth="1"/>
    <col min="10504" max="10507" width="6.875" style="11" customWidth="1"/>
    <col min="10508" max="10508" width="5.875" style="11" customWidth="1"/>
    <col min="10509" max="10752" width="9" style="11"/>
    <col min="10753" max="10753" width="11.25" style="11" customWidth="1"/>
    <col min="10754" max="10756" width="7.25" style="11" customWidth="1"/>
    <col min="10757" max="10759" width="8.75" style="11" customWidth="1"/>
    <col min="10760" max="10763" width="6.875" style="11" customWidth="1"/>
    <col min="10764" max="10764" width="5.875" style="11" customWidth="1"/>
    <col min="10765" max="11008" width="9" style="11"/>
    <col min="11009" max="11009" width="11.25" style="11" customWidth="1"/>
    <col min="11010" max="11012" width="7.25" style="11" customWidth="1"/>
    <col min="11013" max="11015" width="8.75" style="11" customWidth="1"/>
    <col min="11016" max="11019" width="6.875" style="11" customWidth="1"/>
    <col min="11020" max="11020" width="5.875" style="11" customWidth="1"/>
    <col min="11021" max="11264" width="9" style="11"/>
    <col min="11265" max="11265" width="11.25" style="11" customWidth="1"/>
    <col min="11266" max="11268" width="7.25" style="11" customWidth="1"/>
    <col min="11269" max="11271" width="8.75" style="11" customWidth="1"/>
    <col min="11272" max="11275" width="6.875" style="11" customWidth="1"/>
    <col min="11276" max="11276" width="5.875" style="11" customWidth="1"/>
    <col min="11277" max="11520" width="9" style="11"/>
    <col min="11521" max="11521" width="11.25" style="11" customWidth="1"/>
    <col min="11522" max="11524" width="7.25" style="11" customWidth="1"/>
    <col min="11525" max="11527" width="8.75" style="11" customWidth="1"/>
    <col min="11528" max="11531" width="6.875" style="11" customWidth="1"/>
    <col min="11532" max="11532" width="5.875" style="11" customWidth="1"/>
    <col min="11533" max="11776" width="9" style="11"/>
    <col min="11777" max="11777" width="11.25" style="11" customWidth="1"/>
    <col min="11778" max="11780" width="7.25" style="11" customWidth="1"/>
    <col min="11781" max="11783" width="8.75" style="11" customWidth="1"/>
    <col min="11784" max="11787" width="6.875" style="11" customWidth="1"/>
    <col min="11788" max="11788" width="5.875" style="11" customWidth="1"/>
    <col min="11789" max="12032" width="9" style="11"/>
    <col min="12033" max="12033" width="11.25" style="11" customWidth="1"/>
    <col min="12034" max="12036" width="7.25" style="11" customWidth="1"/>
    <col min="12037" max="12039" width="8.75" style="11" customWidth="1"/>
    <col min="12040" max="12043" width="6.875" style="11" customWidth="1"/>
    <col min="12044" max="12044" width="5.875" style="11" customWidth="1"/>
    <col min="12045" max="12288" width="9" style="11"/>
    <col min="12289" max="12289" width="11.25" style="11" customWidth="1"/>
    <col min="12290" max="12292" width="7.25" style="11" customWidth="1"/>
    <col min="12293" max="12295" width="8.75" style="11" customWidth="1"/>
    <col min="12296" max="12299" width="6.875" style="11" customWidth="1"/>
    <col min="12300" max="12300" width="5.875" style="11" customWidth="1"/>
    <col min="12301" max="12544" width="9" style="11"/>
    <col min="12545" max="12545" width="11.25" style="11" customWidth="1"/>
    <col min="12546" max="12548" width="7.25" style="11" customWidth="1"/>
    <col min="12549" max="12551" width="8.75" style="11" customWidth="1"/>
    <col min="12552" max="12555" width="6.875" style="11" customWidth="1"/>
    <col min="12556" max="12556" width="5.875" style="11" customWidth="1"/>
    <col min="12557" max="12800" width="9" style="11"/>
    <col min="12801" max="12801" width="11.25" style="11" customWidth="1"/>
    <col min="12802" max="12804" width="7.25" style="11" customWidth="1"/>
    <col min="12805" max="12807" width="8.75" style="11" customWidth="1"/>
    <col min="12808" max="12811" width="6.875" style="11" customWidth="1"/>
    <col min="12812" max="12812" width="5.875" style="11" customWidth="1"/>
    <col min="12813" max="13056" width="9" style="11"/>
    <col min="13057" max="13057" width="11.25" style="11" customWidth="1"/>
    <col min="13058" max="13060" width="7.25" style="11" customWidth="1"/>
    <col min="13061" max="13063" width="8.75" style="11" customWidth="1"/>
    <col min="13064" max="13067" width="6.875" style="11" customWidth="1"/>
    <col min="13068" max="13068" width="5.875" style="11" customWidth="1"/>
    <col min="13069" max="13312" width="9" style="11"/>
    <col min="13313" max="13313" width="11.25" style="11" customWidth="1"/>
    <col min="13314" max="13316" width="7.25" style="11" customWidth="1"/>
    <col min="13317" max="13319" width="8.75" style="11" customWidth="1"/>
    <col min="13320" max="13323" width="6.875" style="11" customWidth="1"/>
    <col min="13324" max="13324" width="5.875" style="11" customWidth="1"/>
    <col min="13325" max="13568" width="9" style="11"/>
    <col min="13569" max="13569" width="11.25" style="11" customWidth="1"/>
    <col min="13570" max="13572" width="7.25" style="11" customWidth="1"/>
    <col min="13573" max="13575" width="8.75" style="11" customWidth="1"/>
    <col min="13576" max="13579" width="6.875" style="11" customWidth="1"/>
    <col min="13580" max="13580" width="5.875" style="11" customWidth="1"/>
    <col min="13581" max="13824" width="9" style="11"/>
    <col min="13825" max="13825" width="11.25" style="11" customWidth="1"/>
    <col min="13826" max="13828" width="7.25" style="11" customWidth="1"/>
    <col min="13829" max="13831" width="8.75" style="11" customWidth="1"/>
    <col min="13832" max="13835" width="6.875" style="11" customWidth="1"/>
    <col min="13836" max="13836" width="5.875" style="11" customWidth="1"/>
    <col min="13837" max="14080" width="9" style="11"/>
    <col min="14081" max="14081" width="11.25" style="11" customWidth="1"/>
    <col min="14082" max="14084" width="7.25" style="11" customWidth="1"/>
    <col min="14085" max="14087" width="8.75" style="11" customWidth="1"/>
    <col min="14088" max="14091" width="6.875" style="11" customWidth="1"/>
    <col min="14092" max="14092" width="5.875" style="11" customWidth="1"/>
    <col min="14093" max="14336" width="9" style="11"/>
    <col min="14337" max="14337" width="11.25" style="11" customWidth="1"/>
    <col min="14338" max="14340" width="7.25" style="11" customWidth="1"/>
    <col min="14341" max="14343" width="8.75" style="11" customWidth="1"/>
    <col min="14344" max="14347" width="6.875" style="11" customWidth="1"/>
    <col min="14348" max="14348" width="5.875" style="11" customWidth="1"/>
    <col min="14349" max="14592" width="9" style="11"/>
    <col min="14593" max="14593" width="11.25" style="11" customWidth="1"/>
    <col min="14594" max="14596" width="7.25" style="11" customWidth="1"/>
    <col min="14597" max="14599" width="8.75" style="11" customWidth="1"/>
    <col min="14600" max="14603" width="6.875" style="11" customWidth="1"/>
    <col min="14604" max="14604" width="5.875" style="11" customWidth="1"/>
    <col min="14605" max="14848" width="9" style="11"/>
    <col min="14849" max="14849" width="11.25" style="11" customWidth="1"/>
    <col min="14850" max="14852" width="7.25" style="11" customWidth="1"/>
    <col min="14853" max="14855" width="8.75" style="11" customWidth="1"/>
    <col min="14856" max="14859" width="6.875" style="11" customWidth="1"/>
    <col min="14860" max="14860" width="5.875" style="11" customWidth="1"/>
    <col min="14861" max="15104" width="9" style="11"/>
    <col min="15105" max="15105" width="11.25" style="11" customWidth="1"/>
    <col min="15106" max="15108" width="7.25" style="11" customWidth="1"/>
    <col min="15109" max="15111" width="8.75" style="11" customWidth="1"/>
    <col min="15112" max="15115" width="6.875" style="11" customWidth="1"/>
    <col min="15116" max="15116" width="5.875" style="11" customWidth="1"/>
    <col min="15117" max="15360" width="9" style="11"/>
    <col min="15361" max="15361" width="11.25" style="11" customWidth="1"/>
    <col min="15362" max="15364" width="7.25" style="11" customWidth="1"/>
    <col min="15365" max="15367" width="8.75" style="11" customWidth="1"/>
    <col min="15368" max="15371" width="6.875" style="11" customWidth="1"/>
    <col min="15372" max="15372" width="5.875" style="11" customWidth="1"/>
    <col min="15373" max="15616" width="9" style="11"/>
    <col min="15617" max="15617" width="11.25" style="11" customWidth="1"/>
    <col min="15618" max="15620" width="7.25" style="11" customWidth="1"/>
    <col min="15621" max="15623" width="8.75" style="11" customWidth="1"/>
    <col min="15624" max="15627" width="6.875" style="11" customWidth="1"/>
    <col min="15628" max="15628" width="5.875" style="11" customWidth="1"/>
    <col min="15629" max="15872" width="9" style="11"/>
    <col min="15873" max="15873" width="11.25" style="11" customWidth="1"/>
    <col min="15874" max="15876" width="7.25" style="11" customWidth="1"/>
    <col min="15877" max="15879" width="8.75" style="11" customWidth="1"/>
    <col min="15880" max="15883" width="6.875" style="11" customWidth="1"/>
    <col min="15884" max="15884" width="5.875" style="11" customWidth="1"/>
    <col min="15885" max="16128" width="9" style="11"/>
    <col min="16129" max="16129" width="11.25" style="11" customWidth="1"/>
    <col min="16130" max="16132" width="7.25" style="11" customWidth="1"/>
    <col min="16133" max="16135" width="8.75" style="11" customWidth="1"/>
    <col min="16136" max="16139" width="6.875" style="11" customWidth="1"/>
    <col min="16140" max="16140" width="5.875" style="11" customWidth="1"/>
    <col min="16141" max="16384" width="9" style="11"/>
  </cols>
  <sheetData>
    <row r="1" spans="1:15" ht="10.5" customHeight="1"/>
    <row r="2" spans="1:15" ht="19.5" customHeight="1">
      <c r="A2" s="614" t="s">
        <v>472</v>
      </c>
      <c r="B2" s="614"/>
      <c r="C2" s="614"/>
      <c r="D2" s="614"/>
      <c r="E2" s="614"/>
      <c r="F2" s="614"/>
      <c r="G2" s="614"/>
      <c r="H2" s="652"/>
      <c r="I2" s="652"/>
      <c r="J2" s="652"/>
      <c r="K2" s="652"/>
    </row>
    <row r="3" spans="1:15" s="12" customFormat="1" ht="13.5" customHeight="1" thickBot="1">
      <c r="A3" s="15"/>
      <c r="B3" s="15"/>
      <c r="C3" s="15"/>
      <c r="D3" s="15"/>
      <c r="E3" s="13"/>
      <c r="F3" s="13"/>
      <c r="G3" s="13"/>
      <c r="K3" s="16" t="s">
        <v>44</v>
      </c>
    </row>
    <row r="4" spans="1:15" s="12" customFormat="1" ht="18" customHeight="1">
      <c r="A4" s="653" t="s">
        <v>52</v>
      </c>
      <c r="B4" s="655" t="s">
        <v>46</v>
      </c>
      <c r="C4" s="656"/>
      <c r="D4" s="657" t="s">
        <v>34</v>
      </c>
      <c r="E4" s="655" t="s">
        <v>53</v>
      </c>
      <c r="F4" s="659"/>
      <c r="G4" s="660"/>
      <c r="H4" s="655" t="s">
        <v>48</v>
      </c>
      <c r="I4" s="659"/>
      <c r="J4" s="660"/>
      <c r="K4" s="655" t="s">
        <v>36</v>
      </c>
    </row>
    <row r="5" spans="1:15" s="12" customFormat="1" ht="18" customHeight="1">
      <c r="A5" s="654"/>
      <c r="B5" s="58" t="s">
        <v>49</v>
      </c>
      <c r="C5" s="58" t="s">
        <v>38</v>
      </c>
      <c r="D5" s="658"/>
      <c r="E5" s="108" t="s">
        <v>39</v>
      </c>
      <c r="F5" s="108" t="s">
        <v>40</v>
      </c>
      <c r="G5" s="108" t="s">
        <v>41</v>
      </c>
      <c r="H5" s="109" t="s">
        <v>39</v>
      </c>
      <c r="I5" s="109" t="s">
        <v>40</v>
      </c>
      <c r="J5" s="109" t="s">
        <v>41</v>
      </c>
      <c r="K5" s="661"/>
    </row>
    <row r="6" spans="1:15" s="12" customFormat="1" ht="18" customHeight="1">
      <c r="A6" s="110" t="s">
        <v>342</v>
      </c>
      <c r="B6" s="111">
        <v>20</v>
      </c>
      <c r="C6" s="111">
        <v>4</v>
      </c>
      <c r="D6" s="111">
        <v>252</v>
      </c>
      <c r="E6" s="112">
        <v>7798</v>
      </c>
      <c r="F6" s="112">
        <v>3947</v>
      </c>
      <c r="G6" s="112">
        <v>3851</v>
      </c>
      <c r="H6" s="111">
        <v>586</v>
      </c>
      <c r="I6" s="111">
        <v>315</v>
      </c>
      <c r="J6" s="111">
        <v>271</v>
      </c>
      <c r="K6" s="112">
        <v>50</v>
      </c>
    </row>
    <row r="7" spans="1:15" s="12" customFormat="1" ht="18" customHeight="1">
      <c r="A7" s="113" t="s">
        <v>42</v>
      </c>
      <c r="B7" s="114">
        <v>20</v>
      </c>
      <c r="C7" s="114">
        <v>4</v>
      </c>
      <c r="D7" s="114">
        <v>260</v>
      </c>
      <c r="E7" s="115">
        <v>7715</v>
      </c>
      <c r="F7" s="115">
        <v>3960</v>
      </c>
      <c r="G7" s="115">
        <v>3755</v>
      </c>
      <c r="H7" s="114">
        <v>586</v>
      </c>
      <c r="I7" s="114">
        <v>315</v>
      </c>
      <c r="J7" s="114">
        <v>271</v>
      </c>
      <c r="K7" s="115">
        <v>55</v>
      </c>
      <c r="M7" s="116"/>
      <c r="N7" s="116"/>
      <c r="O7" s="116"/>
    </row>
    <row r="8" spans="1:15" s="12" customFormat="1" ht="18" customHeight="1">
      <c r="A8" s="113" t="s">
        <v>50</v>
      </c>
      <c r="B8" s="114">
        <v>20</v>
      </c>
      <c r="C8" s="114">
        <v>4</v>
      </c>
      <c r="D8" s="114">
        <v>266</v>
      </c>
      <c r="E8" s="115">
        <v>7766</v>
      </c>
      <c r="F8" s="115">
        <v>3993</v>
      </c>
      <c r="G8" s="115">
        <v>3773</v>
      </c>
      <c r="H8" s="114">
        <v>612</v>
      </c>
      <c r="I8" s="114">
        <v>327</v>
      </c>
      <c r="J8" s="114">
        <v>285</v>
      </c>
      <c r="K8" s="115">
        <v>53</v>
      </c>
      <c r="M8" s="116"/>
      <c r="N8" s="116"/>
      <c r="O8" s="116"/>
    </row>
    <row r="9" spans="1:15" s="12" customFormat="1" ht="18" customHeight="1">
      <c r="A9" s="113" t="s">
        <v>108</v>
      </c>
      <c r="B9" s="114">
        <v>20</v>
      </c>
      <c r="C9" s="114">
        <v>4</v>
      </c>
      <c r="D9" s="114">
        <v>271</v>
      </c>
      <c r="E9" s="115">
        <v>7739</v>
      </c>
      <c r="F9" s="115">
        <v>3975</v>
      </c>
      <c r="G9" s="115">
        <v>3764</v>
      </c>
      <c r="H9" s="114">
        <v>622</v>
      </c>
      <c r="I9" s="114">
        <v>322</v>
      </c>
      <c r="J9" s="114">
        <v>300</v>
      </c>
      <c r="K9" s="115">
        <v>61</v>
      </c>
      <c r="M9" s="116"/>
      <c r="N9" s="116"/>
      <c r="O9" s="116"/>
    </row>
    <row r="10" spans="1:15" s="12" customFormat="1" ht="18" customHeight="1" thickBot="1">
      <c r="A10" s="117" t="s">
        <v>344</v>
      </c>
      <c r="B10" s="118">
        <v>20</v>
      </c>
      <c r="C10" s="118">
        <v>4</v>
      </c>
      <c r="D10" s="118">
        <v>271</v>
      </c>
      <c r="E10" s="119">
        <v>7659</v>
      </c>
      <c r="F10" s="119">
        <v>3898</v>
      </c>
      <c r="G10" s="119">
        <v>3761</v>
      </c>
      <c r="H10" s="118">
        <v>626</v>
      </c>
      <c r="I10" s="118">
        <v>329</v>
      </c>
      <c r="J10" s="118">
        <v>297</v>
      </c>
      <c r="K10" s="119">
        <v>63</v>
      </c>
    </row>
    <row r="11" spans="1:15" s="12" customFormat="1" ht="13.5" customHeight="1">
      <c r="A11" s="12" t="s">
        <v>51</v>
      </c>
    </row>
    <row r="12" spans="1:15" s="12" customFormat="1" ht="13.5" customHeight="1"/>
  </sheetData>
  <mergeCells count="7">
    <mergeCell ref="A2:K2"/>
    <mergeCell ref="A4:A5"/>
    <mergeCell ref="B4:C4"/>
    <mergeCell ref="D4:D5"/>
    <mergeCell ref="E4:G4"/>
    <mergeCell ref="H4:J4"/>
    <mergeCell ref="K4:K5"/>
  </mergeCells>
  <phoneticPr fontId="2"/>
  <printOptions horizontalCentered="1"/>
  <pageMargins left="0.78740157480314965" right="0.78740157480314965" top="0.59055118110236227" bottom="0.39370078740157483" header="0.59055118110236227" footer="0.59055118110236227"/>
  <pageSetup paperSize="9" orientation="portrait" horizontalDpi="300" verticalDpi="300" r:id="rId1"/>
  <headerFooter alignWithMargins="0"/>
  <ignoredErrors>
    <ignoredError sqref="A7:A1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44"/>
  <sheetViews>
    <sheetView showGridLines="0" workbookViewId="0"/>
  </sheetViews>
  <sheetFormatPr defaultRowHeight="13.5"/>
  <cols>
    <col min="1" max="1" width="13.25" style="88" customWidth="1"/>
    <col min="2" max="3" width="8.125" style="88" customWidth="1"/>
    <col min="4" max="8" width="11.25" style="88" customWidth="1"/>
    <col min="9" max="9" width="6.375" style="88" customWidth="1"/>
    <col min="10" max="256" width="9" style="88"/>
    <col min="257" max="257" width="13.25" style="88" customWidth="1"/>
    <col min="258" max="259" width="8.125" style="88" customWidth="1"/>
    <col min="260" max="264" width="11.25" style="88" customWidth="1"/>
    <col min="265" max="265" width="6.375" style="88" customWidth="1"/>
    <col min="266" max="512" width="9" style="88"/>
    <col min="513" max="513" width="13.25" style="88" customWidth="1"/>
    <col min="514" max="515" width="8.125" style="88" customWidth="1"/>
    <col min="516" max="520" width="11.25" style="88" customWidth="1"/>
    <col min="521" max="521" width="6.375" style="88" customWidth="1"/>
    <col min="522" max="768" width="9" style="88"/>
    <col min="769" max="769" width="13.25" style="88" customWidth="1"/>
    <col min="770" max="771" width="8.125" style="88" customWidth="1"/>
    <col min="772" max="776" width="11.25" style="88" customWidth="1"/>
    <col min="777" max="777" width="6.375" style="88" customWidth="1"/>
    <col min="778" max="1024" width="9" style="88"/>
    <col min="1025" max="1025" width="13.25" style="88" customWidth="1"/>
    <col min="1026" max="1027" width="8.125" style="88" customWidth="1"/>
    <col min="1028" max="1032" width="11.25" style="88" customWidth="1"/>
    <col min="1033" max="1033" width="6.375" style="88" customWidth="1"/>
    <col min="1034" max="1280" width="9" style="88"/>
    <col min="1281" max="1281" width="13.25" style="88" customWidth="1"/>
    <col min="1282" max="1283" width="8.125" style="88" customWidth="1"/>
    <col min="1284" max="1288" width="11.25" style="88" customWidth="1"/>
    <col min="1289" max="1289" width="6.375" style="88" customWidth="1"/>
    <col min="1290" max="1536" width="9" style="88"/>
    <col min="1537" max="1537" width="13.25" style="88" customWidth="1"/>
    <col min="1538" max="1539" width="8.125" style="88" customWidth="1"/>
    <col min="1540" max="1544" width="11.25" style="88" customWidth="1"/>
    <col min="1545" max="1545" width="6.375" style="88" customWidth="1"/>
    <col min="1546" max="1792" width="9" style="88"/>
    <col min="1793" max="1793" width="13.25" style="88" customWidth="1"/>
    <col min="1794" max="1795" width="8.125" style="88" customWidth="1"/>
    <col min="1796" max="1800" width="11.25" style="88" customWidth="1"/>
    <col min="1801" max="1801" width="6.375" style="88" customWidth="1"/>
    <col min="1802" max="2048" width="9" style="88"/>
    <col min="2049" max="2049" width="13.25" style="88" customWidth="1"/>
    <col min="2050" max="2051" width="8.125" style="88" customWidth="1"/>
    <col min="2052" max="2056" width="11.25" style="88" customWidth="1"/>
    <col min="2057" max="2057" width="6.375" style="88" customWidth="1"/>
    <col min="2058" max="2304" width="9" style="88"/>
    <col min="2305" max="2305" width="13.25" style="88" customWidth="1"/>
    <col min="2306" max="2307" width="8.125" style="88" customWidth="1"/>
    <col min="2308" max="2312" width="11.25" style="88" customWidth="1"/>
    <col min="2313" max="2313" width="6.375" style="88" customWidth="1"/>
    <col min="2314" max="2560" width="9" style="88"/>
    <col min="2561" max="2561" width="13.25" style="88" customWidth="1"/>
    <col min="2562" max="2563" width="8.125" style="88" customWidth="1"/>
    <col min="2564" max="2568" width="11.25" style="88" customWidth="1"/>
    <col min="2569" max="2569" width="6.375" style="88" customWidth="1"/>
    <col min="2570" max="2816" width="9" style="88"/>
    <col min="2817" max="2817" width="13.25" style="88" customWidth="1"/>
    <col min="2818" max="2819" width="8.125" style="88" customWidth="1"/>
    <col min="2820" max="2824" width="11.25" style="88" customWidth="1"/>
    <col min="2825" max="2825" width="6.375" style="88" customWidth="1"/>
    <col min="2826" max="3072" width="9" style="88"/>
    <col min="3073" max="3073" width="13.25" style="88" customWidth="1"/>
    <col min="3074" max="3075" width="8.125" style="88" customWidth="1"/>
    <col min="3076" max="3080" width="11.25" style="88" customWidth="1"/>
    <col min="3081" max="3081" width="6.375" style="88" customWidth="1"/>
    <col min="3082" max="3328" width="9" style="88"/>
    <col min="3329" max="3329" width="13.25" style="88" customWidth="1"/>
    <col min="3330" max="3331" width="8.125" style="88" customWidth="1"/>
    <col min="3332" max="3336" width="11.25" style="88" customWidth="1"/>
    <col min="3337" max="3337" width="6.375" style="88" customWidth="1"/>
    <col min="3338" max="3584" width="9" style="88"/>
    <col min="3585" max="3585" width="13.25" style="88" customWidth="1"/>
    <col min="3586" max="3587" width="8.125" style="88" customWidth="1"/>
    <col min="3588" max="3592" width="11.25" style="88" customWidth="1"/>
    <col min="3593" max="3593" width="6.375" style="88" customWidth="1"/>
    <col min="3594" max="3840" width="9" style="88"/>
    <col min="3841" max="3841" width="13.25" style="88" customWidth="1"/>
    <col min="3842" max="3843" width="8.125" style="88" customWidth="1"/>
    <col min="3844" max="3848" width="11.25" style="88" customWidth="1"/>
    <col min="3849" max="3849" width="6.375" style="88" customWidth="1"/>
    <col min="3850" max="4096" width="9" style="88"/>
    <col min="4097" max="4097" width="13.25" style="88" customWidth="1"/>
    <col min="4098" max="4099" width="8.125" style="88" customWidth="1"/>
    <col min="4100" max="4104" width="11.25" style="88" customWidth="1"/>
    <col min="4105" max="4105" width="6.375" style="88" customWidth="1"/>
    <col min="4106" max="4352" width="9" style="88"/>
    <col min="4353" max="4353" width="13.25" style="88" customWidth="1"/>
    <col min="4354" max="4355" width="8.125" style="88" customWidth="1"/>
    <col min="4356" max="4360" width="11.25" style="88" customWidth="1"/>
    <col min="4361" max="4361" width="6.375" style="88" customWidth="1"/>
    <col min="4362" max="4608" width="9" style="88"/>
    <col min="4609" max="4609" width="13.25" style="88" customWidth="1"/>
    <col min="4610" max="4611" width="8.125" style="88" customWidth="1"/>
    <col min="4612" max="4616" width="11.25" style="88" customWidth="1"/>
    <col min="4617" max="4617" width="6.375" style="88" customWidth="1"/>
    <col min="4618" max="4864" width="9" style="88"/>
    <col min="4865" max="4865" width="13.25" style="88" customWidth="1"/>
    <col min="4866" max="4867" width="8.125" style="88" customWidth="1"/>
    <col min="4868" max="4872" width="11.25" style="88" customWidth="1"/>
    <col min="4873" max="4873" width="6.375" style="88" customWidth="1"/>
    <col min="4874" max="5120" width="9" style="88"/>
    <col min="5121" max="5121" width="13.25" style="88" customWidth="1"/>
    <col min="5122" max="5123" width="8.125" style="88" customWidth="1"/>
    <col min="5124" max="5128" width="11.25" style="88" customWidth="1"/>
    <col min="5129" max="5129" width="6.375" style="88" customWidth="1"/>
    <col min="5130" max="5376" width="9" style="88"/>
    <col min="5377" max="5377" width="13.25" style="88" customWidth="1"/>
    <col min="5378" max="5379" width="8.125" style="88" customWidth="1"/>
    <col min="5380" max="5384" width="11.25" style="88" customWidth="1"/>
    <col min="5385" max="5385" width="6.375" style="88" customWidth="1"/>
    <col min="5386" max="5632" width="9" style="88"/>
    <col min="5633" max="5633" width="13.25" style="88" customWidth="1"/>
    <col min="5634" max="5635" width="8.125" style="88" customWidth="1"/>
    <col min="5636" max="5640" width="11.25" style="88" customWidth="1"/>
    <col min="5641" max="5641" width="6.375" style="88" customWidth="1"/>
    <col min="5642" max="5888" width="9" style="88"/>
    <col min="5889" max="5889" width="13.25" style="88" customWidth="1"/>
    <col min="5890" max="5891" width="8.125" style="88" customWidth="1"/>
    <col min="5892" max="5896" width="11.25" style="88" customWidth="1"/>
    <col min="5897" max="5897" width="6.375" style="88" customWidth="1"/>
    <col min="5898" max="6144" width="9" style="88"/>
    <col min="6145" max="6145" width="13.25" style="88" customWidth="1"/>
    <col min="6146" max="6147" width="8.125" style="88" customWidth="1"/>
    <col min="6148" max="6152" width="11.25" style="88" customWidth="1"/>
    <col min="6153" max="6153" width="6.375" style="88" customWidth="1"/>
    <col min="6154" max="6400" width="9" style="88"/>
    <col min="6401" max="6401" width="13.25" style="88" customWidth="1"/>
    <col min="6402" max="6403" width="8.125" style="88" customWidth="1"/>
    <col min="6404" max="6408" width="11.25" style="88" customWidth="1"/>
    <col min="6409" max="6409" width="6.375" style="88" customWidth="1"/>
    <col min="6410" max="6656" width="9" style="88"/>
    <col min="6657" max="6657" width="13.25" style="88" customWidth="1"/>
    <col min="6658" max="6659" width="8.125" style="88" customWidth="1"/>
    <col min="6660" max="6664" width="11.25" style="88" customWidth="1"/>
    <col min="6665" max="6665" width="6.375" style="88" customWidth="1"/>
    <col min="6666" max="6912" width="9" style="88"/>
    <col min="6913" max="6913" width="13.25" style="88" customWidth="1"/>
    <col min="6914" max="6915" width="8.125" style="88" customWidth="1"/>
    <col min="6916" max="6920" width="11.25" style="88" customWidth="1"/>
    <col min="6921" max="6921" width="6.375" style="88" customWidth="1"/>
    <col min="6922" max="7168" width="9" style="88"/>
    <col min="7169" max="7169" width="13.25" style="88" customWidth="1"/>
    <col min="7170" max="7171" width="8.125" style="88" customWidth="1"/>
    <col min="7172" max="7176" width="11.25" style="88" customWidth="1"/>
    <col min="7177" max="7177" width="6.375" style="88" customWidth="1"/>
    <col min="7178" max="7424" width="9" style="88"/>
    <col min="7425" max="7425" width="13.25" style="88" customWidth="1"/>
    <col min="7426" max="7427" width="8.125" style="88" customWidth="1"/>
    <col min="7428" max="7432" width="11.25" style="88" customWidth="1"/>
    <col min="7433" max="7433" width="6.375" style="88" customWidth="1"/>
    <col min="7434" max="7680" width="9" style="88"/>
    <col min="7681" max="7681" width="13.25" style="88" customWidth="1"/>
    <col min="7682" max="7683" width="8.125" style="88" customWidth="1"/>
    <col min="7684" max="7688" width="11.25" style="88" customWidth="1"/>
    <col min="7689" max="7689" width="6.375" style="88" customWidth="1"/>
    <col min="7690" max="7936" width="9" style="88"/>
    <col min="7937" max="7937" width="13.25" style="88" customWidth="1"/>
    <col min="7938" max="7939" width="8.125" style="88" customWidth="1"/>
    <col min="7940" max="7944" width="11.25" style="88" customWidth="1"/>
    <col min="7945" max="7945" width="6.375" style="88" customWidth="1"/>
    <col min="7946" max="8192" width="9" style="88"/>
    <col min="8193" max="8193" width="13.25" style="88" customWidth="1"/>
    <col min="8194" max="8195" width="8.125" style="88" customWidth="1"/>
    <col min="8196" max="8200" width="11.25" style="88" customWidth="1"/>
    <col min="8201" max="8201" width="6.375" style="88" customWidth="1"/>
    <col min="8202" max="8448" width="9" style="88"/>
    <col min="8449" max="8449" width="13.25" style="88" customWidth="1"/>
    <col min="8450" max="8451" width="8.125" style="88" customWidth="1"/>
    <col min="8452" max="8456" width="11.25" style="88" customWidth="1"/>
    <col min="8457" max="8457" width="6.375" style="88" customWidth="1"/>
    <col min="8458" max="8704" width="9" style="88"/>
    <col min="8705" max="8705" width="13.25" style="88" customWidth="1"/>
    <col min="8706" max="8707" width="8.125" style="88" customWidth="1"/>
    <col min="8708" max="8712" width="11.25" style="88" customWidth="1"/>
    <col min="8713" max="8713" width="6.375" style="88" customWidth="1"/>
    <col min="8714" max="8960" width="9" style="88"/>
    <col min="8961" max="8961" width="13.25" style="88" customWidth="1"/>
    <col min="8962" max="8963" width="8.125" style="88" customWidth="1"/>
    <col min="8964" max="8968" width="11.25" style="88" customWidth="1"/>
    <col min="8969" max="8969" width="6.375" style="88" customWidth="1"/>
    <col min="8970" max="9216" width="9" style="88"/>
    <col min="9217" max="9217" width="13.25" style="88" customWidth="1"/>
    <col min="9218" max="9219" width="8.125" style="88" customWidth="1"/>
    <col min="9220" max="9224" width="11.25" style="88" customWidth="1"/>
    <col min="9225" max="9225" width="6.375" style="88" customWidth="1"/>
    <col min="9226" max="9472" width="9" style="88"/>
    <col min="9473" max="9473" width="13.25" style="88" customWidth="1"/>
    <col min="9474" max="9475" width="8.125" style="88" customWidth="1"/>
    <col min="9476" max="9480" width="11.25" style="88" customWidth="1"/>
    <col min="9481" max="9481" width="6.375" style="88" customWidth="1"/>
    <col min="9482" max="9728" width="9" style="88"/>
    <col min="9729" max="9729" width="13.25" style="88" customWidth="1"/>
    <col min="9730" max="9731" width="8.125" style="88" customWidth="1"/>
    <col min="9732" max="9736" width="11.25" style="88" customWidth="1"/>
    <col min="9737" max="9737" width="6.375" style="88" customWidth="1"/>
    <col min="9738" max="9984" width="9" style="88"/>
    <col min="9985" max="9985" width="13.25" style="88" customWidth="1"/>
    <col min="9986" max="9987" width="8.125" style="88" customWidth="1"/>
    <col min="9988" max="9992" width="11.25" style="88" customWidth="1"/>
    <col min="9993" max="9993" width="6.375" style="88" customWidth="1"/>
    <col min="9994" max="10240" width="9" style="88"/>
    <col min="10241" max="10241" width="13.25" style="88" customWidth="1"/>
    <col min="10242" max="10243" width="8.125" style="88" customWidth="1"/>
    <col min="10244" max="10248" width="11.25" style="88" customWidth="1"/>
    <col min="10249" max="10249" width="6.375" style="88" customWidth="1"/>
    <col min="10250" max="10496" width="9" style="88"/>
    <col min="10497" max="10497" width="13.25" style="88" customWidth="1"/>
    <col min="10498" max="10499" width="8.125" style="88" customWidth="1"/>
    <col min="10500" max="10504" width="11.25" style="88" customWidth="1"/>
    <col min="10505" max="10505" width="6.375" style="88" customWidth="1"/>
    <col min="10506" max="10752" width="9" style="88"/>
    <col min="10753" max="10753" width="13.25" style="88" customWidth="1"/>
    <col min="10754" max="10755" width="8.125" style="88" customWidth="1"/>
    <col min="10756" max="10760" width="11.25" style="88" customWidth="1"/>
    <col min="10761" max="10761" width="6.375" style="88" customWidth="1"/>
    <col min="10762" max="11008" width="9" style="88"/>
    <col min="11009" max="11009" width="13.25" style="88" customWidth="1"/>
    <col min="11010" max="11011" width="8.125" style="88" customWidth="1"/>
    <col min="11012" max="11016" width="11.25" style="88" customWidth="1"/>
    <col min="11017" max="11017" width="6.375" style="88" customWidth="1"/>
    <col min="11018" max="11264" width="9" style="88"/>
    <col min="11265" max="11265" width="13.25" style="88" customWidth="1"/>
    <col min="11266" max="11267" width="8.125" style="88" customWidth="1"/>
    <col min="11268" max="11272" width="11.25" style="88" customWidth="1"/>
    <col min="11273" max="11273" width="6.375" style="88" customWidth="1"/>
    <col min="11274" max="11520" width="9" style="88"/>
    <col min="11521" max="11521" width="13.25" style="88" customWidth="1"/>
    <col min="11522" max="11523" width="8.125" style="88" customWidth="1"/>
    <col min="11524" max="11528" width="11.25" style="88" customWidth="1"/>
    <col min="11529" max="11529" width="6.375" style="88" customWidth="1"/>
    <col min="11530" max="11776" width="9" style="88"/>
    <col min="11777" max="11777" width="13.25" style="88" customWidth="1"/>
    <col min="11778" max="11779" width="8.125" style="88" customWidth="1"/>
    <col min="11780" max="11784" width="11.25" style="88" customWidth="1"/>
    <col min="11785" max="11785" width="6.375" style="88" customWidth="1"/>
    <col min="11786" max="12032" width="9" style="88"/>
    <col min="12033" max="12033" width="13.25" style="88" customWidth="1"/>
    <col min="12034" max="12035" width="8.125" style="88" customWidth="1"/>
    <col min="12036" max="12040" width="11.25" style="88" customWidth="1"/>
    <col min="12041" max="12041" width="6.375" style="88" customWidth="1"/>
    <col min="12042" max="12288" width="9" style="88"/>
    <col min="12289" max="12289" width="13.25" style="88" customWidth="1"/>
    <col min="12290" max="12291" width="8.125" style="88" customWidth="1"/>
    <col min="12292" max="12296" width="11.25" style="88" customWidth="1"/>
    <col min="12297" max="12297" width="6.375" style="88" customWidth="1"/>
    <col min="12298" max="12544" width="9" style="88"/>
    <col min="12545" max="12545" width="13.25" style="88" customWidth="1"/>
    <col min="12546" max="12547" width="8.125" style="88" customWidth="1"/>
    <col min="12548" max="12552" width="11.25" style="88" customWidth="1"/>
    <col min="12553" max="12553" width="6.375" style="88" customWidth="1"/>
    <col min="12554" max="12800" width="9" style="88"/>
    <col min="12801" max="12801" width="13.25" style="88" customWidth="1"/>
    <col min="12802" max="12803" width="8.125" style="88" customWidth="1"/>
    <col min="12804" max="12808" width="11.25" style="88" customWidth="1"/>
    <col min="12809" max="12809" width="6.375" style="88" customWidth="1"/>
    <col min="12810" max="13056" width="9" style="88"/>
    <col min="13057" max="13057" width="13.25" style="88" customWidth="1"/>
    <col min="13058" max="13059" width="8.125" style="88" customWidth="1"/>
    <col min="13060" max="13064" width="11.25" style="88" customWidth="1"/>
    <col min="13065" max="13065" width="6.375" style="88" customWidth="1"/>
    <col min="13066" max="13312" width="9" style="88"/>
    <col min="13313" max="13313" width="13.25" style="88" customWidth="1"/>
    <col min="13314" max="13315" width="8.125" style="88" customWidth="1"/>
    <col min="13316" max="13320" width="11.25" style="88" customWidth="1"/>
    <col min="13321" max="13321" width="6.375" style="88" customWidth="1"/>
    <col min="13322" max="13568" width="9" style="88"/>
    <col min="13569" max="13569" width="13.25" style="88" customWidth="1"/>
    <col min="13570" max="13571" width="8.125" style="88" customWidth="1"/>
    <col min="13572" max="13576" width="11.25" style="88" customWidth="1"/>
    <col min="13577" max="13577" width="6.375" style="88" customWidth="1"/>
    <col min="13578" max="13824" width="9" style="88"/>
    <col min="13825" max="13825" width="13.25" style="88" customWidth="1"/>
    <col min="13826" max="13827" width="8.125" style="88" customWidth="1"/>
    <col min="13828" max="13832" width="11.25" style="88" customWidth="1"/>
    <col min="13833" max="13833" width="6.375" style="88" customWidth="1"/>
    <col min="13834" max="14080" width="9" style="88"/>
    <col min="14081" max="14081" width="13.25" style="88" customWidth="1"/>
    <col min="14082" max="14083" width="8.125" style="88" customWidth="1"/>
    <col min="14084" max="14088" width="11.25" style="88" customWidth="1"/>
    <col min="14089" max="14089" width="6.375" style="88" customWidth="1"/>
    <col min="14090" max="14336" width="9" style="88"/>
    <col min="14337" max="14337" width="13.25" style="88" customWidth="1"/>
    <col min="14338" max="14339" width="8.125" style="88" customWidth="1"/>
    <col min="14340" max="14344" width="11.25" style="88" customWidth="1"/>
    <col min="14345" max="14345" width="6.375" style="88" customWidth="1"/>
    <col min="14346" max="14592" width="9" style="88"/>
    <col min="14593" max="14593" width="13.25" style="88" customWidth="1"/>
    <col min="14594" max="14595" width="8.125" style="88" customWidth="1"/>
    <col min="14596" max="14600" width="11.25" style="88" customWidth="1"/>
    <col min="14601" max="14601" width="6.375" style="88" customWidth="1"/>
    <col min="14602" max="14848" width="9" style="88"/>
    <col min="14849" max="14849" width="13.25" style="88" customWidth="1"/>
    <col min="14850" max="14851" width="8.125" style="88" customWidth="1"/>
    <col min="14852" max="14856" width="11.25" style="88" customWidth="1"/>
    <col min="14857" max="14857" width="6.375" style="88" customWidth="1"/>
    <col min="14858" max="15104" width="9" style="88"/>
    <col min="15105" max="15105" width="13.25" style="88" customWidth="1"/>
    <col min="15106" max="15107" width="8.125" style="88" customWidth="1"/>
    <col min="15108" max="15112" width="11.25" style="88" customWidth="1"/>
    <col min="15113" max="15113" width="6.375" style="88" customWidth="1"/>
    <col min="15114" max="15360" width="9" style="88"/>
    <col min="15361" max="15361" width="13.25" style="88" customWidth="1"/>
    <col min="15362" max="15363" width="8.125" style="88" customWidth="1"/>
    <col min="15364" max="15368" width="11.25" style="88" customWidth="1"/>
    <col min="15369" max="15369" width="6.375" style="88" customWidth="1"/>
    <col min="15370" max="15616" width="9" style="88"/>
    <col min="15617" max="15617" width="13.25" style="88" customWidth="1"/>
    <col min="15618" max="15619" width="8.125" style="88" customWidth="1"/>
    <col min="15620" max="15624" width="11.25" style="88" customWidth="1"/>
    <col min="15625" max="15625" width="6.375" style="88" customWidth="1"/>
    <col min="15626" max="15872" width="9" style="88"/>
    <col min="15873" max="15873" width="13.25" style="88" customWidth="1"/>
    <col min="15874" max="15875" width="8.125" style="88" customWidth="1"/>
    <col min="15876" max="15880" width="11.25" style="88" customWidth="1"/>
    <col min="15881" max="15881" width="6.375" style="88" customWidth="1"/>
    <col min="15882" max="16128" width="9" style="88"/>
    <col min="16129" max="16129" width="13.25" style="88" customWidth="1"/>
    <col min="16130" max="16131" width="8.125" style="88" customWidth="1"/>
    <col min="16132" max="16136" width="11.25" style="88" customWidth="1"/>
    <col min="16137" max="16137" width="6.375" style="88" customWidth="1"/>
    <col min="16138" max="16384" width="9" style="88"/>
  </cols>
  <sheetData>
    <row r="1" spans="1:8">
      <c r="A1" s="87"/>
      <c r="B1" s="87"/>
      <c r="C1" s="87"/>
      <c r="D1" s="87"/>
      <c r="E1" s="87"/>
      <c r="F1" s="87"/>
      <c r="G1" s="87"/>
      <c r="H1" s="87"/>
    </row>
    <row r="2" spans="1:8" ht="22.5" customHeight="1">
      <c r="A2" s="621" t="s">
        <v>473</v>
      </c>
      <c r="B2" s="621"/>
      <c r="C2" s="621"/>
      <c r="D2" s="621"/>
      <c r="E2" s="621"/>
      <c r="F2" s="662"/>
      <c r="G2" s="662"/>
      <c r="H2" s="662"/>
    </row>
    <row r="3" spans="1:8" s="122" customFormat="1" ht="12.75" thickBot="1">
      <c r="A3" s="104"/>
      <c r="B3" s="104"/>
      <c r="C3" s="104"/>
      <c r="D3" s="120"/>
      <c r="E3" s="120"/>
      <c r="F3" s="87"/>
      <c r="G3" s="87"/>
      <c r="H3" s="121" t="s">
        <v>54</v>
      </c>
    </row>
    <row r="4" spans="1:8" s="122" customFormat="1" ht="18" customHeight="1">
      <c r="A4" s="622" t="s">
        <v>32</v>
      </c>
      <c r="B4" s="624" t="s">
        <v>55</v>
      </c>
      <c r="C4" s="625"/>
      <c r="D4" s="624" t="s">
        <v>56</v>
      </c>
      <c r="E4" s="663"/>
      <c r="F4" s="664"/>
      <c r="G4" s="631" t="s">
        <v>35</v>
      </c>
      <c r="H4" s="631" t="s">
        <v>36</v>
      </c>
    </row>
    <row r="5" spans="1:8" s="122" customFormat="1" ht="18" customHeight="1">
      <c r="A5" s="644"/>
      <c r="B5" s="92" t="s">
        <v>57</v>
      </c>
      <c r="C5" s="92" t="s">
        <v>38</v>
      </c>
      <c r="D5" s="91" t="s">
        <v>39</v>
      </c>
      <c r="E5" s="91" t="s">
        <v>58</v>
      </c>
      <c r="F5" s="91" t="s">
        <v>59</v>
      </c>
      <c r="G5" s="634"/>
      <c r="H5" s="634"/>
    </row>
    <row r="6" spans="1:8" s="122" customFormat="1" ht="18" customHeight="1">
      <c r="A6" s="123" t="s">
        <v>342</v>
      </c>
      <c r="B6" s="124">
        <v>7</v>
      </c>
      <c r="C6" s="124">
        <v>6</v>
      </c>
      <c r="D6" s="125">
        <v>10210</v>
      </c>
      <c r="E6" s="125">
        <v>10069</v>
      </c>
      <c r="F6" s="125">
        <v>141</v>
      </c>
      <c r="G6" s="125">
        <v>772</v>
      </c>
      <c r="H6" s="125">
        <v>192</v>
      </c>
    </row>
    <row r="7" spans="1:8" s="122" customFormat="1" ht="18" customHeight="1">
      <c r="A7" s="97" t="s">
        <v>437</v>
      </c>
      <c r="B7" s="124">
        <v>7</v>
      </c>
      <c r="C7" s="124">
        <v>6</v>
      </c>
      <c r="D7" s="125">
        <v>10221</v>
      </c>
      <c r="E7" s="125">
        <v>10093</v>
      </c>
      <c r="F7" s="125">
        <v>128</v>
      </c>
      <c r="G7" s="125">
        <v>768</v>
      </c>
      <c r="H7" s="125">
        <v>193</v>
      </c>
    </row>
    <row r="8" spans="1:8" s="122" customFormat="1" ht="18" customHeight="1">
      <c r="A8" s="97" t="s">
        <v>438</v>
      </c>
      <c r="B8" s="124">
        <v>7</v>
      </c>
      <c r="C8" s="124">
        <v>6</v>
      </c>
      <c r="D8" s="125">
        <v>10234</v>
      </c>
      <c r="E8" s="125">
        <v>10129</v>
      </c>
      <c r="F8" s="125">
        <v>105</v>
      </c>
      <c r="G8" s="125">
        <v>767</v>
      </c>
      <c r="H8" s="125">
        <v>191</v>
      </c>
    </row>
    <row r="9" spans="1:8" s="122" customFormat="1" ht="18" customHeight="1">
      <c r="A9" s="97" t="s">
        <v>469</v>
      </c>
      <c r="B9" s="124">
        <v>7</v>
      </c>
      <c r="C9" s="124">
        <v>6</v>
      </c>
      <c r="D9" s="125">
        <v>10099</v>
      </c>
      <c r="E9" s="125">
        <v>9995</v>
      </c>
      <c r="F9" s="125">
        <v>104</v>
      </c>
      <c r="G9" s="125">
        <v>758</v>
      </c>
      <c r="H9" s="125">
        <v>176</v>
      </c>
    </row>
    <row r="10" spans="1:8" s="122" customFormat="1" ht="18" customHeight="1" thickBot="1">
      <c r="A10" s="126" t="s">
        <v>470</v>
      </c>
      <c r="B10" s="127">
        <v>7</v>
      </c>
      <c r="C10" s="127">
        <v>6</v>
      </c>
      <c r="D10" s="128">
        <v>9907</v>
      </c>
      <c r="E10" s="128">
        <v>9813</v>
      </c>
      <c r="F10" s="128">
        <v>94</v>
      </c>
      <c r="G10" s="128">
        <v>754</v>
      </c>
      <c r="H10" s="128">
        <v>180</v>
      </c>
    </row>
    <row r="11" spans="1:8" s="122" customFormat="1" ht="13.5" customHeight="1">
      <c r="A11" s="103" t="s">
        <v>51</v>
      </c>
      <c r="B11" s="103"/>
      <c r="C11" s="103"/>
      <c r="D11" s="103"/>
      <c r="E11" s="103"/>
      <c r="F11" s="87"/>
      <c r="G11" s="87"/>
      <c r="H11" s="87"/>
    </row>
    <row r="12" spans="1:8" s="122" customFormat="1" ht="13.5" customHeight="1">
      <c r="A12" s="103" t="s">
        <v>60</v>
      </c>
      <c r="B12" s="103"/>
      <c r="C12" s="103"/>
      <c r="D12" s="103"/>
      <c r="E12" s="103"/>
      <c r="F12" s="87"/>
      <c r="G12" s="87"/>
      <c r="H12" s="87"/>
    </row>
    <row r="13" spans="1:8" s="122" customFormat="1" ht="13.5" customHeight="1"/>
    <row r="14" spans="1:8" s="122" customFormat="1" ht="13.5" customHeight="1"/>
    <row r="15" spans="1:8" s="122" customFormat="1" ht="13.5" customHeight="1"/>
    <row r="16" spans="1:8" s="122" customFormat="1" ht="13.5" customHeight="1"/>
    <row r="17" s="122" customFormat="1" ht="13.5" customHeight="1"/>
    <row r="18" s="122" customFormat="1" ht="13.5" customHeight="1"/>
    <row r="19" s="122" customFormat="1" ht="13.5" customHeight="1"/>
    <row r="20" s="122" customFormat="1" ht="13.5" customHeight="1"/>
    <row r="21" s="122" customFormat="1" ht="13.5" customHeight="1"/>
    <row r="22" s="122" customFormat="1" ht="13.5" customHeight="1"/>
    <row r="23" s="122" customFormat="1" ht="13.5" customHeight="1"/>
    <row r="24" s="122" customFormat="1" ht="13.5" customHeight="1"/>
    <row r="25" s="122" customFormat="1" ht="13.5" customHeight="1"/>
    <row r="26" s="122" customFormat="1" ht="13.5" customHeight="1"/>
    <row r="27" s="122" customFormat="1" ht="13.5" customHeight="1"/>
    <row r="28" s="122" customFormat="1" ht="13.5" customHeight="1"/>
    <row r="29" s="122" customFormat="1" ht="13.5" customHeight="1"/>
    <row r="30" s="122" customFormat="1" ht="13.5" customHeight="1"/>
    <row r="31" s="122" customFormat="1" ht="13.5" customHeight="1"/>
    <row r="32" s="122" customFormat="1" ht="13.5" customHeight="1"/>
    <row r="33" s="122" customFormat="1" ht="13.5" customHeight="1"/>
    <row r="34" s="122" customFormat="1" ht="13.5" customHeight="1"/>
    <row r="35" s="122" customFormat="1" ht="13.5" customHeight="1"/>
    <row r="36" s="122" customFormat="1" ht="13.5" customHeight="1"/>
    <row r="37" s="122" customFormat="1" ht="13.5" customHeight="1"/>
    <row r="38" s="122" customFormat="1" ht="13.5" customHeight="1"/>
    <row r="39" s="122" customFormat="1" ht="13.5" customHeight="1"/>
    <row r="40" s="122" customFormat="1" ht="13.5" customHeight="1"/>
    <row r="41" s="122" customFormat="1" ht="13.5" customHeight="1"/>
    <row r="42" s="122" customFormat="1" ht="13.5" customHeight="1"/>
    <row r="43" s="122" customFormat="1" ht="13.5" customHeight="1"/>
    <row r="44" s="122" customFormat="1" ht="13.5" customHeight="1"/>
    <row r="45" s="122" customFormat="1" ht="13.5" customHeight="1"/>
    <row r="46" s="122" customFormat="1" ht="13.5" customHeight="1"/>
    <row r="47" s="122" customFormat="1" ht="13.5" customHeight="1"/>
    <row r="48" s="122" customFormat="1" ht="13.5" customHeight="1"/>
    <row r="49" s="122" customFormat="1" ht="13.5" customHeight="1"/>
    <row r="50" s="122" customFormat="1" ht="13.5" customHeight="1"/>
    <row r="51" s="122" customFormat="1" ht="13.5" customHeight="1"/>
    <row r="52" s="122" customFormat="1" ht="13.5" customHeight="1"/>
    <row r="53" s="122" customFormat="1" ht="13.5" customHeight="1"/>
    <row r="54" s="122" customFormat="1" ht="13.5" customHeight="1"/>
    <row r="55" s="122" customFormat="1" ht="13.5" customHeight="1"/>
    <row r="56" s="122" customFormat="1" ht="13.5" customHeight="1"/>
    <row r="57" s="122" customFormat="1" ht="13.5" customHeight="1"/>
    <row r="58" s="122" customFormat="1" ht="13.5" customHeight="1"/>
    <row r="59" s="122" customFormat="1" ht="13.5" customHeight="1"/>
    <row r="60" s="122" customFormat="1" ht="13.5" customHeight="1"/>
    <row r="61" s="122" customFormat="1" ht="13.5" customHeight="1"/>
    <row r="62" s="122" customFormat="1" ht="13.5" customHeight="1"/>
    <row r="63" s="122" customFormat="1" ht="13.5" customHeight="1"/>
    <row r="64" s="122" customFormat="1" ht="13.5" customHeight="1"/>
    <row r="65" s="122" customFormat="1" ht="13.5" customHeight="1"/>
    <row r="66" s="122" customFormat="1" ht="13.5" customHeight="1"/>
    <row r="67" s="122" customFormat="1" ht="13.5" customHeight="1"/>
    <row r="68" s="122" customFormat="1" ht="13.5" customHeight="1"/>
    <row r="69" s="122" customFormat="1" ht="13.5" customHeight="1"/>
    <row r="70" s="122" customFormat="1" ht="13.5" customHeight="1"/>
    <row r="71" s="122" customFormat="1" ht="13.5" customHeight="1"/>
    <row r="72" s="122" customFormat="1" ht="13.5" customHeight="1"/>
    <row r="73" s="122" customFormat="1" ht="13.5" customHeight="1"/>
    <row r="74" s="122" customFormat="1" ht="13.5" customHeight="1"/>
    <row r="75" s="122" customFormat="1" ht="13.5" customHeight="1"/>
    <row r="76" s="122" customFormat="1" ht="13.5" customHeight="1"/>
    <row r="77" s="122" customFormat="1" ht="13.5" customHeight="1"/>
    <row r="78" s="122" customFormat="1" ht="13.5" customHeight="1"/>
    <row r="79" s="122" customFormat="1" ht="13.5" customHeight="1"/>
    <row r="80" s="122" customFormat="1" ht="13.5" customHeight="1"/>
    <row r="81" s="122" customFormat="1" ht="13.5" customHeight="1"/>
    <row r="82" s="122" customFormat="1" ht="13.5" customHeight="1"/>
    <row r="83" s="122" customFormat="1" ht="13.5" customHeight="1"/>
    <row r="84" s="122" customFormat="1" ht="13.5" customHeight="1"/>
    <row r="85" s="122" customFormat="1" ht="13.5" customHeight="1"/>
    <row r="86" s="122" customFormat="1" ht="13.5" customHeight="1"/>
    <row r="87" s="122" customFormat="1" ht="13.5" customHeight="1"/>
    <row r="88" s="122" customFormat="1" ht="13.5" customHeight="1"/>
    <row r="89" s="122" customFormat="1" ht="13.5" customHeight="1"/>
    <row r="90" s="122" customFormat="1" ht="13.5" customHeight="1"/>
    <row r="91" s="122" customFormat="1" ht="13.5" customHeight="1"/>
    <row r="92" s="122" customFormat="1" ht="13.5" customHeight="1"/>
    <row r="93" s="122" customFormat="1" ht="13.5" customHeight="1"/>
    <row r="94" s="122" customFormat="1" ht="13.5" customHeight="1"/>
    <row r="95" s="122" customFormat="1" ht="13.5" customHeight="1"/>
    <row r="96" s="122" customFormat="1" ht="13.5" customHeight="1"/>
    <row r="97" s="122" customFormat="1" ht="13.5" customHeight="1"/>
    <row r="98" s="122" customFormat="1" ht="13.5" customHeight="1"/>
    <row r="99" s="122" customFormat="1" ht="13.5" customHeight="1"/>
    <row r="100" s="122" customFormat="1" ht="13.5" customHeight="1"/>
    <row r="101" s="122" customFormat="1" ht="13.5" customHeight="1"/>
    <row r="102" s="122" customFormat="1" ht="13.5" customHeight="1"/>
    <row r="103" s="122" customFormat="1" ht="13.5" customHeight="1"/>
    <row r="104" s="122" customFormat="1" ht="13.5" customHeight="1"/>
    <row r="105" s="122" customFormat="1" ht="13.5" customHeight="1"/>
    <row r="106" s="122" customFormat="1" ht="13.5" customHeight="1"/>
    <row r="107" s="122" customFormat="1" ht="13.5" customHeight="1"/>
    <row r="108" s="122" customFormat="1" ht="13.5" customHeight="1"/>
    <row r="109" s="122" customFormat="1" ht="13.5" customHeight="1"/>
    <row r="110" s="122" customFormat="1" ht="13.5" customHeight="1"/>
    <row r="111" s="122" customFormat="1" ht="13.5" customHeight="1"/>
    <row r="112" s="122" customFormat="1" ht="13.5" customHeight="1"/>
    <row r="113" s="122" customFormat="1" ht="13.5" customHeight="1"/>
    <row r="114" s="122" customFormat="1" ht="13.5" customHeight="1"/>
    <row r="115" s="122" customFormat="1" ht="13.5" customHeight="1"/>
    <row r="116" s="122" customFormat="1" ht="13.5" customHeight="1"/>
    <row r="117" s="122" customFormat="1" ht="13.5" customHeight="1"/>
    <row r="118" s="122" customFormat="1" ht="13.5" customHeight="1"/>
    <row r="119" s="122" customFormat="1" ht="13.5" customHeight="1"/>
    <row r="120" s="122" customFormat="1" ht="13.5" customHeight="1"/>
    <row r="121" s="122" customFormat="1" ht="13.5" customHeight="1"/>
    <row r="122" s="122" customFormat="1" ht="13.5" customHeight="1"/>
    <row r="123" s="122" customFormat="1" ht="13.5" customHeight="1"/>
    <row r="124" s="122" customFormat="1" ht="13.5" customHeight="1"/>
    <row r="125" s="122" customFormat="1" ht="13.5" customHeight="1"/>
    <row r="126" s="122" customFormat="1" ht="13.5" customHeight="1"/>
    <row r="127" s="122" customFormat="1" ht="13.5" customHeight="1"/>
    <row r="128" s="122" customFormat="1" ht="13.5" customHeight="1"/>
    <row r="129" s="122" customFormat="1" ht="13.5" customHeight="1"/>
    <row r="130" s="122" customFormat="1" ht="13.5" customHeight="1"/>
    <row r="131" s="122" customFormat="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mergeCells count="6">
    <mergeCell ref="A2:H2"/>
    <mergeCell ref="A4:A5"/>
    <mergeCell ref="B4:C4"/>
    <mergeCell ref="D4:F4"/>
    <mergeCell ref="G4:G5"/>
    <mergeCell ref="H4:H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1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40"/>
  <sheetViews>
    <sheetView showGridLines="0" workbookViewId="0">
      <selection activeCell="B3" sqref="B3"/>
    </sheetView>
  </sheetViews>
  <sheetFormatPr defaultRowHeight="13.5"/>
  <cols>
    <col min="1" max="1" width="6.25" style="88" customWidth="1"/>
    <col min="2" max="2" width="12.5" style="88" customWidth="1"/>
    <col min="3" max="4" width="10.25" style="88" customWidth="1"/>
    <col min="5" max="8" width="11.5" style="88" customWidth="1"/>
    <col min="9" max="9" width="6.5" style="88" customWidth="1"/>
    <col min="10" max="256" width="9" style="88"/>
    <col min="257" max="257" width="6.25" style="88" customWidth="1"/>
    <col min="258" max="258" width="12.5" style="88" customWidth="1"/>
    <col min="259" max="260" width="10.25" style="88" customWidth="1"/>
    <col min="261" max="264" width="11.5" style="88" customWidth="1"/>
    <col min="265" max="265" width="6.5" style="88" customWidth="1"/>
    <col min="266" max="512" width="9" style="88"/>
    <col min="513" max="513" width="6.25" style="88" customWidth="1"/>
    <col min="514" max="514" width="12.5" style="88" customWidth="1"/>
    <col min="515" max="516" width="10.25" style="88" customWidth="1"/>
    <col min="517" max="520" width="11.5" style="88" customWidth="1"/>
    <col min="521" max="521" width="6.5" style="88" customWidth="1"/>
    <col min="522" max="768" width="9" style="88"/>
    <col min="769" max="769" width="6.25" style="88" customWidth="1"/>
    <col min="770" max="770" width="12.5" style="88" customWidth="1"/>
    <col min="771" max="772" width="10.25" style="88" customWidth="1"/>
    <col min="773" max="776" width="11.5" style="88" customWidth="1"/>
    <col min="777" max="777" width="6.5" style="88" customWidth="1"/>
    <col min="778" max="1024" width="9" style="88"/>
    <col min="1025" max="1025" width="6.25" style="88" customWidth="1"/>
    <col min="1026" max="1026" width="12.5" style="88" customWidth="1"/>
    <col min="1027" max="1028" width="10.25" style="88" customWidth="1"/>
    <col min="1029" max="1032" width="11.5" style="88" customWidth="1"/>
    <col min="1033" max="1033" width="6.5" style="88" customWidth="1"/>
    <col min="1034" max="1280" width="9" style="88"/>
    <col min="1281" max="1281" width="6.25" style="88" customWidth="1"/>
    <col min="1282" max="1282" width="12.5" style="88" customWidth="1"/>
    <col min="1283" max="1284" width="10.25" style="88" customWidth="1"/>
    <col min="1285" max="1288" width="11.5" style="88" customWidth="1"/>
    <col min="1289" max="1289" width="6.5" style="88" customWidth="1"/>
    <col min="1290" max="1536" width="9" style="88"/>
    <col min="1537" max="1537" width="6.25" style="88" customWidth="1"/>
    <col min="1538" max="1538" width="12.5" style="88" customWidth="1"/>
    <col min="1539" max="1540" width="10.25" style="88" customWidth="1"/>
    <col min="1541" max="1544" width="11.5" style="88" customWidth="1"/>
    <col min="1545" max="1545" width="6.5" style="88" customWidth="1"/>
    <col min="1546" max="1792" width="9" style="88"/>
    <col min="1793" max="1793" width="6.25" style="88" customWidth="1"/>
    <col min="1794" max="1794" width="12.5" style="88" customWidth="1"/>
    <col min="1795" max="1796" width="10.25" style="88" customWidth="1"/>
    <col min="1797" max="1800" width="11.5" style="88" customWidth="1"/>
    <col min="1801" max="1801" width="6.5" style="88" customWidth="1"/>
    <col min="1802" max="2048" width="9" style="88"/>
    <col min="2049" max="2049" width="6.25" style="88" customWidth="1"/>
    <col min="2050" max="2050" width="12.5" style="88" customWidth="1"/>
    <col min="2051" max="2052" width="10.25" style="88" customWidth="1"/>
    <col min="2053" max="2056" width="11.5" style="88" customWidth="1"/>
    <col min="2057" max="2057" width="6.5" style="88" customWidth="1"/>
    <col min="2058" max="2304" width="9" style="88"/>
    <col min="2305" max="2305" width="6.25" style="88" customWidth="1"/>
    <col min="2306" max="2306" width="12.5" style="88" customWidth="1"/>
    <col min="2307" max="2308" width="10.25" style="88" customWidth="1"/>
    <col min="2309" max="2312" width="11.5" style="88" customWidth="1"/>
    <col min="2313" max="2313" width="6.5" style="88" customWidth="1"/>
    <col min="2314" max="2560" width="9" style="88"/>
    <col min="2561" max="2561" width="6.25" style="88" customWidth="1"/>
    <col min="2562" max="2562" width="12.5" style="88" customWidth="1"/>
    <col min="2563" max="2564" width="10.25" style="88" customWidth="1"/>
    <col min="2565" max="2568" width="11.5" style="88" customWidth="1"/>
    <col min="2569" max="2569" width="6.5" style="88" customWidth="1"/>
    <col min="2570" max="2816" width="9" style="88"/>
    <col min="2817" max="2817" width="6.25" style="88" customWidth="1"/>
    <col min="2818" max="2818" width="12.5" style="88" customWidth="1"/>
    <col min="2819" max="2820" width="10.25" style="88" customWidth="1"/>
    <col min="2821" max="2824" width="11.5" style="88" customWidth="1"/>
    <col min="2825" max="2825" width="6.5" style="88" customWidth="1"/>
    <col min="2826" max="3072" width="9" style="88"/>
    <col min="3073" max="3073" width="6.25" style="88" customWidth="1"/>
    <col min="3074" max="3074" width="12.5" style="88" customWidth="1"/>
    <col min="3075" max="3076" width="10.25" style="88" customWidth="1"/>
    <col min="3077" max="3080" width="11.5" style="88" customWidth="1"/>
    <col min="3081" max="3081" width="6.5" style="88" customWidth="1"/>
    <col min="3082" max="3328" width="9" style="88"/>
    <col min="3329" max="3329" width="6.25" style="88" customWidth="1"/>
    <col min="3330" max="3330" width="12.5" style="88" customWidth="1"/>
    <col min="3331" max="3332" width="10.25" style="88" customWidth="1"/>
    <col min="3333" max="3336" width="11.5" style="88" customWidth="1"/>
    <col min="3337" max="3337" width="6.5" style="88" customWidth="1"/>
    <col min="3338" max="3584" width="9" style="88"/>
    <col min="3585" max="3585" width="6.25" style="88" customWidth="1"/>
    <col min="3586" max="3586" width="12.5" style="88" customWidth="1"/>
    <col min="3587" max="3588" width="10.25" style="88" customWidth="1"/>
    <col min="3589" max="3592" width="11.5" style="88" customWidth="1"/>
    <col min="3593" max="3593" width="6.5" style="88" customWidth="1"/>
    <col min="3594" max="3840" width="9" style="88"/>
    <col min="3841" max="3841" width="6.25" style="88" customWidth="1"/>
    <col min="3842" max="3842" width="12.5" style="88" customWidth="1"/>
    <col min="3843" max="3844" width="10.25" style="88" customWidth="1"/>
    <col min="3845" max="3848" width="11.5" style="88" customWidth="1"/>
    <col min="3849" max="3849" width="6.5" style="88" customWidth="1"/>
    <col min="3850" max="4096" width="9" style="88"/>
    <col min="4097" max="4097" width="6.25" style="88" customWidth="1"/>
    <col min="4098" max="4098" width="12.5" style="88" customWidth="1"/>
    <col min="4099" max="4100" width="10.25" style="88" customWidth="1"/>
    <col min="4101" max="4104" width="11.5" style="88" customWidth="1"/>
    <col min="4105" max="4105" width="6.5" style="88" customWidth="1"/>
    <col min="4106" max="4352" width="9" style="88"/>
    <col min="4353" max="4353" width="6.25" style="88" customWidth="1"/>
    <col min="4354" max="4354" width="12.5" style="88" customWidth="1"/>
    <col min="4355" max="4356" width="10.25" style="88" customWidth="1"/>
    <col min="4357" max="4360" width="11.5" style="88" customWidth="1"/>
    <col min="4361" max="4361" width="6.5" style="88" customWidth="1"/>
    <col min="4362" max="4608" width="9" style="88"/>
    <col min="4609" max="4609" width="6.25" style="88" customWidth="1"/>
    <col min="4610" max="4610" width="12.5" style="88" customWidth="1"/>
    <col min="4611" max="4612" width="10.25" style="88" customWidth="1"/>
    <col min="4613" max="4616" width="11.5" style="88" customWidth="1"/>
    <col min="4617" max="4617" width="6.5" style="88" customWidth="1"/>
    <col min="4618" max="4864" width="9" style="88"/>
    <col min="4865" max="4865" width="6.25" style="88" customWidth="1"/>
    <col min="4866" max="4866" width="12.5" style="88" customWidth="1"/>
    <col min="4867" max="4868" width="10.25" style="88" customWidth="1"/>
    <col min="4869" max="4872" width="11.5" style="88" customWidth="1"/>
    <col min="4873" max="4873" width="6.5" style="88" customWidth="1"/>
    <col min="4874" max="5120" width="9" style="88"/>
    <col min="5121" max="5121" width="6.25" style="88" customWidth="1"/>
    <col min="5122" max="5122" width="12.5" style="88" customWidth="1"/>
    <col min="5123" max="5124" width="10.25" style="88" customWidth="1"/>
    <col min="5125" max="5128" width="11.5" style="88" customWidth="1"/>
    <col min="5129" max="5129" width="6.5" style="88" customWidth="1"/>
    <col min="5130" max="5376" width="9" style="88"/>
    <col min="5377" max="5377" width="6.25" style="88" customWidth="1"/>
    <col min="5378" max="5378" width="12.5" style="88" customWidth="1"/>
    <col min="5379" max="5380" width="10.25" style="88" customWidth="1"/>
    <col min="5381" max="5384" width="11.5" style="88" customWidth="1"/>
    <col min="5385" max="5385" width="6.5" style="88" customWidth="1"/>
    <col min="5386" max="5632" width="9" style="88"/>
    <col min="5633" max="5633" width="6.25" style="88" customWidth="1"/>
    <col min="5634" max="5634" width="12.5" style="88" customWidth="1"/>
    <col min="5635" max="5636" width="10.25" style="88" customWidth="1"/>
    <col min="5637" max="5640" width="11.5" style="88" customWidth="1"/>
    <col min="5641" max="5641" width="6.5" style="88" customWidth="1"/>
    <col min="5642" max="5888" width="9" style="88"/>
    <col min="5889" max="5889" width="6.25" style="88" customWidth="1"/>
    <col min="5890" max="5890" width="12.5" style="88" customWidth="1"/>
    <col min="5891" max="5892" width="10.25" style="88" customWidth="1"/>
    <col min="5893" max="5896" width="11.5" style="88" customWidth="1"/>
    <col min="5897" max="5897" width="6.5" style="88" customWidth="1"/>
    <col min="5898" max="6144" width="9" style="88"/>
    <col min="6145" max="6145" width="6.25" style="88" customWidth="1"/>
    <col min="6146" max="6146" width="12.5" style="88" customWidth="1"/>
    <col min="6147" max="6148" width="10.25" style="88" customWidth="1"/>
    <col min="6149" max="6152" width="11.5" style="88" customWidth="1"/>
    <col min="6153" max="6153" width="6.5" style="88" customWidth="1"/>
    <col min="6154" max="6400" width="9" style="88"/>
    <col min="6401" max="6401" width="6.25" style="88" customWidth="1"/>
    <col min="6402" max="6402" width="12.5" style="88" customWidth="1"/>
    <col min="6403" max="6404" width="10.25" style="88" customWidth="1"/>
    <col min="6405" max="6408" width="11.5" style="88" customWidth="1"/>
    <col min="6409" max="6409" width="6.5" style="88" customWidth="1"/>
    <col min="6410" max="6656" width="9" style="88"/>
    <col min="6657" max="6657" width="6.25" style="88" customWidth="1"/>
    <col min="6658" max="6658" width="12.5" style="88" customWidth="1"/>
    <col min="6659" max="6660" width="10.25" style="88" customWidth="1"/>
    <col min="6661" max="6664" width="11.5" style="88" customWidth="1"/>
    <col min="6665" max="6665" width="6.5" style="88" customWidth="1"/>
    <col min="6666" max="6912" width="9" style="88"/>
    <col min="6913" max="6913" width="6.25" style="88" customWidth="1"/>
    <col min="6914" max="6914" width="12.5" style="88" customWidth="1"/>
    <col min="6915" max="6916" width="10.25" style="88" customWidth="1"/>
    <col min="6917" max="6920" width="11.5" style="88" customWidth="1"/>
    <col min="6921" max="6921" width="6.5" style="88" customWidth="1"/>
    <col min="6922" max="7168" width="9" style="88"/>
    <col min="7169" max="7169" width="6.25" style="88" customWidth="1"/>
    <col min="7170" max="7170" width="12.5" style="88" customWidth="1"/>
    <col min="7171" max="7172" width="10.25" style="88" customWidth="1"/>
    <col min="7173" max="7176" width="11.5" style="88" customWidth="1"/>
    <col min="7177" max="7177" width="6.5" style="88" customWidth="1"/>
    <col min="7178" max="7424" width="9" style="88"/>
    <col min="7425" max="7425" width="6.25" style="88" customWidth="1"/>
    <col min="7426" max="7426" width="12.5" style="88" customWidth="1"/>
    <col min="7427" max="7428" width="10.25" style="88" customWidth="1"/>
    <col min="7429" max="7432" width="11.5" style="88" customWidth="1"/>
    <col min="7433" max="7433" width="6.5" style="88" customWidth="1"/>
    <col min="7434" max="7680" width="9" style="88"/>
    <col min="7681" max="7681" width="6.25" style="88" customWidth="1"/>
    <col min="7682" max="7682" width="12.5" style="88" customWidth="1"/>
    <col min="7683" max="7684" width="10.25" style="88" customWidth="1"/>
    <col min="7685" max="7688" width="11.5" style="88" customWidth="1"/>
    <col min="7689" max="7689" width="6.5" style="88" customWidth="1"/>
    <col min="7690" max="7936" width="9" style="88"/>
    <col min="7937" max="7937" width="6.25" style="88" customWidth="1"/>
    <col min="7938" max="7938" width="12.5" style="88" customWidth="1"/>
    <col min="7939" max="7940" width="10.25" style="88" customWidth="1"/>
    <col min="7941" max="7944" width="11.5" style="88" customWidth="1"/>
    <col min="7945" max="7945" width="6.5" style="88" customWidth="1"/>
    <col min="7946" max="8192" width="9" style="88"/>
    <col min="8193" max="8193" width="6.25" style="88" customWidth="1"/>
    <col min="8194" max="8194" width="12.5" style="88" customWidth="1"/>
    <col min="8195" max="8196" width="10.25" style="88" customWidth="1"/>
    <col min="8197" max="8200" width="11.5" style="88" customWidth="1"/>
    <col min="8201" max="8201" width="6.5" style="88" customWidth="1"/>
    <col min="8202" max="8448" width="9" style="88"/>
    <col min="8449" max="8449" width="6.25" style="88" customWidth="1"/>
    <col min="8450" max="8450" width="12.5" style="88" customWidth="1"/>
    <col min="8451" max="8452" width="10.25" style="88" customWidth="1"/>
    <col min="8453" max="8456" width="11.5" style="88" customWidth="1"/>
    <col min="8457" max="8457" width="6.5" style="88" customWidth="1"/>
    <col min="8458" max="8704" width="9" style="88"/>
    <col min="8705" max="8705" width="6.25" style="88" customWidth="1"/>
    <col min="8706" max="8706" width="12.5" style="88" customWidth="1"/>
    <col min="8707" max="8708" width="10.25" style="88" customWidth="1"/>
    <col min="8709" max="8712" width="11.5" style="88" customWidth="1"/>
    <col min="8713" max="8713" width="6.5" style="88" customWidth="1"/>
    <col min="8714" max="8960" width="9" style="88"/>
    <col min="8961" max="8961" width="6.25" style="88" customWidth="1"/>
    <col min="8962" max="8962" width="12.5" style="88" customWidth="1"/>
    <col min="8963" max="8964" width="10.25" style="88" customWidth="1"/>
    <col min="8965" max="8968" width="11.5" style="88" customWidth="1"/>
    <col min="8969" max="8969" width="6.5" style="88" customWidth="1"/>
    <col min="8970" max="9216" width="9" style="88"/>
    <col min="9217" max="9217" width="6.25" style="88" customWidth="1"/>
    <col min="9218" max="9218" width="12.5" style="88" customWidth="1"/>
    <col min="9219" max="9220" width="10.25" style="88" customWidth="1"/>
    <col min="9221" max="9224" width="11.5" style="88" customWidth="1"/>
    <col min="9225" max="9225" width="6.5" style="88" customWidth="1"/>
    <col min="9226" max="9472" width="9" style="88"/>
    <col min="9473" max="9473" width="6.25" style="88" customWidth="1"/>
    <col min="9474" max="9474" width="12.5" style="88" customWidth="1"/>
    <col min="9475" max="9476" width="10.25" style="88" customWidth="1"/>
    <col min="9477" max="9480" width="11.5" style="88" customWidth="1"/>
    <col min="9481" max="9481" width="6.5" style="88" customWidth="1"/>
    <col min="9482" max="9728" width="9" style="88"/>
    <col min="9729" max="9729" width="6.25" style="88" customWidth="1"/>
    <col min="9730" max="9730" width="12.5" style="88" customWidth="1"/>
    <col min="9731" max="9732" width="10.25" style="88" customWidth="1"/>
    <col min="9733" max="9736" width="11.5" style="88" customWidth="1"/>
    <col min="9737" max="9737" width="6.5" style="88" customWidth="1"/>
    <col min="9738" max="9984" width="9" style="88"/>
    <col min="9985" max="9985" width="6.25" style="88" customWidth="1"/>
    <col min="9986" max="9986" width="12.5" style="88" customWidth="1"/>
    <col min="9987" max="9988" width="10.25" style="88" customWidth="1"/>
    <col min="9989" max="9992" width="11.5" style="88" customWidth="1"/>
    <col min="9993" max="9993" width="6.5" style="88" customWidth="1"/>
    <col min="9994" max="10240" width="9" style="88"/>
    <col min="10241" max="10241" width="6.25" style="88" customWidth="1"/>
    <col min="10242" max="10242" width="12.5" style="88" customWidth="1"/>
    <col min="10243" max="10244" width="10.25" style="88" customWidth="1"/>
    <col min="10245" max="10248" width="11.5" style="88" customWidth="1"/>
    <col min="10249" max="10249" width="6.5" style="88" customWidth="1"/>
    <col min="10250" max="10496" width="9" style="88"/>
    <col min="10497" max="10497" width="6.25" style="88" customWidth="1"/>
    <col min="10498" max="10498" width="12.5" style="88" customWidth="1"/>
    <col min="10499" max="10500" width="10.25" style="88" customWidth="1"/>
    <col min="10501" max="10504" width="11.5" style="88" customWidth="1"/>
    <col min="10505" max="10505" width="6.5" style="88" customWidth="1"/>
    <col min="10506" max="10752" width="9" style="88"/>
    <col min="10753" max="10753" width="6.25" style="88" customWidth="1"/>
    <col min="10754" max="10754" width="12.5" style="88" customWidth="1"/>
    <col min="10755" max="10756" width="10.25" style="88" customWidth="1"/>
    <col min="10757" max="10760" width="11.5" style="88" customWidth="1"/>
    <col min="10761" max="10761" width="6.5" style="88" customWidth="1"/>
    <col min="10762" max="11008" width="9" style="88"/>
    <col min="11009" max="11009" width="6.25" style="88" customWidth="1"/>
    <col min="11010" max="11010" width="12.5" style="88" customWidth="1"/>
    <col min="11011" max="11012" width="10.25" style="88" customWidth="1"/>
    <col min="11013" max="11016" width="11.5" style="88" customWidth="1"/>
    <col min="11017" max="11017" width="6.5" style="88" customWidth="1"/>
    <col min="11018" max="11264" width="9" style="88"/>
    <col min="11265" max="11265" width="6.25" style="88" customWidth="1"/>
    <col min="11266" max="11266" width="12.5" style="88" customWidth="1"/>
    <col min="11267" max="11268" width="10.25" style="88" customWidth="1"/>
    <col min="11269" max="11272" width="11.5" style="88" customWidth="1"/>
    <col min="11273" max="11273" width="6.5" style="88" customWidth="1"/>
    <col min="11274" max="11520" width="9" style="88"/>
    <col min="11521" max="11521" width="6.25" style="88" customWidth="1"/>
    <col min="11522" max="11522" width="12.5" style="88" customWidth="1"/>
    <col min="11523" max="11524" width="10.25" style="88" customWidth="1"/>
    <col min="11525" max="11528" width="11.5" style="88" customWidth="1"/>
    <col min="11529" max="11529" width="6.5" style="88" customWidth="1"/>
    <col min="11530" max="11776" width="9" style="88"/>
    <col min="11777" max="11777" width="6.25" style="88" customWidth="1"/>
    <col min="11778" max="11778" width="12.5" style="88" customWidth="1"/>
    <col min="11779" max="11780" width="10.25" style="88" customWidth="1"/>
    <col min="11781" max="11784" width="11.5" style="88" customWidth="1"/>
    <col min="11785" max="11785" width="6.5" style="88" customWidth="1"/>
    <col min="11786" max="12032" width="9" style="88"/>
    <col min="12033" max="12033" width="6.25" style="88" customWidth="1"/>
    <col min="12034" max="12034" width="12.5" style="88" customWidth="1"/>
    <col min="12035" max="12036" width="10.25" style="88" customWidth="1"/>
    <col min="12037" max="12040" width="11.5" style="88" customWidth="1"/>
    <col min="12041" max="12041" width="6.5" style="88" customWidth="1"/>
    <col min="12042" max="12288" width="9" style="88"/>
    <col min="12289" max="12289" width="6.25" style="88" customWidth="1"/>
    <col min="12290" max="12290" width="12.5" style="88" customWidth="1"/>
    <col min="12291" max="12292" width="10.25" style="88" customWidth="1"/>
    <col min="12293" max="12296" width="11.5" style="88" customWidth="1"/>
    <col min="12297" max="12297" width="6.5" style="88" customWidth="1"/>
    <col min="12298" max="12544" width="9" style="88"/>
    <col min="12545" max="12545" width="6.25" style="88" customWidth="1"/>
    <col min="12546" max="12546" width="12.5" style="88" customWidth="1"/>
    <col min="12547" max="12548" width="10.25" style="88" customWidth="1"/>
    <col min="12549" max="12552" width="11.5" style="88" customWidth="1"/>
    <col min="12553" max="12553" width="6.5" style="88" customWidth="1"/>
    <col min="12554" max="12800" width="9" style="88"/>
    <col min="12801" max="12801" width="6.25" style="88" customWidth="1"/>
    <col min="12802" max="12802" width="12.5" style="88" customWidth="1"/>
    <col min="12803" max="12804" width="10.25" style="88" customWidth="1"/>
    <col min="12805" max="12808" width="11.5" style="88" customWidth="1"/>
    <col min="12809" max="12809" width="6.5" style="88" customWidth="1"/>
    <col min="12810" max="13056" width="9" style="88"/>
    <col min="13057" max="13057" width="6.25" style="88" customWidth="1"/>
    <col min="13058" max="13058" width="12.5" style="88" customWidth="1"/>
    <col min="13059" max="13060" width="10.25" style="88" customWidth="1"/>
    <col min="13061" max="13064" width="11.5" style="88" customWidth="1"/>
    <col min="13065" max="13065" width="6.5" style="88" customWidth="1"/>
    <col min="13066" max="13312" width="9" style="88"/>
    <col min="13313" max="13313" width="6.25" style="88" customWidth="1"/>
    <col min="13314" max="13314" width="12.5" style="88" customWidth="1"/>
    <col min="13315" max="13316" width="10.25" style="88" customWidth="1"/>
    <col min="13317" max="13320" width="11.5" style="88" customWidth="1"/>
    <col min="13321" max="13321" width="6.5" style="88" customWidth="1"/>
    <col min="13322" max="13568" width="9" style="88"/>
    <col min="13569" max="13569" width="6.25" style="88" customWidth="1"/>
    <col min="13570" max="13570" width="12.5" style="88" customWidth="1"/>
    <col min="13571" max="13572" width="10.25" style="88" customWidth="1"/>
    <col min="13573" max="13576" width="11.5" style="88" customWidth="1"/>
    <col min="13577" max="13577" width="6.5" style="88" customWidth="1"/>
    <col min="13578" max="13824" width="9" style="88"/>
    <col min="13825" max="13825" width="6.25" style="88" customWidth="1"/>
    <col min="13826" max="13826" width="12.5" style="88" customWidth="1"/>
    <col min="13827" max="13828" width="10.25" style="88" customWidth="1"/>
    <col min="13829" max="13832" width="11.5" style="88" customWidth="1"/>
    <col min="13833" max="13833" width="6.5" style="88" customWidth="1"/>
    <col min="13834" max="14080" width="9" style="88"/>
    <col min="14081" max="14081" width="6.25" style="88" customWidth="1"/>
    <col min="14082" max="14082" width="12.5" style="88" customWidth="1"/>
    <col min="14083" max="14084" width="10.25" style="88" customWidth="1"/>
    <col min="14085" max="14088" width="11.5" style="88" customWidth="1"/>
    <col min="14089" max="14089" width="6.5" style="88" customWidth="1"/>
    <col min="14090" max="14336" width="9" style="88"/>
    <col min="14337" max="14337" width="6.25" style="88" customWidth="1"/>
    <col min="14338" max="14338" width="12.5" style="88" customWidth="1"/>
    <col min="14339" max="14340" width="10.25" style="88" customWidth="1"/>
    <col min="14341" max="14344" width="11.5" style="88" customWidth="1"/>
    <col min="14345" max="14345" width="6.5" style="88" customWidth="1"/>
    <col min="14346" max="14592" width="9" style="88"/>
    <col min="14593" max="14593" width="6.25" style="88" customWidth="1"/>
    <col min="14594" max="14594" width="12.5" style="88" customWidth="1"/>
    <col min="14595" max="14596" width="10.25" style="88" customWidth="1"/>
    <col min="14597" max="14600" width="11.5" style="88" customWidth="1"/>
    <col min="14601" max="14601" width="6.5" style="88" customWidth="1"/>
    <col min="14602" max="14848" width="9" style="88"/>
    <col min="14849" max="14849" width="6.25" style="88" customWidth="1"/>
    <col min="14850" max="14850" width="12.5" style="88" customWidth="1"/>
    <col min="14851" max="14852" width="10.25" style="88" customWidth="1"/>
    <col min="14853" max="14856" width="11.5" style="88" customWidth="1"/>
    <col min="14857" max="14857" width="6.5" style="88" customWidth="1"/>
    <col min="14858" max="15104" width="9" style="88"/>
    <col min="15105" max="15105" width="6.25" style="88" customWidth="1"/>
    <col min="15106" max="15106" width="12.5" style="88" customWidth="1"/>
    <col min="15107" max="15108" width="10.25" style="88" customWidth="1"/>
    <col min="15109" max="15112" width="11.5" style="88" customWidth="1"/>
    <col min="15113" max="15113" width="6.5" style="88" customWidth="1"/>
    <col min="15114" max="15360" width="9" style="88"/>
    <col min="15361" max="15361" width="6.25" style="88" customWidth="1"/>
    <col min="15362" max="15362" width="12.5" style="88" customWidth="1"/>
    <col min="15363" max="15364" width="10.25" style="88" customWidth="1"/>
    <col min="15365" max="15368" width="11.5" style="88" customWidth="1"/>
    <col min="15369" max="15369" width="6.5" style="88" customWidth="1"/>
    <col min="15370" max="15616" width="9" style="88"/>
    <col min="15617" max="15617" width="6.25" style="88" customWidth="1"/>
    <col min="15618" max="15618" width="12.5" style="88" customWidth="1"/>
    <col min="15619" max="15620" width="10.25" style="88" customWidth="1"/>
    <col min="15621" max="15624" width="11.5" style="88" customWidth="1"/>
    <col min="15625" max="15625" width="6.5" style="88" customWidth="1"/>
    <col min="15626" max="15872" width="9" style="88"/>
    <col min="15873" max="15873" width="6.25" style="88" customWidth="1"/>
    <col min="15874" max="15874" width="12.5" style="88" customWidth="1"/>
    <col min="15875" max="15876" width="10.25" style="88" customWidth="1"/>
    <col min="15877" max="15880" width="11.5" style="88" customWidth="1"/>
    <col min="15881" max="15881" width="6.5" style="88" customWidth="1"/>
    <col min="15882" max="16128" width="9" style="88"/>
    <col min="16129" max="16129" width="6.25" style="88" customWidth="1"/>
    <col min="16130" max="16130" width="12.5" style="88" customWidth="1"/>
    <col min="16131" max="16132" width="10.25" style="88" customWidth="1"/>
    <col min="16133" max="16136" width="11.5" style="88" customWidth="1"/>
    <col min="16137" max="16137" width="6.5" style="88" customWidth="1"/>
    <col min="16138" max="16384" width="9" style="88"/>
  </cols>
  <sheetData>
    <row r="1" spans="1:8">
      <c r="A1" s="129"/>
      <c r="B1" s="129"/>
      <c r="C1" s="129"/>
      <c r="D1" s="129"/>
      <c r="E1" s="129"/>
      <c r="F1" s="129"/>
      <c r="G1" s="129"/>
      <c r="H1" s="129"/>
    </row>
    <row r="2" spans="1:8" ht="22.5" customHeight="1">
      <c r="A2" s="621" t="s">
        <v>481</v>
      </c>
      <c r="B2" s="621"/>
      <c r="C2" s="621"/>
      <c r="D2" s="621"/>
      <c r="E2" s="621"/>
      <c r="F2" s="662"/>
      <c r="G2" s="662"/>
      <c r="H2" s="662"/>
    </row>
    <row r="3" spans="1:8" s="122" customFormat="1" ht="13.5" customHeight="1" thickBot="1">
      <c r="A3" s="104"/>
      <c r="B3" s="104"/>
      <c r="C3" s="120"/>
      <c r="D3" s="120"/>
      <c r="E3" s="120"/>
      <c r="F3" s="87"/>
      <c r="G3" s="87"/>
      <c r="H3" s="121" t="s">
        <v>61</v>
      </c>
    </row>
    <row r="4" spans="1:8" s="122" customFormat="1" ht="19.5" customHeight="1">
      <c r="A4" s="625" t="s">
        <v>62</v>
      </c>
      <c r="B4" s="625"/>
      <c r="C4" s="624" t="s">
        <v>63</v>
      </c>
      <c r="D4" s="669"/>
      <c r="E4" s="624" t="s">
        <v>64</v>
      </c>
      <c r="F4" s="669"/>
      <c r="G4" s="669"/>
      <c r="H4" s="631" t="s">
        <v>35</v>
      </c>
    </row>
    <row r="5" spans="1:8" s="122" customFormat="1" ht="19.5" customHeight="1">
      <c r="A5" s="668"/>
      <c r="B5" s="668"/>
      <c r="C5" s="91" t="s">
        <v>65</v>
      </c>
      <c r="D5" s="91" t="s">
        <v>66</v>
      </c>
      <c r="E5" s="130" t="s">
        <v>67</v>
      </c>
      <c r="F5" s="130" t="s">
        <v>40</v>
      </c>
      <c r="G5" s="130" t="s">
        <v>41</v>
      </c>
      <c r="H5" s="634"/>
    </row>
    <row r="6" spans="1:8" s="122" customFormat="1" ht="19.5" customHeight="1">
      <c r="A6" s="665" t="s">
        <v>68</v>
      </c>
      <c r="B6" s="131" t="s">
        <v>474</v>
      </c>
      <c r="C6" s="132">
        <v>0</v>
      </c>
      <c r="D6" s="132">
        <v>2</v>
      </c>
      <c r="E6" s="133">
        <v>852</v>
      </c>
      <c r="F6" s="133">
        <v>78</v>
      </c>
      <c r="G6" s="133">
        <v>774</v>
      </c>
      <c r="H6" s="133">
        <v>73</v>
      </c>
    </row>
    <row r="7" spans="1:8" s="122" customFormat="1" ht="19.5" customHeight="1">
      <c r="A7" s="665"/>
      <c r="B7" s="134" t="s">
        <v>475</v>
      </c>
      <c r="C7" s="132">
        <v>0</v>
      </c>
      <c r="D7" s="132">
        <v>2</v>
      </c>
      <c r="E7" s="133">
        <v>831</v>
      </c>
      <c r="F7" s="133">
        <v>71</v>
      </c>
      <c r="G7" s="133">
        <v>760</v>
      </c>
      <c r="H7" s="133">
        <v>75</v>
      </c>
    </row>
    <row r="8" spans="1:8" s="122" customFormat="1" ht="19.5" customHeight="1">
      <c r="A8" s="665"/>
      <c r="B8" s="134" t="s">
        <v>476</v>
      </c>
      <c r="C8" s="132">
        <v>0</v>
      </c>
      <c r="D8" s="132">
        <v>2</v>
      </c>
      <c r="E8" s="133">
        <v>841</v>
      </c>
      <c r="F8" s="133">
        <v>58</v>
      </c>
      <c r="G8" s="133">
        <v>783</v>
      </c>
      <c r="H8" s="133">
        <v>73</v>
      </c>
    </row>
    <row r="9" spans="1:8" s="122" customFormat="1" ht="19.5" customHeight="1">
      <c r="A9" s="665"/>
      <c r="B9" s="134" t="s">
        <v>478</v>
      </c>
      <c r="C9" s="132">
        <v>0</v>
      </c>
      <c r="D9" s="132">
        <v>2</v>
      </c>
      <c r="E9" s="133">
        <v>771</v>
      </c>
      <c r="F9" s="133">
        <v>56</v>
      </c>
      <c r="G9" s="133">
        <v>715</v>
      </c>
      <c r="H9" s="133">
        <v>72</v>
      </c>
    </row>
    <row r="10" spans="1:8" s="122" customFormat="1" ht="19.5" customHeight="1">
      <c r="A10" s="665"/>
      <c r="B10" s="134" t="s">
        <v>480</v>
      </c>
      <c r="C10" s="135">
        <v>0</v>
      </c>
      <c r="D10" s="135">
        <v>2</v>
      </c>
      <c r="E10" s="136">
        <v>683</v>
      </c>
      <c r="F10" s="136">
        <v>53</v>
      </c>
      <c r="G10" s="136">
        <v>630</v>
      </c>
      <c r="H10" s="136">
        <v>72</v>
      </c>
    </row>
    <row r="11" spans="1:8" s="122" customFormat="1" ht="19.5" customHeight="1">
      <c r="A11" s="665" t="s">
        <v>71</v>
      </c>
      <c r="B11" s="131" t="s">
        <v>474</v>
      </c>
      <c r="C11" s="132">
        <v>1</v>
      </c>
      <c r="D11" s="132">
        <v>0</v>
      </c>
      <c r="E11" s="132">
        <v>7388</v>
      </c>
      <c r="F11" s="132">
        <v>4581</v>
      </c>
      <c r="G11" s="132">
        <v>2807</v>
      </c>
      <c r="H11" s="132">
        <v>704</v>
      </c>
    </row>
    <row r="12" spans="1:8" s="122" customFormat="1" ht="19.5" customHeight="1">
      <c r="A12" s="665"/>
      <c r="B12" s="134" t="s">
        <v>69</v>
      </c>
      <c r="C12" s="137">
        <v>1</v>
      </c>
      <c r="D12" s="137">
        <v>0</v>
      </c>
      <c r="E12" s="138">
        <v>7278</v>
      </c>
      <c r="F12" s="138">
        <v>4504</v>
      </c>
      <c r="G12" s="138">
        <v>2774</v>
      </c>
      <c r="H12" s="138">
        <v>688</v>
      </c>
    </row>
    <row r="13" spans="1:8" s="122" customFormat="1" ht="19.5" customHeight="1">
      <c r="A13" s="665"/>
      <c r="B13" s="134" t="s">
        <v>70</v>
      </c>
      <c r="C13" s="137">
        <v>1</v>
      </c>
      <c r="D13" s="137">
        <v>0</v>
      </c>
      <c r="E13" s="138">
        <v>7191</v>
      </c>
      <c r="F13" s="138">
        <v>4452</v>
      </c>
      <c r="G13" s="138">
        <v>2739</v>
      </c>
      <c r="H13" s="138">
        <v>672</v>
      </c>
    </row>
    <row r="14" spans="1:8" s="122" customFormat="1" ht="19.5" customHeight="1">
      <c r="A14" s="666"/>
      <c r="B14" s="134" t="s">
        <v>477</v>
      </c>
      <c r="C14" s="137">
        <v>1</v>
      </c>
      <c r="D14" s="137">
        <v>0</v>
      </c>
      <c r="E14" s="138">
        <v>7094</v>
      </c>
      <c r="F14" s="138">
        <v>4384</v>
      </c>
      <c r="G14" s="138">
        <v>2710</v>
      </c>
      <c r="H14" s="138">
        <v>681</v>
      </c>
    </row>
    <row r="15" spans="1:8" s="122" customFormat="1" ht="19.5" customHeight="1" thickBot="1">
      <c r="A15" s="667"/>
      <c r="B15" s="139" t="s">
        <v>479</v>
      </c>
      <c r="C15" s="140">
        <v>1</v>
      </c>
      <c r="D15" s="140">
        <v>0</v>
      </c>
      <c r="E15" s="141">
        <v>7065</v>
      </c>
      <c r="F15" s="141">
        <v>4338</v>
      </c>
      <c r="G15" s="141">
        <v>2727</v>
      </c>
      <c r="H15" s="141">
        <v>709</v>
      </c>
    </row>
    <row r="16" spans="1:8" s="122" customFormat="1" ht="13.5" customHeight="1">
      <c r="A16" s="87" t="s">
        <v>72</v>
      </c>
      <c r="B16" s="87"/>
      <c r="C16" s="103"/>
      <c r="D16" s="103"/>
      <c r="E16" s="87"/>
      <c r="F16" s="87"/>
      <c r="G16" s="87"/>
      <c r="H16" s="87"/>
    </row>
    <row r="17" s="122" customFormat="1" ht="13.5" customHeight="1"/>
    <row r="18" s="122" customFormat="1" ht="13.5" customHeight="1"/>
    <row r="19" s="122" customFormat="1" ht="13.5" customHeight="1"/>
    <row r="20" s="122" customFormat="1" ht="13.5" customHeight="1"/>
    <row r="21" s="122" customFormat="1" ht="13.5" customHeight="1"/>
    <row r="22" s="122" customFormat="1" ht="13.5" customHeight="1"/>
    <row r="23" s="122" customFormat="1" ht="13.5" customHeight="1"/>
    <row r="24" s="122" customFormat="1" ht="13.5" customHeight="1"/>
    <row r="25" s="122" customFormat="1" ht="13.5" customHeight="1"/>
    <row r="26" s="122" customFormat="1" ht="13.5" customHeight="1"/>
    <row r="27" s="122" customFormat="1" ht="13.5" customHeight="1"/>
    <row r="28" s="122" customFormat="1" ht="13.5" customHeight="1"/>
    <row r="29" s="122" customFormat="1" ht="13.5" customHeight="1"/>
    <row r="30" s="122" customFormat="1" ht="13.5" customHeight="1"/>
    <row r="31" s="122" customFormat="1" ht="13.5" customHeight="1"/>
    <row r="32" s="122" customFormat="1" ht="13.5" customHeight="1"/>
    <row r="33" s="122" customFormat="1" ht="13.5" customHeight="1"/>
    <row r="34" s="122" customFormat="1" ht="13.5" customHeight="1"/>
    <row r="35" s="122" customFormat="1" ht="13.5" customHeight="1"/>
    <row r="36" s="122" customFormat="1" ht="13.5" customHeight="1"/>
    <row r="37" s="122" customFormat="1" ht="13.5" customHeight="1"/>
    <row r="38" s="122" customFormat="1" ht="13.5" customHeight="1"/>
    <row r="39" s="122" customFormat="1" ht="13.5" customHeight="1"/>
    <row r="40" s="122" customFormat="1" ht="13.5" customHeight="1"/>
    <row r="41" s="122" customFormat="1" ht="13.5" customHeight="1"/>
    <row r="42" s="122" customFormat="1" ht="13.5" customHeight="1"/>
    <row r="43" s="122" customFormat="1" ht="13.5" customHeight="1"/>
    <row r="44" s="122" customFormat="1" ht="13.5" customHeight="1"/>
    <row r="45" s="122" customFormat="1" ht="13.5" customHeight="1"/>
    <row r="46" s="122" customFormat="1" ht="13.5" customHeight="1"/>
    <row r="47" s="122" customFormat="1" ht="13.5" customHeight="1"/>
    <row r="48" s="122" customFormat="1" ht="13.5" customHeight="1"/>
    <row r="49" s="122" customFormat="1" ht="13.5" customHeight="1"/>
    <row r="50" s="122" customFormat="1" ht="13.5" customHeight="1"/>
    <row r="51" s="122" customFormat="1" ht="13.5" customHeight="1"/>
    <row r="52" s="122" customFormat="1" ht="13.5" customHeight="1"/>
    <row r="53" s="122" customFormat="1" ht="13.5" customHeight="1"/>
    <row r="54" s="122" customFormat="1" ht="13.5" customHeight="1"/>
    <row r="55" s="122" customFormat="1" ht="13.5" customHeight="1"/>
    <row r="56" s="122" customFormat="1" ht="13.5" customHeight="1"/>
    <row r="57" s="122" customFormat="1" ht="12"/>
    <row r="58" s="122" customFormat="1" ht="12"/>
    <row r="59" s="122" customFormat="1" ht="12"/>
    <row r="60" s="122" customFormat="1" ht="12"/>
    <row r="61" s="122" customFormat="1" ht="12"/>
    <row r="62" s="122" customFormat="1" ht="12"/>
    <row r="63" s="122" customFormat="1" ht="12"/>
    <row r="64" s="122" customFormat="1" ht="12"/>
    <row r="65" s="122" customFormat="1" ht="12"/>
    <row r="66" s="122" customFormat="1" ht="12"/>
    <row r="67" s="122" customFormat="1" ht="12"/>
    <row r="68" s="122" customFormat="1" ht="12"/>
    <row r="69" s="122" customFormat="1" ht="12"/>
    <row r="70" s="122" customFormat="1" ht="12"/>
    <row r="71" s="122" customFormat="1" ht="12"/>
    <row r="72" s="122" customFormat="1" ht="12"/>
    <row r="73" s="122" customFormat="1" ht="12"/>
    <row r="74" s="122" customFormat="1" ht="12"/>
    <row r="75" s="122" customFormat="1" ht="12"/>
    <row r="76" s="122" customFormat="1" ht="12"/>
    <row r="77" s="122" customFormat="1" ht="12"/>
    <row r="78" s="122" customFormat="1" ht="12"/>
    <row r="79" s="122" customFormat="1" ht="12"/>
    <row r="80" s="122" customFormat="1" ht="12"/>
    <row r="81" s="122" customFormat="1" ht="12"/>
    <row r="82" s="122" customFormat="1" ht="12"/>
    <row r="83" s="122" customFormat="1" ht="12"/>
    <row r="84" s="122" customFormat="1" ht="12"/>
    <row r="85" s="122" customFormat="1" ht="12"/>
    <row r="86" s="122" customFormat="1" ht="12"/>
    <row r="87" s="122" customFormat="1" ht="12"/>
    <row r="88" s="122" customFormat="1" ht="12"/>
    <row r="89" s="122" customFormat="1" ht="12"/>
    <row r="90" s="122" customFormat="1" ht="12"/>
    <row r="91" s="122" customFormat="1" ht="12"/>
    <row r="92" s="122" customFormat="1" ht="12"/>
    <row r="93" s="122" customFormat="1" ht="12"/>
    <row r="94" s="122" customFormat="1" ht="12"/>
    <row r="95" s="122" customFormat="1" ht="12"/>
    <row r="96" s="122" customFormat="1" ht="12"/>
    <row r="97" s="122" customFormat="1" ht="12"/>
    <row r="98" s="122" customFormat="1" ht="12"/>
    <row r="99" s="122" customFormat="1" ht="12"/>
    <row r="100" s="122" customFormat="1" ht="12"/>
    <row r="101" s="122" customFormat="1" ht="12"/>
    <row r="102" s="122" customFormat="1" ht="12"/>
    <row r="103" s="122" customFormat="1" ht="12"/>
    <row r="104" s="122" customFormat="1" ht="12"/>
    <row r="105" s="122" customFormat="1" ht="12"/>
    <row r="106" s="122" customFormat="1" ht="12"/>
    <row r="107" s="122" customFormat="1" ht="12"/>
    <row r="108" s="122" customFormat="1" ht="12"/>
    <row r="109" s="122" customFormat="1" ht="12"/>
    <row r="110" s="122" customFormat="1" ht="12"/>
    <row r="111" s="122" customFormat="1" ht="12"/>
    <row r="112" s="122" customFormat="1" ht="12"/>
    <row r="113" s="122" customFormat="1" ht="12"/>
    <row r="114" s="122" customFormat="1" ht="12"/>
    <row r="115" s="122" customFormat="1" ht="12"/>
    <row r="116" s="122" customFormat="1" ht="12"/>
    <row r="117" s="122" customFormat="1" ht="12"/>
    <row r="118" s="122" customFormat="1" ht="12"/>
    <row r="119" s="122" customFormat="1" ht="12"/>
    <row r="120" s="122" customFormat="1" ht="12"/>
    <row r="121" s="122" customFormat="1" ht="12"/>
    <row r="122" s="122" customFormat="1" ht="12"/>
    <row r="123" s="122" customFormat="1" ht="12"/>
    <row r="124" s="122" customFormat="1" ht="12"/>
    <row r="125" s="122" customFormat="1" ht="12"/>
    <row r="126" s="122" customFormat="1" ht="12"/>
    <row r="127" s="122" customFormat="1" ht="12"/>
    <row r="128" s="122" customFormat="1" ht="12"/>
    <row r="129" s="122" customFormat="1" ht="12"/>
    <row r="130" s="122" customFormat="1" ht="12"/>
    <row r="131" s="122" customFormat="1" ht="12"/>
    <row r="132" s="122" customFormat="1" ht="12"/>
    <row r="133" s="122" customFormat="1" ht="12"/>
    <row r="134" s="122" customFormat="1" ht="12"/>
    <row r="135" s="122" customFormat="1" ht="12"/>
    <row r="136" s="122" customFormat="1" ht="12"/>
    <row r="137" s="122" customFormat="1" ht="12"/>
    <row r="138" s="122" customFormat="1" ht="12"/>
    <row r="139" s="122" customFormat="1" ht="12"/>
    <row r="140" s="122" customFormat="1" ht="12"/>
  </sheetData>
  <mergeCells count="7">
    <mergeCell ref="A11:A15"/>
    <mergeCell ref="A2:H2"/>
    <mergeCell ref="A4:B5"/>
    <mergeCell ref="C4:D4"/>
    <mergeCell ref="E4:G4"/>
    <mergeCell ref="H4:H5"/>
    <mergeCell ref="A6:A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ignoredErrors>
    <ignoredError sqref="B7:B10 B12:B1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201"/>
  <sheetViews>
    <sheetView showGridLines="0" workbookViewId="0">
      <selection activeCell="A2" sqref="A2:O2"/>
    </sheetView>
  </sheetViews>
  <sheetFormatPr defaultRowHeight="12"/>
  <cols>
    <col min="1" max="1" width="6.25" style="103" customWidth="1"/>
    <col min="2" max="2" width="10" style="103" customWidth="1"/>
    <col min="3" max="5" width="6.125" style="103" customWidth="1"/>
    <col min="6" max="7" width="5" style="103" customWidth="1"/>
    <col min="8" max="11" width="5.375" style="103" customWidth="1"/>
    <col min="12" max="12" width="6.125" style="103" customWidth="1"/>
    <col min="13" max="13" width="5.875" style="103" customWidth="1"/>
    <col min="14" max="15" width="6.5" style="103" customWidth="1"/>
    <col min="16" max="256" width="9" style="103"/>
    <col min="257" max="257" width="6.25" style="103" customWidth="1"/>
    <col min="258" max="258" width="10" style="103" customWidth="1"/>
    <col min="259" max="261" width="6.125" style="103" customWidth="1"/>
    <col min="262" max="263" width="5" style="103" customWidth="1"/>
    <col min="264" max="267" width="5.375" style="103" customWidth="1"/>
    <col min="268" max="268" width="6.125" style="103" customWidth="1"/>
    <col min="269" max="269" width="5.875" style="103" customWidth="1"/>
    <col min="270" max="271" width="6.5" style="103" customWidth="1"/>
    <col min="272" max="512" width="9" style="103"/>
    <col min="513" max="513" width="6.25" style="103" customWidth="1"/>
    <col min="514" max="514" width="10" style="103" customWidth="1"/>
    <col min="515" max="517" width="6.125" style="103" customWidth="1"/>
    <col min="518" max="519" width="5" style="103" customWidth="1"/>
    <col min="520" max="523" width="5.375" style="103" customWidth="1"/>
    <col min="524" max="524" width="6.125" style="103" customWidth="1"/>
    <col min="525" max="525" width="5.875" style="103" customWidth="1"/>
    <col min="526" max="527" width="6.5" style="103" customWidth="1"/>
    <col min="528" max="768" width="9" style="103"/>
    <col min="769" max="769" width="6.25" style="103" customWidth="1"/>
    <col min="770" max="770" width="10" style="103" customWidth="1"/>
    <col min="771" max="773" width="6.125" style="103" customWidth="1"/>
    <col min="774" max="775" width="5" style="103" customWidth="1"/>
    <col min="776" max="779" width="5.375" style="103" customWidth="1"/>
    <col min="780" max="780" width="6.125" style="103" customWidth="1"/>
    <col min="781" max="781" width="5.875" style="103" customWidth="1"/>
    <col min="782" max="783" width="6.5" style="103" customWidth="1"/>
    <col min="784" max="1024" width="9" style="103"/>
    <col min="1025" max="1025" width="6.25" style="103" customWidth="1"/>
    <col min="1026" max="1026" width="10" style="103" customWidth="1"/>
    <col min="1027" max="1029" width="6.125" style="103" customWidth="1"/>
    <col min="1030" max="1031" width="5" style="103" customWidth="1"/>
    <col min="1032" max="1035" width="5.375" style="103" customWidth="1"/>
    <col min="1036" max="1036" width="6.125" style="103" customWidth="1"/>
    <col min="1037" max="1037" width="5.875" style="103" customWidth="1"/>
    <col min="1038" max="1039" width="6.5" style="103" customWidth="1"/>
    <col min="1040" max="1280" width="9" style="103"/>
    <col min="1281" max="1281" width="6.25" style="103" customWidth="1"/>
    <col min="1282" max="1282" width="10" style="103" customWidth="1"/>
    <col min="1283" max="1285" width="6.125" style="103" customWidth="1"/>
    <col min="1286" max="1287" width="5" style="103" customWidth="1"/>
    <col min="1288" max="1291" width="5.375" style="103" customWidth="1"/>
    <col min="1292" max="1292" width="6.125" style="103" customWidth="1"/>
    <col min="1293" max="1293" width="5.875" style="103" customWidth="1"/>
    <col min="1294" max="1295" width="6.5" style="103" customWidth="1"/>
    <col min="1296" max="1536" width="9" style="103"/>
    <col min="1537" max="1537" width="6.25" style="103" customWidth="1"/>
    <col min="1538" max="1538" width="10" style="103" customWidth="1"/>
    <col min="1539" max="1541" width="6.125" style="103" customWidth="1"/>
    <col min="1542" max="1543" width="5" style="103" customWidth="1"/>
    <col min="1544" max="1547" width="5.375" style="103" customWidth="1"/>
    <col min="1548" max="1548" width="6.125" style="103" customWidth="1"/>
    <col min="1549" max="1549" width="5.875" style="103" customWidth="1"/>
    <col min="1550" max="1551" width="6.5" style="103" customWidth="1"/>
    <col min="1552" max="1792" width="9" style="103"/>
    <col min="1793" max="1793" width="6.25" style="103" customWidth="1"/>
    <col min="1794" max="1794" width="10" style="103" customWidth="1"/>
    <col min="1795" max="1797" width="6.125" style="103" customWidth="1"/>
    <col min="1798" max="1799" width="5" style="103" customWidth="1"/>
    <col min="1800" max="1803" width="5.375" style="103" customWidth="1"/>
    <col min="1804" max="1804" width="6.125" style="103" customWidth="1"/>
    <col min="1805" max="1805" width="5.875" style="103" customWidth="1"/>
    <col min="1806" max="1807" width="6.5" style="103" customWidth="1"/>
    <col min="1808" max="2048" width="9" style="103"/>
    <col min="2049" max="2049" width="6.25" style="103" customWidth="1"/>
    <col min="2050" max="2050" width="10" style="103" customWidth="1"/>
    <col min="2051" max="2053" width="6.125" style="103" customWidth="1"/>
    <col min="2054" max="2055" width="5" style="103" customWidth="1"/>
    <col min="2056" max="2059" width="5.375" style="103" customWidth="1"/>
    <col min="2060" max="2060" width="6.125" style="103" customWidth="1"/>
    <col min="2061" max="2061" width="5.875" style="103" customWidth="1"/>
    <col min="2062" max="2063" width="6.5" style="103" customWidth="1"/>
    <col min="2064" max="2304" width="9" style="103"/>
    <col min="2305" max="2305" width="6.25" style="103" customWidth="1"/>
    <col min="2306" max="2306" width="10" style="103" customWidth="1"/>
    <col min="2307" max="2309" width="6.125" style="103" customWidth="1"/>
    <col min="2310" max="2311" width="5" style="103" customWidth="1"/>
    <col min="2312" max="2315" width="5.375" style="103" customWidth="1"/>
    <col min="2316" max="2316" width="6.125" style="103" customWidth="1"/>
    <col min="2317" max="2317" width="5.875" style="103" customWidth="1"/>
    <col min="2318" max="2319" width="6.5" style="103" customWidth="1"/>
    <col min="2320" max="2560" width="9" style="103"/>
    <col min="2561" max="2561" width="6.25" style="103" customWidth="1"/>
    <col min="2562" max="2562" width="10" style="103" customWidth="1"/>
    <col min="2563" max="2565" width="6.125" style="103" customWidth="1"/>
    <col min="2566" max="2567" width="5" style="103" customWidth="1"/>
    <col min="2568" max="2571" width="5.375" style="103" customWidth="1"/>
    <col min="2572" max="2572" width="6.125" style="103" customWidth="1"/>
    <col min="2573" max="2573" width="5.875" style="103" customWidth="1"/>
    <col min="2574" max="2575" width="6.5" style="103" customWidth="1"/>
    <col min="2576" max="2816" width="9" style="103"/>
    <col min="2817" max="2817" width="6.25" style="103" customWidth="1"/>
    <col min="2818" max="2818" width="10" style="103" customWidth="1"/>
    <col min="2819" max="2821" width="6.125" style="103" customWidth="1"/>
    <col min="2822" max="2823" width="5" style="103" customWidth="1"/>
    <col min="2824" max="2827" width="5.375" style="103" customWidth="1"/>
    <col min="2828" max="2828" width="6.125" style="103" customWidth="1"/>
    <col min="2829" max="2829" width="5.875" style="103" customWidth="1"/>
    <col min="2830" max="2831" width="6.5" style="103" customWidth="1"/>
    <col min="2832" max="3072" width="9" style="103"/>
    <col min="3073" max="3073" width="6.25" style="103" customWidth="1"/>
    <col min="3074" max="3074" width="10" style="103" customWidth="1"/>
    <col min="3075" max="3077" width="6.125" style="103" customWidth="1"/>
    <col min="3078" max="3079" width="5" style="103" customWidth="1"/>
    <col min="3080" max="3083" width="5.375" style="103" customWidth="1"/>
    <col min="3084" max="3084" width="6.125" style="103" customWidth="1"/>
    <col min="3085" max="3085" width="5.875" style="103" customWidth="1"/>
    <col min="3086" max="3087" width="6.5" style="103" customWidth="1"/>
    <col min="3088" max="3328" width="9" style="103"/>
    <col min="3329" max="3329" width="6.25" style="103" customWidth="1"/>
    <col min="3330" max="3330" width="10" style="103" customWidth="1"/>
    <col min="3331" max="3333" width="6.125" style="103" customWidth="1"/>
    <col min="3334" max="3335" width="5" style="103" customWidth="1"/>
    <col min="3336" max="3339" width="5.375" style="103" customWidth="1"/>
    <col min="3340" max="3340" width="6.125" style="103" customWidth="1"/>
    <col min="3341" max="3341" width="5.875" style="103" customWidth="1"/>
    <col min="3342" max="3343" width="6.5" style="103" customWidth="1"/>
    <col min="3344" max="3584" width="9" style="103"/>
    <col min="3585" max="3585" width="6.25" style="103" customWidth="1"/>
    <col min="3586" max="3586" width="10" style="103" customWidth="1"/>
    <col min="3587" max="3589" width="6.125" style="103" customWidth="1"/>
    <col min="3590" max="3591" width="5" style="103" customWidth="1"/>
    <col min="3592" max="3595" width="5.375" style="103" customWidth="1"/>
    <col min="3596" max="3596" width="6.125" style="103" customWidth="1"/>
    <col min="3597" max="3597" width="5.875" style="103" customWidth="1"/>
    <col min="3598" max="3599" width="6.5" style="103" customWidth="1"/>
    <col min="3600" max="3840" width="9" style="103"/>
    <col min="3841" max="3841" width="6.25" style="103" customWidth="1"/>
    <col min="3842" max="3842" width="10" style="103" customWidth="1"/>
    <col min="3843" max="3845" width="6.125" style="103" customWidth="1"/>
    <col min="3846" max="3847" width="5" style="103" customWidth="1"/>
    <col min="3848" max="3851" width="5.375" style="103" customWidth="1"/>
    <col min="3852" max="3852" width="6.125" style="103" customWidth="1"/>
    <col min="3853" max="3853" width="5.875" style="103" customWidth="1"/>
    <col min="3854" max="3855" width="6.5" style="103" customWidth="1"/>
    <col min="3856" max="4096" width="9" style="103"/>
    <col min="4097" max="4097" width="6.25" style="103" customWidth="1"/>
    <col min="4098" max="4098" width="10" style="103" customWidth="1"/>
    <col min="4099" max="4101" width="6.125" style="103" customWidth="1"/>
    <col min="4102" max="4103" width="5" style="103" customWidth="1"/>
    <col min="4104" max="4107" width="5.375" style="103" customWidth="1"/>
    <col min="4108" max="4108" width="6.125" style="103" customWidth="1"/>
    <col min="4109" max="4109" width="5.875" style="103" customWidth="1"/>
    <col min="4110" max="4111" width="6.5" style="103" customWidth="1"/>
    <col min="4112" max="4352" width="9" style="103"/>
    <col min="4353" max="4353" width="6.25" style="103" customWidth="1"/>
    <col min="4354" max="4354" width="10" style="103" customWidth="1"/>
    <col min="4355" max="4357" width="6.125" style="103" customWidth="1"/>
    <col min="4358" max="4359" width="5" style="103" customWidth="1"/>
    <col min="4360" max="4363" width="5.375" style="103" customWidth="1"/>
    <col min="4364" max="4364" width="6.125" style="103" customWidth="1"/>
    <col min="4365" max="4365" width="5.875" style="103" customWidth="1"/>
    <col min="4366" max="4367" width="6.5" style="103" customWidth="1"/>
    <col min="4368" max="4608" width="9" style="103"/>
    <col min="4609" max="4609" width="6.25" style="103" customWidth="1"/>
    <col min="4610" max="4610" width="10" style="103" customWidth="1"/>
    <col min="4611" max="4613" width="6.125" style="103" customWidth="1"/>
    <col min="4614" max="4615" width="5" style="103" customWidth="1"/>
    <col min="4616" max="4619" width="5.375" style="103" customWidth="1"/>
    <col min="4620" max="4620" width="6.125" style="103" customWidth="1"/>
    <col min="4621" max="4621" width="5.875" style="103" customWidth="1"/>
    <col min="4622" max="4623" width="6.5" style="103" customWidth="1"/>
    <col min="4624" max="4864" width="9" style="103"/>
    <col min="4865" max="4865" width="6.25" style="103" customWidth="1"/>
    <col min="4866" max="4866" width="10" style="103" customWidth="1"/>
    <col min="4867" max="4869" width="6.125" style="103" customWidth="1"/>
    <col min="4870" max="4871" width="5" style="103" customWidth="1"/>
    <col min="4872" max="4875" width="5.375" style="103" customWidth="1"/>
    <col min="4876" max="4876" width="6.125" style="103" customWidth="1"/>
    <col min="4877" max="4877" width="5.875" style="103" customWidth="1"/>
    <col min="4878" max="4879" width="6.5" style="103" customWidth="1"/>
    <col min="4880" max="5120" width="9" style="103"/>
    <col min="5121" max="5121" width="6.25" style="103" customWidth="1"/>
    <col min="5122" max="5122" width="10" style="103" customWidth="1"/>
    <col min="5123" max="5125" width="6.125" style="103" customWidth="1"/>
    <col min="5126" max="5127" width="5" style="103" customWidth="1"/>
    <col min="5128" max="5131" width="5.375" style="103" customWidth="1"/>
    <col min="5132" max="5132" width="6.125" style="103" customWidth="1"/>
    <col min="5133" max="5133" width="5.875" style="103" customWidth="1"/>
    <col min="5134" max="5135" width="6.5" style="103" customWidth="1"/>
    <col min="5136" max="5376" width="9" style="103"/>
    <col min="5377" max="5377" width="6.25" style="103" customWidth="1"/>
    <col min="5378" max="5378" width="10" style="103" customWidth="1"/>
    <col min="5379" max="5381" width="6.125" style="103" customWidth="1"/>
    <col min="5382" max="5383" width="5" style="103" customWidth="1"/>
    <col min="5384" max="5387" width="5.375" style="103" customWidth="1"/>
    <col min="5388" max="5388" width="6.125" style="103" customWidth="1"/>
    <col min="5389" max="5389" width="5.875" style="103" customWidth="1"/>
    <col min="5390" max="5391" width="6.5" style="103" customWidth="1"/>
    <col min="5392" max="5632" width="9" style="103"/>
    <col min="5633" max="5633" width="6.25" style="103" customWidth="1"/>
    <col min="5634" max="5634" width="10" style="103" customWidth="1"/>
    <col min="5635" max="5637" width="6.125" style="103" customWidth="1"/>
    <col min="5638" max="5639" width="5" style="103" customWidth="1"/>
    <col min="5640" max="5643" width="5.375" style="103" customWidth="1"/>
    <col min="5644" max="5644" width="6.125" style="103" customWidth="1"/>
    <col min="5645" max="5645" width="5.875" style="103" customWidth="1"/>
    <col min="5646" max="5647" width="6.5" style="103" customWidth="1"/>
    <col min="5648" max="5888" width="9" style="103"/>
    <col min="5889" max="5889" width="6.25" style="103" customWidth="1"/>
    <col min="5890" max="5890" width="10" style="103" customWidth="1"/>
    <col min="5891" max="5893" width="6.125" style="103" customWidth="1"/>
    <col min="5894" max="5895" width="5" style="103" customWidth="1"/>
    <col min="5896" max="5899" width="5.375" style="103" customWidth="1"/>
    <col min="5900" max="5900" width="6.125" style="103" customWidth="1"/>
    <col min="5901" max="5901" width="5.875" style="103" customWidth="1"/>
    <col min="5902" max="5903" width="6.5" style="103" customWidth="1"/>
    <col min="5904" max="6144" width="9" style="103"/>
    <col min="6145" max="6145" width="6.25" style="103" customWidth="1"/>
    <col min="6146" max="6146" width="10" style="103" customWidth="1"/>
    <col min="6147" max="6149" width="6.125" style="103" customWidth="1"/>
    <col min="6150" max="6151" width="5" style="103" customWidth="1"/>
    <col min="6152" max="6155" width="5.375" style="103" customWidth="1"/>
    <col min="6156" max="6156" width="6.125" style="103" customWidth="1"/>
    <col min="6157" max="6157" width="5.875" style="103" customWidth="1"/>
    <col min="6158" max="6159" width="6.5" style="103" customWidth="1"/>
    <col min="6160" max="6400" width="9" style="103"/>
    <col min="6401" max="6401" width="6.25" style="103" customWidth="1"/>
    <col min="6402" max="6402" width="10" style="103" customWidth="1"/>
    <col min="6403" max="6405" width="6.125" style="103" customWidth="1"/>
    <col min="6406" max="6407" width="5" style="103" customWidth="1"/>
    <col min="6408" max="6411" width="5.375" style="103" customWidth="1"/>
    <col min="6412" max="6412" width="6.125" style="103" customWidth="1"/>
    <col min="6413" max="6413" width="5.875" style="103" customWidth="1"/>
    <col min="6414" max="6415" width="6.5" style="103" customWidth="1"/>
    <col min="6416" max="6656" width="9" style="103"/>
    <col min="6657" max="6657" width="6.25" style="103" customWidth="1"/>
    <col min="6658" max="6658" width="10" style="103" customWidth="1"/>
    <col min="6659" max="6661" width="6.125" style="103" customWidth="1"/>
    <col min="6662" max="6663" width="5" style="103" customWidth="1"/>
    <col min="6664" max="6667" width="5.375" style="103" customWidth="1"/>
    <col min="6668" max="6668" width="6.125" style="103" customWidth="1"/>
    <col min="6669" max="6669" width="5.875" style="103" customWidth="1"/>
    <col min="6670" max="6671" width="6.5" style="103" customWidth="1"/>
    <col min="6672" max="6912" width="9" style="103"/>
    <col min="6913" max="6913" width="6.25" style="103" customWidth="1"/>
    <col min="6914" max="6914" width="10" style="103" customWidth="1"/>
    <col min="6915" max="6917" width="6.125" style="103" customWidth="1"/>
    <col min="6918" max="6919" width="5" style="103" customWidth="1"/>
    <col min="6920" max="6923" width="5.375" style="103" customWidth="1"/>
    <col min="6924" max="6924" width="6.125" style="103" customWidth="1"/>
    <col min="6925" max="6925" width="5.875" style="103" customWidth="1"/>
    <col min="6926" max="6927" width="6.5" style="103" customWidth="1"/>
    <col min="6928" max="7168" width="9" style="103"/>
    <col min="7169" max="7169" width="6.25" style="103" customWidth="1"/>
    <col min="7170" max="7170" width="10" style="103" customWidth="1"/>
    <col min="7171" max="7173" width="6.125" style="103" customWidth="1"/>
    <col min="7174" max="7175" width="5" style="103" customWidth="1"/>
    <col min="7176" max="7179" width="5.375" style="103" customWidth="1"/>
    <col min="7180" max="7180" width="6.125" style="103" customWidth="1"/>
    <col min="7181" max="7181" width="5.875" style="103" customWidth="1"/>
    <col min="7182" max="7183" width="6.5" style="103" customWidth="1"/>
    <col min="7184" max="7424" width="9" style="103"/>
    <col min="7425" max="7425" width="6.25" style="103" customWidth="1"/>
    <col min="7426" max="7426" width="10" style="103" customWidth="1"/>
    <col min="7427" max="7429" width="6.125" style="103" customWidth="1"/>
    <col min="7430" max="7431" width="5" style="103" customWidth="1"/>
    <col min="7432" max="7435" width="5.375" style="103" customWidth="1"/>
    <col min="7436" max="7436" width="6.125" style="103" customWidth="1"/>
    <col min="7437" max="7437" width="5.875" style="103" customWidth="1"/>
    <col min="7438" max="7439" width="6.5" style="103" customWidth="1"/>
    <col min="7440" max="7680" width="9" style="103"/>
    <col min="7681" max="7681" width="6.25" style="103" customWidth="1"/>
    <col min="7682" max="7682" width="10" style="103" customWidth="1"/>
    <col min="7683" max="7685" width="6.125" style="103" customWidth="1"/>
    <col min="7686" max="7687" width="5" style="103" customWidth="1"/>
    <col min="7688" max="7691" width="5.375" style="103" customWidth="1"/>
    <col min="7692" max="7692" width="6.125" style="103" customWidth="1"/>
    <col min="7693" max="7693" width="5.875" style="103" customWidth="1"/>
    <col min="7694" max="7695" width="6.5" style="103" customWidth="1"/>
    <col min="7696" max="7936" width="9" style="103"/>
    <col min="7937" max="7937" width="6.25" style="103" customWidth="1"/>
    <col min="7938" max="7938" width="10" style="103" customWidth="1"/>
    <col min="7939" max="7941" width="6.125" style="103" customWidth="1"/>
    <col min="7942" max="7943" width="5" style="103" customWidth="1"/>
    <col min="7944" max="7947" width="5.375" style="103" customWidth="1"/>
    <col min="7948" max="7948" width="6.125" style="103" customWidth="1"/>
    <col min="7949" max="7949" width="5.875" style="103" customWidth="1"/>
    <col min="7950" max="7951" width="6.5" style="103" customWidth="1"/>
    <col min="7952" max="8192" width="9" style="103"/>
    <col min="8193" max="8193" width="6.25" style="103" customWidth="1"/>
    <col min="8194" max="8194" width="10" style="103" customWidth="1"/>
    <col min="8195" max="8197" width="6.125" style="103" customWidth="1"/>
    <col min="8198" max="8199" width="5" style="103" customWidth="1"/>
    <col min="8200" max="8203" width="5.375" style="103" customWidth="1"/>
    <col min="8204" max="8204" width="6.125" style="103" customWidth="1"/>
    <col min="8205" max="8205" width="5.875" style="103" customWidth="1"/>
    <col min="8206" max="8207" width="6.5" style="103" customWidth="1"/>
    <col min="8208" max="8448" width="9" style="103"/>
    <col min="8449" max="8449" width="6.25" style="103" customWidth="1"/>
    <col min="8450" max="8450" width="10" style="103" customWidth="1"/>
    <col min="8451" max="8453" width="6.125" style="103" customWidth="1"/>
    <col min="8454" max="8455" width="5" style="103" customWidth="1"/>
    <col min="8456" max="8459" width="5.375" style="103" customWidth="1"/>
    <col min="8460" max="8460" width="6.125" style="103" customWidth="1"/>
    <col min="8461" max="8461" width="5.875" style="103" customWidth="1"/>
    <col min="8462" max="8463" width="6.5" style="103" customWidth="1"/>
    <col min="8464" max="8704" width="9" style="103"/>
    <col min="8705" max="8705" width="6.25" style="103" customWidth="1"/>
    <col min="8706" max="8706" width="10" style="103" customWidth="1"/>
    <col min="8707" max="8709" width="6.125" style="103" customWidth="1"/>
    <col min="8710" max="8711" width="5" style="103" customWidth="1"/>
    <col min="8712" max="8715" width="5.375" style="103" customWidth="1"/>
    <col min="8716" max="8716" width="6.125" style="103" customWidth="1"/>
    <col min="8717" max="8717" width="5.875" style="103" customWidth="1"/>
    <col min="8718" max="8719" width="6.5" style="103" customWidth="1"/>
    <col min="8720" max="8960" width="9" style="103"/>
    <col min="8961" max="8961" width="6.25" style="103" customWidth="1"/>
    <col min="8962" max="8962" width="10" style="103" customWidth="1"/>
    <col min="8963" max="8965" width="6.125" style="103" customWidth="1"/>
    <col min="8966" max="8967" width="5" style="103" customWidth="1"/>
    <col min="8968" max="8971" width="5.375" style="103" customWidth="1"/>
    <col min="8972" max="8972" width="6.125" style="103" customWidth="1"/>
    <col min="8973" max="8973" width="5.875" style="103" customWidth="1"/>
    <col min="8974" max="8975" width="6.5" style="103" customWidth="1"/>
    <col min="8976" max="9216" width="9" style="103"/>
    <col min="9217" max="9217" width="6.25" style="103" customWidth="1"/>
    <col min="9218" max="9218" width="10" style="103" customWidth="1"/>
    <col min="9219" max="9221" width="6.125" style="103" customWidth="1"/>
    <col min="9222" max="9223" width="5" style="103" customWidth="1"/>
    <col min="9224" max="9227" width="5.375" style="103" customWidth="1"/>
    <col min="9228" max="9228" width="6.125" style="103" customWidth="1"/>
    <col min="9229" max="9229" width="5.875" style="103" customWidth="1"/>
    <col min="9230" max="9231" width="6.5" style="103" customWidth="1"/>
    <col min="9232" max="9472" width="9" style="103"/>
    <col min="9473" max="9473" width="6.25" style="103" customWidth="1"/>
    <col min="9474" max="9474" width="10" style="103" customWidth="1"/>
    <col min="9475" max="9477" width="6.125" style="103" customWidth="1"/>
    <col min="9478" max="9479" width="5" style="103" customWidth="1"/>
    <col min="9480" max="9483" width="5.375" style="103" customWidth="1"/>
    <col min="9484" max="9484" width="6.125" style="103" customWidth="1"/>
    <col min="9485" max="9485" width="5.875" style="103" customWidth="1"/>
    <col min="9486" max="9487" width="6.5" style="103" customWidth="1"/>
    <col min="9488" max="9728" width="9" style="103"/>
    <col min="9729" max="9729" width="6.25" style="103" customWidth="1"/>
    <col min="9730" max="9730" width="10" style="103" customWidth="1"/>
    <col min="9731" max="9733" width="6.125" style="103" customWidth="1"/>
    <col min="9734" max="9735" width="5" style="103" customWidth="1"/>
    <col min="9736" max="9739" width="5.375" style="103" customWidth="1"/>
    <col min="9740" max="9740" width="6.125" style="103" customWidth="1"/>
    <col min="9741" max="9741" width="5.875" style="103" customWidth="1"/>
    <col min="9742" max="9743" width="6.5" style="103" customWidth="1"/>
    <col min="9744" max="9984" width="9" style="103"/>
    <col min="9985" max="9985" width="6.25" style="103" customWidth="1"/>
    <col min="9986" max="9986" width="10" style="103" customWidth="1"/>
    <col min="9987" max="9989" width="6.125" style="103" customWidth="1"/>
    <col min="9990" max="9991" width="5" style="103" customWidth="1"/>
    <col min="9992" max="9995" width="5.375" style="103" customWidth="1"/>
    <col min="9996" max="9996" width="6.125" style="103" customWidth="1"/>
    <col min="9997" max="9997" width="5.875" style="103" customWidth="1"/>
    <col min="9998" max="9999" width="6.5" style="103" customWidth="1"/>
    <col min="10000" max="10240" width="9" style="103"/>
    <col min="10241" max="10241" width="6.25" style="103" customWidth="1"/>
    <col min="10242" max="10242" width="10" style="103" customWidth="1"/>
    <col min="10243" max="10245" width="6.125" style="103" customWidth="1"/>
    <col min="10246" max="10247" width="5" style="103" customWidth="1"/>
    <col min="10248" max="10251" width="5.375" style="103" customWidth="1"/>
    <col min="10252" max="10252" width="6.125" style="103" customWidth="1"/>
    <col min="10253" max="10253" width="5.875" style="103" customWidth="1"/>
    <col min="10254" max="10255" width="6.5" style="103" customWidth="1"/>
    <col min="10256" max="10496" width="9" style="103"/>
    <col min="10497" max="10497" width="6.25" style="103" customWidth="1"/>
    <col min="10498" max="10498" width="10" style="103" customWidth="1"/>
    <col min="10499" max="10501" width="6.125" style="103" customWidth="1"/>
    <col min="10502" max="10503" width="5" style="103" customWidth="1"/>
    <col min="10504" max="10507" width="5.375" style="103" customWidth="1"/>
    <col min="10508" max="10508" width="6.125" style="103" customWidth="1"/>
    <col min="10509" max="10509" width="5.875" style="103" customWidth="1"/>
    <col min="10510" max="10511" width="6.5" style="103" customWidth="1"/>
    <col min="10512" max="10752" width="9" style="103"/>
    <col min="10753" max="10753" width="6.25" style="103" customWidth="1"/>
    <col min="10754" max="10754" width="10" style="103" customWidth="1"/>
    <col min="10755" max="10757" width="6.125" style="103" customWidth="1"/>
    <col min="10758" max="10759" width="5" style="103" customWidth="1"/>
    <col min="10760" max="10763" width="5.375" style="103" customWidth="1"/>
    <col min="10764" max="10764" width="6.125" style="103" customWidth="1"/>
    <col min="10765" max="10765" width="5.875" style="103" customWidth="1"/>
    <col min="10766" max="10767" width="6.5" style="103" customWidth="1"/>
    <col min="10768" max="11008" width="9" style="103"/>
    <col min="11009" max="11009" width="6.25" style="103" customWidth="1"/>
    <col min="11010" max="11010" width="10" style="103" customWidth="1"/>
    <col min="11011" max="11013" width="6.125" style="103" customWidth="1"/>
    <col min="11014" max="11015" width="5" style="103" customWidth="1"/>
    <col min="11016" max="11019" width="5.375" style="103" customWidth="1"/>
    <col min="11020" max="11020" width="6.125" style="103" customWidth="1"/>
    <col min="11021" max="11021" width="5.875" style="103" customWidth="1"/>
    <col min="11022" max="11023" width="6.5" style="103" customWidth="1"/>
    <col min="11024" max="11264" width="9" style="103"/>
    <col min="11265" max="11265" width="6.25" style="103" customWidth="1"/>
    <col min="11266" max="11266" width="10" style="103" customWidth="1"/>
    <col min="11267" max="11269" width="6.125" style="103" customWidth="1"/>
    <col min="11270" max="11271" width="5" style="103" customWidth="1"/>
    <col min="11272" max="11275" width="5.375" style="103" customWidth="1"/>
    <col min="11276" max="11276" width="6.125" style="103" customWidth="1"/>
    <col min="11277" max="11277" width="5.875" style="103" customWidth="1"/>
    <col min="11278" max="11279" width="6.5" style="103" customWidth="1"/>
    <col min="11280" max="11520" width="9" style="103"/>
    <col min="11521" max="11521" width="6.25" style="103" customWidth="1"/>
    <col min="11522" max="11522" width="10" style="103" customWidth="1"/>
    <col min="11523" max="11525" width="6.125" style="103" customWidth="1"/>
    <col min="11526" max="11527" width="5" style="103" customWidth="1"/>
    <col min="11528" max="11531" width="5.375" style="103" customWidth="1"/>
    <col min="11532" max="11532" width="6.125" style="103" customWidth="1"/>
    <col min="11533" max="11533" width="5.875" style="103" customWidth="1"/>
    <col min="11534" max="11535" width="6.5" style="103" customWidth="1"/>
    <col min="11536" max="11776" width="9" style="103"/>
    <col min="11777" max="11777" width="6.25" style="103" customWidth="1"/>
    <col min="11778" max="11778" width="10" style="103" customWidth="1"/>
    <col min="11779" max="11781" width="6.125" style="103" customWidth="1"/>
    <col min="11782" max="11783" width="5" style="103" customWidth="1"/>
    <col min="11784" max="11787" width="5.375" style="103" customWidth="1"/>
    <col min="11788" max="11788" width="6.125" style="103" customWidth="1"/>
    <col min="11789" max="11789" width="5.875" style="103" customWidth="1"/>
    <col min="11790" max="11791" width="6.5" style="103" customWidth="1"/>
    <col min="11792" max="12032" width="9" style="103"/>
    <col min="12033" max="12033" width="6.25" style="103" customWidth="1"/>
    <col min="12034" max="12034" width="10" style="103" customWidth="1"/>
    <col min="12035" max="12037" width="6.125" style="103" customWidth="1"/>
    <col min="12038" max="12039" width="5" style="103" customWidth="1"/>
    <col min="12040" max="12043" width="5.375" style="103" customWidth="1"/>
    <col min="12044" max="12044" width="6.125" style="103" customWidth="1"/>
    <col min="12045" max="12045" width="5.875" style="103" customWidth="1"/>
    <col min="12046" max="12047" width="6.5" style="103" customWidth="1"/>
    <col min="12048" max="12288" width="9" style="103"/>
    <col min="12289" max="12289" width="6.25" style="103" customWidth="1"/>
    <col min="12290" max="12290" width="10" style="103" customWidth="1"/>
    <col min="12291" max="12293" width="6.125" style="103" customWidth="1"/>
    <col min="12294" max="12295" width="5" style="103" customWidth="1"/>
    <col min="12296" max="12299" width="5.375" style="103" customWidth="1"/>
    <col min="12300" max="12300" width="6.125" style="103" customWidth="1"/>
    <col min="12301" max="12301" width="5.875" style="103" customWidth="1"/>
    <col min="12302" max="12303" width="6.5" style="103" customWidth="1"/>
    <col min="12304" max="12544" width="9" style="103"/>
    <col min="12545" max="12545" width="6.25" style="103" customWidth="1"/>
    <col min="12546" max="12546" width="10" style="103" customWidth="1"/>
    <col min="12547" max="12549" width="6.125" style="103" customWidth="1"/>
    <col min="12550" max="12551" width="5" style="103" customWidth="1"/>
    <col min="12552" max="12555" width="5.375" style="103" customWidth="1"/>
    <col min="12556" max="12556" width="6.125" style="103" customWidth="1"/>
    <col min="12557" max="12557" width="5.875" style="103" customWidth="1"/>
    <col min="12558" max="12559" width="6.5" style="103" customWidth="1"/>
    <col min="12560" max="12800" width="9" style="103"/>
    <col min="12801" max="12801" width="6.25" style="103" customWidth="1"/>
    <col min="12802" max="12802" width="10" style="103" customWidth="1"/>
    <col min="12803" max="12805" width="6.125" style="103" customWidth="1"/>
    <col min="12806" max="12807" width="5" style="103" customWidth="1"/>
    <col min="12808" max="12811" width="5.375" style="103" customWidth="1"/>
    <col min="12812" max="12812" width="6.125" style="103" customWidth="1"/>
    <col min="12813" max="12813" width="5.875" style="103" customWidth="1"/>
    <col min="12814" max="12815" width="6.5" style="103" customWidth="1"/>
    <col min="12816" max="13056" width="9" style="103"/>
    <col min="13057" max="13057" width="6.25" style="103" customWidth="1"/>
    <col min="13058" max="13058" width="10" style="103" customWidth="1"/>
    <col min="13059" max="13061" width="6.125" style="103" customWidth="1"/>
    <col min="13062" max="13063" width="5" style="103" customWidth="1"/>
    <col min="13064" max="13067" width="5.375" style="103" customWidth="1"/>
    <col min="13068" max="13068" width="6.125" style="103" customWidth="1"/>
    <col min="13069" max="13069" width="5.875" style="103" customWidth="1"/>
    <col min="13070" max="13071" width="6.5" style="103" customWidth="1"/>
    <col min="13072" max="13312" width="9" style="103"/>
    <col min="13313" max="13313" width="6.25" style="103" customWidth="1"/>
    <col min="13314" max="13314" width="10" style="103" customWidth="1"/>
    <col min="13315" max="13317" width="6.125" style="103" customWidth="1"/>
    <col min="13318" max="13319" width="5" style="103" customWidth="1"/>
    <col min="13320" max="13323" width="5.375" style="103" customWidth="1"/>
    <col min="13324" max="13324" width="6.125" style="103" customWidth="1"/>
    <col min="13325" max="13325" width="5.875" style="103" customWidth="1"/>
    <col min="13326" max="13327" width="6.5" style="103" customWidth="1"/>
    <col min="13328" max="13568" width="9" style="103"/>
    <col min="13569" max="13569" width="6.25" style="103" customWidth="1"/>
    <col min="13570" max="13570" width="10" style="103" customWidth="1"/>
    <col min="13571" max="13573" width="6.125" style="103" customWidth="1"/>
    <col min="13574" max="13575" width="5" style="103" customWidth="1"/>
    <col min="13576" max="13579" width="5.375" style="103" customWidth="1"/>
    <col min="13580" max="13580" width="6.125" style="103" customWidth="1"/>
    <col min="13581" max="13581" width="5.875" style="103" customWidth="1"/>
    <col min="13582" max="13583" width="6.5" style="103" customWidth="1"/>
    <col min="13584" max="13824" width="9" style="103"/>
    <col min="13825" max="13825" width="6.25" style="103" customWidth="1"/>
    <col min="13826" max="13826" width="10" style="103" customWidth="1"/>
    <col min="13827" max="13829" width="6.125" style="103" customWidth="1"/>
    <col min="13830" max="13831" width="5" style="103" customWidth="1"/>
    <col min="13832" max="13835" width="5.375" style="103" customWidth="1"/>
    <col min="13836" max="13836" width="6.125" style="103" customWidth="1"/>
    <col min="13837" max="13837" width="5.875" style="103" customWidth="1"/>
    <col min="13838" max="13839" width="6.5" style="103" customWidth="1"/>
    <col min="13840" max="14080" width="9" style="103"/>
    <col min="14081" max="14081" width="6.25" style="103" customWidth="1"/>
    <col min="14082" max="14082" width="10" style="103" customWidth="1"/>
    <col min="14083" max="14085" width="6.125" style="103" customWidth="1"/>
    <col min="14086" max="14087" width="5" style="103" customWidth="1"/>
    <col min="14088" max="14091" width="5.375" style="103" customWidth="1"/>
    <col min="14092" max="14092" width="6.125" style="103" customWidth="1"/>
    <col min="14093" max="14093" width="5.875" style="103" customWidth="1"/>
    <col min="14094" max="14095" width="6.5" style="103" customWidth="1"/>
    <col min="14096" max="14336" width="9" style="103"/>
    <col min="14337" max="14337" width="6.25" style="103" customWidth="1"/>
    <col min="14338" max="14338" width="10" style="103" customWidth="1"/>
    <col min="14339" max="14341" width="6.125" style="103" customWidth="1"/>
    <col min="14342" max="14343" width="5" style="103" customWidth="1"/>
    <col min="14344" max="14347" width="5.375" style="103" customWidth="1"/>
    <col min="14348" max="14348" width="6.125" style="103" customWidth="1"/>
    <col min="14349" max="14349" width="5.875" style="103" customWidth="1"/>
    <col min="14350" max="14351" width="6.5" style="103" customWidth="1"/>
    <col min="14352" max="14592" width="9" style="103"/>
    <col min="14593" max="14593" width="6.25" style="103" customWidth="1"/>
    <col min="14594" max="14594" width="10" style="103" customWidth="1"/>
    <col min="14595" max="14597" width="6.125" style="103" customWidth="1"/>
    <col min="14598" max="14599" width="5" style="103" customWidth="1"/>
    <col min="14600" max="14603" width="5.375" style="103" customWidth="1"/>
    <col min="14604" max="14604" width="6.125" style="103" customWidth="1"/>
    <col min="14605" max="14605" width="5.875" style="103" customWidth="1"/>
    <col min="14606" max="14607" width="6.5" style="103" customWidth="1"/>
    <col min="14608" max="14848" width="9" style="103"/>
    <col min="14849" max="14849" width="6.25" style="103" customWidth="1"/>
    <col min="14850" max="14850" width="10" style="103" customWidth="1"/>
    <col min="14851" max="14853" width="6.125" style="103" customWidth="1"/>
    <col min="14854" max="14855" width="5" style="103" customWidth="1"/>
    <col min="14856" max="14859" width="5.375" style="103" customWidth="1"/>
    <col min="14860" max="14860" width="6.125" style="103" customWidth="1"/>
    <col min="14861" max="14861" width="5.875" style="103" customWidth="1"/>
    <col min="14862" max="14863" width="6.5" style="103" customWidth="1"/>
    <col min="14864" max="15104" width="9" style="103"/>
    <col min="15105" max="15105" width="6.25" style="103" customWidth="1"/>
    <col min="15106" max="15106" width="10" style="103" customWidth="1"/>
    <col min="15107" max="15109" width="6.125" style="103" customWidth="1"/>
    <col min="15110" max="15111" width="5" style="103" customWidth="1"/>
    <col min="15112" max="15115" width="5.375" style="103" customWidth="1"/>
    <col min="15116" max="15116" width="6.125" style="103" customWidth="1"/>
    <col min="15117" max="15117" width="5.875" style="103" customWidth="1"/>
    <col min="15118" max="15119" width="6.5" style="103" customWidth="1"/>
    <col min="15120" max="15360" width="9" style="103"/>
    <col min="15361" max="15361" width="6.25" style="103" customWidth="1"/>
    <col min="15362" max="15362" width="10" style="103" customWidth="1"/>
    <col min="15363" max="15365" width="6.125" style="103" customWidth="1"/>
    <col min="15366" max="15367" width="5" style="103" customWidth="1"/>
    <col min="15368" max="15371" width="5.375" style="103" customWidth="1"/>
    <col min="15372" max="15372" width="6.125" style="103" customWidth="1"/>
    <col min="15373" max="15373" width="5.875" style="103" customWidth="1"/>
    <col min="15374" max="15375" width="6.5" style="103" customWidth="1"/>
    <col min="15376" max="15616" width="9" style="103"/>
    <col min="15617" max="15617" width="6.25" style="103" customWidth="1"/>
    <col min="15618" max="15618" width="10" style="103" customWidth="1"/>
    <col min="15619" max="15621" width="6.125" style="103" customWidth="1"/>
    <col min="15622" max="15623" width="5" style="103" customWidth="1"/>
    <col min="15624" max="15627" width="5.375" style="103" customWidth="1"/>
    <col min="15628" max="15628" width="6.125" style="103" customWidth="1"/>
    <col min="15629" max="15629" width="5.875" style="103" customWidth="1"/>
    <col min="15630" max="15631" width="6.5" style="103" customWidth="1"/>
    <col min="15632" max="15872" width="9" style="103"/>
    <col min="15873" max="15873" width="6.25" style="103" customWidth="1"/>
    <col min="15874" max="15874" width="10" style="103" customWidth="1"/>
    <col min="15875" max="15877" width="6.125" style="103" customWidth="1"/>
    <col min="15878" max="15879" width="5" style="103" customWidth="1"/>
    <col min="15880" max="15883" width="5.375" style="103" customWidth="1"/>
    <col min="15884" max="15884" width="6.125" style="103" customWidth="1"/>
    <col min="15885" max="15885" width="5.875" style="103" customWidth="1"/>
    <col min="15886" max="15887" width="6.5" style="103" customWidth="1"/>
    <col min="15888" max="16128" width="9" style="103"/>
    <col min="16129" max="16129" width="6.25" style="103" customWidth="1"/>
    <col min="16130" max="16130" width="10" style="103" customWidth="1"/>
    <col min="16131" max="16133" width="6.125" style="103" customWidth="1"/>
    <col min="16134" max="16135" width="5" style="103" customWidth="1"/>
    <col min="16136" max="16139" width="5.375" style="103" customWidth="1"/>
    <col min="16140" max="16140" width="6.125" style="103" customWidth="1"/>
    <col min="16141" max="16141" width="5.875" style="103" customWidth="1"/>
    <col min="16142" max="16143" width="6.5" style="103" customWidth="1"/>
    <col min="16144" max="16384" width="9" style="103"/>
  </cols>
  <sheetData>
    <row r="1" spans="1:15">
      <c r="A1" s="142"/>
      <c r="B1" s="142"/>
      <c r="C1" s="143"/>
      <c r="D1" s="143"/>
      <c r="E1" s="143"/>
      <c r="F1" s="144"/>
      <c r="G1" s="144"/>
      <c r="H1" s="144"/>
      <c r="I1" s="144"/>
      <c r="J1" s="144"/>
      <c r="K1" s="144"/>
      <c r="L1" s="144"/>
      <c r="M1" s="144"/>
      <c r="N1" s="143"/>
      <c r="O1" s="143"/>
    </row>
    <row r="2" spans="1:15" ht="22.5" customHeight="1">
      <c r="A2" s="674" t="s">
        <v>482</v>
      </c>
      <c r="B2" s="674"/>
      <c r="C2" s="621"/>
      <c r="D2" s="621"/>
      <c r="E2" s="621"/>
      <c r="F2" s="621"/>
      <c r="G2" s="621"/>
      <c r="H2" s="621"/>
      <c r="I2" s="621"/>
      <c r="J2" s="621"/>
      <c r="K2" s="621"/>
      <c r="L2" s="621"/>
      <c r="M2" s="621"/>
      <c r="N2" s="621"/>
      <c r="O2" s="621"/>
    </row>
    <row r="3" spans="1:15" ht="13.5" customHeight="1" thickBot="1">
      <c r="A3" s="145"/>
      <c r="B3" s="145"/>
      <c r="C3" s="145"/>
      <c r="D3" s="145"/>
      <c r="E3" s="145"/>
      <c r="F3" s="145"/>
      <c r="G3" s="145"/>
      <c r="H3" s="145"/>
      <c r="I3" s="145"/>
      <c r="J3" s="145"/>
      <c r="K3" s="145"/>
      <c r="L3" s="145"/>
      <c r="M3" s="145"/>
      <c r="N3" s="145"/>
      <c r="O3" s="146" t="s">
        <v>5</v>
      </c>
    </row>
    <row r="4" spans="1:15" ht="21" customHeight="1">
      <c r="A4" s="675" t="s">
        <v>73</v>
      </c>
      <c r="B4" s="676"/>
      <c r="C4" s="681" t="s">
        <v>74</v>
      </c>
      <c r="D4" s="682"/>
      <c r="E4" s="682"/>
      <c r="F4" s="682"/>
      <c r="G4" s="682"/>
      <c r="H4" s="682"/>
      <c r="I4" s="682"/>
      <c r="J4" s="682"/>
      <c r="K4" s="682"/>
      <c r="L4" s="682"/>
      <c r="M4" s="683"/>
      <c r="N4" s="684" t="s">
        <v>75</v>
      </c>
      <c r="O4" s="686" t="s">
        <v>76</v>
      </c>
    </row>
    <row r="5" spans="1:15" ht="21" customHeight="1">
      <c r="A5" s="677"/>
      <c r="B5" s="678"/>
      <c r="C5" s="688" t="s">
        <v>77</v>
      </c>
      <c r="D5" s="689"/>
      <c r="E5" s="690"/>
      <c r="F5" s="147" t="s">
        <v>78</v>
      </c>
      <c r="G5" s="147"/>
      <c r="H5" s="147" t="s">
        <v>79</v>
      </c>
      <c r="I5" s="147"/>
      <c r="J5" s="147" t="s">
        <v>80</v>
      </c>
      <c r="K5" s="147"/>
      <c r="L5" s="147" t="s">
        <v>81</v>
      </c>
      <c r="M5" s="147"/>
      <c r="N5" s="685"/>
      <c r="O5" s="687"/>
    </row>
    <row r="6" spans="1:15" ht="21" customHeight="1">
      <c r="A6" s="679"/>
      <c r="B6" s="680"/>
      <c r="C6" s="148" t="s">
        <v>82</v>
      </c>
      <c r="D6" s="148" t="s">
        <v>40</v>
      </c>
      <c r="E6" s="148" t="s">
        <v>41</v>
      </c>
      <c r="F6" s="148" t="s">
        <v>40</v>
      </c>
      <c r="G6" s="148" t="s">
        <v>41</v>
      </c>
      <c r="H6" s="148" t="s">
        <v>40</v>
      </c>
      <c r="I6" s="148" t="s">
        <v>41</v>
      </c>
      <c r="J6" s="148" t="s">
        <v>40</v>
      </c>
      <c r="K6" s="148" t="s">
        <v>41</v>
      </c>
      <c r="L6" s="148" t="s">
        <v>40</v>
      </c>
      <c r="M6" s="148" t="s">
        <v>41</v>
      </c>
      <c r="N6" s="685"/>
      <c r="O6" s="687"/>
    </row>
    <row r="7" spans="1:15" ht="21" customHeight="1">
      <c r="A7" s="670" t="s">
        <v>83</v>
      </c>
      <c r="B7" s="149" t="s">
        <v>342</v>
      </c>
      <c r="C7" s="150">
        <v>407</v>
      </c>
      <c r="D7" s="150">
        <v>252</v>
      </c>
      <c r="E7" s="150">
        <v>155</v>
      </c>
      <c r="F7" s="151">
        <v>4</v>
      </c>
      <c r="G7" s="151">
        <v>1</v>
      </c>
      <c r="H7" s="151">
        <v>86</v>
      </c>
      <c r="I7" s="151">
        <v>40</v>
      </c>
      <c r="J7" s="151">
        <v>62</v>
      </c>
      <c r="K7" s="151">
        <v>48</v>
      </c>
      <c r="L7" s="151">
        <v>100</v>
      </c>
      <c r="M7" s="151">
        <v>66</v>
      </c>
      <c r="N7" s="150">
        <v>334</v>
      </c>
      <c r="O7" s="152">
        <v>166</v>
      </c>
    </row>
    <row r="8" spans="1:15" ht="21" customHeight="1">
      <c r="A8" s="671"/>
      <c r="B8" s="153" t="s">
        <v>437</v>
      </c>
      <c r="C8" s="154">
        <v>396</v>
      </c>
      <c r="D8" s="154">
        <v>242</v>
      </c>
      <c r="E8" s="154">
        <v>154</v>
      </c>
      <c r="F8" s="155">
        <v>5</v>
      </c>
      <c r="G8" s="155">
        <v>1</v>
      </c>
      <c r="H8" s="155">
        <v>89</v>
      </c>
      <c r="I8" s="155">
        <v>42</v>
      </c>
      <c r="J8" s="155">
        <v>64</v>
      </c>
      <c r="K8" s="155">
        <v>49</v>
      </c>
      <c r="L8" s="155">
        <v>84</v>
      </c>
      <c r="M8" s="155">
        <v>62</v>
      </c>
      <c r="N8" s="154">
        <v>330</v>
      </c>
      <c r="O8" s="156">
        <v>163</v>
      </c>
    </row>
    <row r="9" spans="1:15" ht="21" customHeight="1">
      <c r="A9" s="671"/>
      <c r="B9" s="153" t="s">
        <v>438</v>
      </c>
      <c r="C9" s="157">
        <v>387</v>
      </c>
      <c r="D9" s="157">
        <v>232</v>
      </c>
      <c r="E9" s="157">
        <v>155</v>
      </c>
      <c r="F9" s="158">
        <v>3</v>
      </c>
      <c r="G9" s="158">
        <v>2</v>
      </c>
      <c r="H9" s="158">
        <v>72</v>
      </c>
      <c r="I9" s="158">
        <v>43</v>
      </c>
      <c r="J9" s="158">
        <v>72</v>
      </c>
      <c r="K9" s="158">
        <v>43</v>
      </c>
      <c r="L9" s="158">
        <v>85</v>
      </c>
      <c r="M9" s="158">
        <v>67</v>
      </c>
      <c r="N9" s="157">
        <v>333</v>
      </c>
      <c r="O9" s="159">
        <v>164</v>
      </c>
    </row>
    <row r="10" spans="1:15" ht="21" customHeight="1">
      <c r="A10" s="671"/>
      <c r="B10" s="153" t="s">
        <v>469</v>
      </c>
      <c r="C10" s="160">
        <v>403</v>
      </c>
      <c r="D10" s="160">
        <v>240</v>
      </c>
      <c r="E10" s="160">
        <v>163</v>
      </c>
      <c r="F10" s="161">
        <v>1</v>
      </c>
      <c r="G10" s="161">
        <v>1</v>
      </c>
      <c r="H10" s="161">
        <v>72</v>
      </c>
      <c r="I10" s="161">
        <v>43</v>
      </c>
      <c r="J10" s="161">
        <v>78</v>
      </c>
      <c r="K10" s="161">
        <v>45</v>
      </c>
      <c r="L10" s="161">
        <v>89</v>
      </c>
      <c r="M10" s="161">
        <v>74</v>
      </c>
      <c r="N10" s="160">
        <v>341</v>
      </c>
      <c r="O10" s="162">
        <v>158</v>
      </c>
    </row>
    <row r="11" spans="1:15" ht="21" customHeight="1">
      <c r="A11" s="672"/>
      <c r="B11" s="163" t="s">
        <v>470</v>
      </c>
      <c r="C11" s="164">
        <v>414</v>
      </c>
      <c r="D11" s="164">
        <v>250</v>
      </c>
      <c r="E11" s="164">
        <v>164</v>
      </c>
      <c r="F11" s="165">
        <v>1</v>
      </c>
      <c r="G11" s="165">
        <v>2</v>
      </c>
      <c r="H11" s="165">
        <v>80</v>
      </c>
      <c r="I11" s="165">
        <v>46</v>
      </c>
      <c r="J11" s="165">
        <v>76</v>
      </c>
      <c r="K11" s="165">
        <v>49</v>
      </c>
      <c r="L11" s="165">
        <v>93</v>
      </c>
      <c r="M11" s="165">
        <v>67</v>
      </c>
      <c r="N11" s="164">
        <v>341</v>
      </c>
      <c r="O11" s="166">
        <v>156</v>
      </c>
    </row>
    <row r="12" spans="1:15" ht="21" customHeight="1">
      <c r="A12" s="670" t="s">
        <v>84</v>
      </c>
      <c r="B12" s="149" t="s">
        <v>342</v>
      </c>
      <c r="C12" s="167">
        <v>57</v>
      </c>
      <c r="D12" s="167">
        <v>45</v>
      </c>
      <c r="E12" s="167">
        <v>12</v>
      </c>
      <c r="F12" s="168">
        <v>0</v>
      </c>
      <c r="G12" s="168">
        <v>0</v>
      </c>
      <c r="H12" s="168">
        <v>11</v>
      </c>
      <c r="I12" s="168">
        <v>5</v>
      </c>
      <c r="J12" s="168">
        <v>13</v>
      </c>
      <c r="K12" s="168">
        <v>4</v>
      </c>
      <c r="L12" s="168">
        <v>21</v>
      </c>
      <c r="M12" s="168">
        <v>3</v>
      </c>
      <c r="N12" s="167">
        <v>30</v>
      </c>
      <c r="O12" s="169">
        <v>1</v>
      </c>
    </row>
    <row r="13" spans="1:15" ht="21" customHeight="1">
      <c r="A13" s="671"/>
      <c r="B13" s="153" t="s">
        <v>437</v>
      </c>
      <c r="C13" s="170">
        <v>53</v>
      </c>
      <c r="D13" s="170">
        <v>40</v>
      </c>
      <c r="E13" s="170">
        <v>13</v>
      </c>
      <c r="F13" s="171">
        <v>0</v>
      </c>
      <c r="G13" s="171">
        <v>0</v>
      </c>
      <c r="H13" s="171">
        <v>11</v>
      </c>
      <c r="I13" s="171">
        <v>5</v>
      </c>
      <c r="J13" s="171">
        <v>13</v>
      </c>
      <c r="K13" s="171">
        <v>5</v>
      </c>
      <c r="L13" s="171">
        <v>16</v>
      </c>
      <c r="M13" s="171">
        <v>3</v>
      </c>
      <c r="N13" s="170">
        <v>32</v>
      </c>
      <c r="O13" s="172">
        <v>1</v>
      </c>
    </row>
    <row r="14" spans="1:15" ht="21" customHeight="1">
      <c r="A14" s="671"/>
      <c r="B14" s="153" t="s">
        <v>438</v>
      </c>
      <c r="C14" s="168">
        <v>55</v>
      </c>
      <c r="D14" s="168">
        <v>40</v>
      </c>
      <c r="E14" s="168">
        <v>15</v>
      </c>
      <c r="F14" s="168">
        <v>0</v>
      </c>
      <c r="G14" s="168">
        <v>0</v>
      </c>
      <c r="H14" s="168">
        <v>13</v>
      </c>
      <c r="I14" s="168">
        <v>3</v>
      </c>
      <c r="J14" s="168">
        <v>10</v>
      </c>
      <c r="K14" s="168">
        <v>8</v>
      </c>
      <c r="L14" s="168">
        <v>17</v>
      </c>
      <c r="M14" s="168">
        <v>4</v>
      </c>
      <c r="N14" s="167">
        <v>29</v>
      </c>
      <c r="O14" s="169">
        <v>1</v>
      </c>
    </row>
    <row r="15" spans="1:15" ht="21" customHeight="1">
      <c r="A15" s="671"/>
      <c r="B15" s="153" t="s">
        <v>469</v>
      </c>
      <c r="C15" s="160">
        <v>57</v>
      </c>
      <c r="D15" s="161">
        <v>40</v>
      </c>
      <c r="E15" s="161">
        <v>17</v>
      </c>
      <c r="F15" s="161">
        <v>0</v>
      </c>
      <c r="G15" s="161">
        <v>0</v>
      </c>
      <c r="H15" s="161">
        <v>15</v>
      </c>
      <c r="I15" s="161">
        <v>3</v>
      </c>
      <c r="J15" s="161">
        <v>10</v>
      </c>
      <c r="K15" s="161">
        <v>8</v>
      </c>
      <c r="L15" s="161">
        <v>15</v>
      </c>
      <c r="M15" s="161">
        <v>6</v>
      </c>
      <c r="N15" s="160">
        <v>29</v>
      </c>
      <c r="O15" s="162">
        <v>1</v>
      </c>
    </row>
    <row r="16" spans="1:15" ht="21" customHeight="1" thickBot="1">
      <c r="A16" s="673"/>
      <c r="B16" s="173" t="s">
        <v>470</v>
      </c>
      <c r="C16" s="174">
        <v>58</v>
      </c>
      <c r="D16" s="175">
        <v>41</v>
      </c>
      <c r="E16" s="175">
        <v>17</v>
      </c>
      <c r="F16" s="175">
        <v>0</v>
      </c>
      <c r="G16" s="175">
        <v>0</v>
      </c>
      <c r="H16" s="175">
        <v>15</v>
      </c>
      <c r="I16" s="175">
        <v>3</v>
      </c>
      <c r="J16" s="175">
        <v>11</v>
      </c>
      <c r="K16" s="175">
        <v>7</v>
      </c>
      <c r="L16" s="175">
        <v>15</v>
      </c>
      <c r="M16" s="175">
        <v>7</v>
      </c>
      <c r="N16" s="174">
        <v>29</v>
      </c>
      <c r="O16" s="176">
        <v>1</v>
      </c>
    </row>
    <row r="17" spans="1:15" ht="13.5" customHeight="1">
      <c r="A17" s="103" t="s">
        <v>72</v>
      </c>
    </row>
    <row r="18" spans="1:15" ht="13.5" customHeight="1">
      <c r="A18" s="177"/>
      <c r="B18" s="177"/>
      <c r="C18" s="177"/>
      <c r="D18" s="177"/>
      <c r="E18" s="177"/>
      <c r="F18" s="177"/>
      <c r="G18" s="177"/>
      <c r="H18" s="177"/>
      <c r="I18" s="177"/>
      <c r="J18" s="177"/>
      <c r="K18" s="177"/>
      <c r="L18" s="177"/>
      <c r="M18" s="177"/>
      <c r="N18" s="177"/>
      <c r="O18" s="177"/>
    </row>
    <row r="19" spans="1:15" ht="13.5" customHeight="1"/>
    <row r="20" spans="1:15" ht="13.5" customHeight="1"/>
    <row r="21" spans="1:15" ht="13.5" customHeight="1"/>
    <row r="22" spans="1:15" ht="13.5" customHeight="1"/>
    <row r="23" spans="1:15" ht="13.5" customHeight="1"/>
    <row r="24" spans="1:15" ht="13.5" customHeight="1"/>
    <row r="25" spans="1:15" ht="13.5" customHeight="1"/>
    <row r="26" spans="1:15" ht="13.5" customHeight="1"/>
    <row r="27" spans="1:15" ht="13.5" customHeight="1"/>
    <row r="28" spans="1:15" ht="13.5" customHeight="1"/>
    <row r="29" spans="1:15" ht="13.5" customHeight="1"/>
    <row r="30" spans="1:15" ht="13.5" customHeight="1"/>
    <row r="31" spans="1:15" ht="13.5" customHeight="1"/>
    <row r="32" spans="1:15"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sheetData>
  <mergeCells count="8">
    <mergeCell ref="A7:A11"/>
    <mergeCell ref="A12:A16"/>
    <mergeCell ref="A2:O2"/>
    <mergeCell ref="A4:B6"/>
    <mergeCell ref="C4:M4"/>
    <mergeCell ref="N4:N6"/>
    <mergeCell ref="O4:O6"/>
    <mergeCell ref="C5:E5"/>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ignoredErrors>
    <ignoredError sqref="B8:B11 B13:B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目次</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佐賀市</cp:lastModifiedBy>
  <cp:lastPrinted>2016-10-18T05:53:24Z</cp:lastPrinted>
  <dcterms:created xsi:type="dcterms:W3CDTF">2015-05-25T01:33:51Z</dcterms:created>
  <dcterms:modified xsi:type="dcterms:W3CDTF">2017-01-16T06:53:57Z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189381</vt:lpwstr>
  </property>
  <property fmtid="{D5CDD505-2E9C-101B-9397-08002B2CF9AE}" pid="3" name="NXPowerLiteSettings">
    <vt:lpwstr>C74006B004C800</vt:lpwstr>
  </property>
  <property fmtid="{D5CDD505-2E9C-101B-9397-08002B2CF9AE}" pid="4" name="NXPowerLiteVersion">
    <vt:lpwstr>S5.2.4</vt:lpwstr>
  </property>
</Properties>
</file>