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90" windowWidth="14940" windowHeight="8550"/>
  </bookViews>
  <sheets>
    <sheet name="目次" sheetId="13" r:id="rId1"/>
    <sheet name="134" sheetId="3" r:id="rId2"/>
    <sheet name="135" sheetId="4" r:id="rId3"/>
    <sheet name="136" sheetId="5" r:id="rId4"/>
    <sheet name="137" sheetId="6" r:id="rId5"/>
    <sheet name="138" sheetId="15" r:id="rId6"/>
    <sheet name="139" sheetId="7" r:id="rId7"/>
    <sheet name="140" sheetId="8" r:id="rId8"/>
    <sheet name="141" sheetId="9" r:id="rId9"/>
    <sheet name="142" sheetId="10" r:id="rId10"/>
    <sheet name="143" sheetId="11" r:id="rId11"/>
    <sheet name="144" sheetId="14" r:id="rId12"/>
    <sheet name="145" sheetId="12" r:id="rId13"/>
  </sheets>
  <externalReferences>
    <externalReference r:id="rId14"/>
    <externalReference r:id="rId15"/>
    <externalReference r:id="rId16"/>
  </externalReferences>
  <definedNames>
    <definedName name="hyouhon">[1]変化方向表!$A$6:$E$40</definedName>
    <definedName name="list">#REF!</definedName>
    <definedName name="_xlnm.Print_Area" localSheetId="2">'135'!$A$1:$H$18</definedName>
    <definedName name="_xlnm.Print_Area" localSheetId="7">'140'!$A$1:$M$32</definedName>
    <definedName name="_xlnm.Print_Area" localSheetId="8">'141'!$A$1:$F$24</definedName>
    <definedName name="_xlnm.Print_Area" localSheetId="12">'145'!$A$1:$AA$19</definedName>
    <definedName name="_xlnm.Print_Area">#REF!</definedName>
  </definedNames>
  <calcPr calcId="145621"/>
</workbook>
</file>

<file path=xl/calcChain.xml><?xml version="1.0" encoding="utf-8"?>
<calcChain xmlns="http://schemas.openxmlformats.org/spreadsheetml/2006/main">
  <c r="C9" i="13" l="1"/>
  <c r="B9" i="13"/>
  <c r="C15" i="13"/>
  <c r="B15" i="13"/>
  <c r="C16" i="13"/>
  <c r="C14" i="13"/>
  <c r="C13" i="13"/>
  <c r="C12" i="13"/>
  <c r="C11" i="13"/>
  <c r="C10" i="13"/>
  <c r="C8" i="13"/>
  <c r="C7" i="13"/>
  <c r="C6" i="13"/>
  <c r="C5" i="13"/>
  <c r="B16" i="13"/>
  <c r="B14" i="13"/>
  <c r="B13" i="13"/>
  <c r="B12" i="13"/>
  <c r="B11" i="13"/>
  <c r="B10" i="13"/>
  <c r="B8" i="13"/>
  <c r="B7" i="13"/>
  <c r="B6" i="13"/>
  <c r="B5" i="13"/>
</calcChain>
</file>

<file path=xl/sharedStrings.xml><?xml version="1.0" encoding="utf-8"?>
<sst xmlns="http://schemas.openxmlformats.org/spreadsheetml/2006/main" count="460" uniqueCount="341">
  <si>
    <t>（単位：ｔ）</t>
    <rPh sb="1" eb="3">
      <t>タンイ</t>
    </rPh>
    <phoneticPr fontId="3"/>
  </si>
  <si>
    <t>年度</t>
    <rPh sb="0" eb="2">
      <t>ネンド</t>
    </rPh>
    <phoneticPr fontId="3"/>
  </si>
  <si>
    <t>可燃ごみ</t>
    <rPh sb="0" eb="2">
      <t>カネン</t>
    </rPh>
    <phoneticPr fontId="3"/>
  </si>
  <si>
    <t>不燃ごみ</t>
    <rPh sb="0" eb="2">
      <t>フネン</t>
    </rPh>
    <phoneticPr fontId="3"/>
  </si>
  <si>
    <t>粗大ごみ</t>
    <rPh sb="0" eb="2">
      <t>ソダイ</t>
    </rPh>
    <phoneticPr fontId="3"/>
  </si>
  <si>
    <t>計
①</t>
    <rPh sb="0" eb="1">
      <t>ケイ</t>
    </rPh>
    <phoneticPr fontId="3"/>
  </si>
  <si>
    <t>直営</t>
    <rPh sb="0" eb="2">
      <t>チョクエイ</t>
    </rPh>
    <phoneticPr fontId="3"/>
  </si>
  <si>
    <t>委託</t>
    <rPh sb="0" eb="2">
      <t>イタク</t>
    </rPh>
    <phoneticPr fontId="3"/>
  </si>
  <si>
    <t>許可</t>
    <rPh sb="0" eb="2">
      <t>キョカ</t>
    </rPh>
    <phoneticPr fontId="3"/>
  </si>
  <si>
    <t>計</t>
    <rPh sb="0" eb="1">
      <t>ケイ</t>
    </rPh>
    <phoneticPr fontId="3"/>
  </si>
  <si>
    <t>紙布類</t>
    <rPh sb="0" eb="1">
      <t>カミ</t>
    </rPh>
    <rPh sb="1" eb="2">
      <t>ヌノ</t>
    </rPh>
    <rPh sb="2" eb="3">
      <t>ルイ</t>
    </rPh>
    <phoneticPr fontId="3"/>
  </si>
  <si>
    <t>焼却処理量</t>
    <rPh sb="0" eb="2">
      <t>ショウキャク</t>
    </rPh>
    <rPh sb="2" eb="4">
      <t>ショリ</t>
    </rPh>
    <rPh sb="4" eb="5">
      <t>リョウ</t>
    </rPh>
    <phoneticPr fontId="3"/>
  </si>
  <si>
    <t>最終処分量</t>
    <rPh sb="0" eb="2">
      <t>サイシュウ</t>
    </rPh>
    <rPh sb="2" eb="4">
      <t>ショブン</t>
    </rPh>
    <rPh sb="4" eb="5">
      <t>リョウ</t>
    </rPh>
    <phoneticPr fontId="3"/>
  </si>
  <si>
    <t>処理残渣
埋立</t>
    <rPh sb="0" eb="2">
      <t>ショリ</t>
    </rPh>
    <rPh sb="2" eb="4">
      <t>ザンサ</t>
    </rPh>
    <rPh sb="5" eb="7">
      <t>ウメタテ</t>
    </rPh>
    <phoneticPr fontId="3"/>
  </si>
  <si>
    <t>紙類</t>
    <rPh sb="0" eb="1">
      <t>カミ</t>
    </rPh>
    <rPh sb="1" eb="2">
      <t>ルイ</t>
    </rPh>
    <phoneticPr fontId="3"/>
  </si>
  <si>
    <t>金属類</t>
    <rPh sb="0" eb="2">
      <t>キンゾク</t>
    </rPh>
    <rPh sb="2" eb="3">
      <t>ルイ</t>
    </rPh>
    <phoneticPr fontId="3"/>
  </si>
  <si>
    <t>ガラス類</t>
    <rPh sb="3" eb="4">
      <t>ルイ</t>
    </rPh>
    <phoneticPr fontId="3"/>
  </si>
  <si>
    <t>布類</t>
    <rPh sb="0" eb="1">
      <t>ヌノ</t>
    </rPh>
    <rPh sb="1" eb="2">
      <t>ルイ</t>
    </rPh>
    <phoneticPr fontId="3"/>
  </si>
  <si>
    <t>溶融
スラグ</t>
    <rPh sb="0" eb="2">
      <t>ヨウユウ</t>
    </rPh>
    <phoneticPr fontId="3"/>
  </si>
  <si>
    <t>その他</t>
    <rPh sb="2" eb="3">
      <t>タ</t>
    </rPh>
    <phoneticPr fontId="3"/>
  </si>
  <si>
    <t>ビン･缶</t>
    <rPh sb="3" eb="4">
      <t>カン</t>
    </rPh>
    <phoneticPr fontId="3"/>
  </si>
  <si>
    <t>直搬
搬入量
③</t>
    <rPh sb="0" eb="1">
      <t>チョク</t>
    </rPh>
    <rPh sb="1" eb="2">
      <t>ハコ</t>
    </rPh>
    <rPh sb="3" eb="5">
      <t>ハンニュウ</t>
    </rPh>
    <rPh sb="5" eb="6">
      <t>リョウ</t>
    </rPh>
    <phoneticPr fontId="3"/>
  </si>
  <si>
    <t>蛍光管･
体温計</t>
    <rPh sb="0" eb="2">
      <t>ケイコウ</t>
    </rPh>
    <rPh sb="2" eb="3">
      <t>カン</t>
    </rPh>
    <rPh sb="5" eb="8">
      <t>タイオンケイ</t>
    </rPh>
    <phoneticPr fontId="3"/>
  </si>
  <si>
    <t>計
①+②+③</t>
    <rPh sb="0" eb="1">
      <t>ケイ</t>
    </rPh>
    <phoneticPr fontId="3"/>
  </si>
  <si>
    <t>ペット
ボトル</t>
    <phoneticPr fontId="3"/>
  </si>
  <si>
    <t>プラス
チック</t>
    <phoneticPr fontId="3"/>
  </si>
  <si>
    <t>ペット
ボトル</t>
    <phoneticPr fontId="3"/>
  </si>
  <si>
    <t>プラス
チック</t>
    <phoneticPr fontId="3"/>
  </si>
  <si>
    <t>集団
回収
②</t>
    <rPh sb="0" eb="2">
      <t>シュウダン</t>
    </rPh>
    <rPh sb="3" eb="5">
      <t>カイシュウ</t>
    </rPh>
    <phoneticPr fontId="3"/>
  </si>
  <si>
    <t>　　　　　　　　　　　　　　量</t>
  </si>
  <si>
    <t>　　　　　　　　　　　　　　　　　　搬　　　　　　　　　　　　　　入</t>
    <rPh sb="18" eb="19">
      <t>ハコ</t>
    </rPh>
    <rPh sb="33" eb="34">
      <t>イ</t>
    </rPh>
    <phoneticPr fontId="3"/>
  </si>
  <si>
    <t>　　　　　　　　　　　　量</t>
  </si>
  <si>
    <t>　　　　　　　　　　　　　　　　　　　　　収　　　　　　　　　　　　集</t>
    <rPh sb="21" eb="22">
      <t>オサム</t>
    </rPh>
    <rPh sb="34" eb="35">
      <t>シュウ</t>
    </rPh>
    <phoneticPr fontId="3"/>
  </si>
  <si>
    <t>化　　　　　　量</t>
    <phoneticPr fontId="3"/>
  </si>
  <si>
    <t>　　　　　　資　　　　　　源</t>
    <rPh sb="6" eb="7">
      <t>シ</t>
    </rPh>
    <rPh sb="13" eb="14">
      <t>ミナモト</t>
    </rPh>
    <phoneticPr fontId="3"/>
  </si>
  <si>
    <t>ごみ（集団回収を除く）</t>
    <rPh sb="3" eb="5">
      <t>シュウダン</t>
    </rPh>
    <rPh sb="5" eb="7">
      <t>カイシュウ</t>
    </rPh>
    <rPh sb="8" eb="9">
      <t>ノゾ</t>
    </rPh>
    <phoneticPr fontId="3"/>
  </si>
  <si>
    <t>資源</t>
    <phoneticPr fontId="3"/>
  </si>
  <si>
    <t>直接焼却</t>
    <rPh sb="0" eb="2">
      <t>チョクセツ</t>
    </rPh>
    <rPh sb="2" eb="4">
      <t>ショウキャク</t>
    </rPh>
    <phoneticPr fontId="3"/>
  </si>
  <si>
    <t>残渣焼却</t>
    <rPh sb="0" eb="2">
      <t>ザンサ</t>
    </rPh>
    <rPh sb="2" eb="4">
      <t>ショウキャク</t>
    </rPh>
    <phoneticPr fontId="3"/>
  </si>
  <si>
    <t>直接埋立</t>
    <rPh sb="0" eb="2">
      <t>チョクセツ</t>
    </rPh>
    <rPh sb="2" eb="4">
      <t>ウメタテ</t>
    </rPh>
    <phoneticPr fontId="3"/>
  </si>
  <si>
    <t>資料：循環型社会推進課</t>
    <rPh sb="0" eb="2">
      <t>シリョウ</t>
    </rPh>
    <rPh sb="3" eb="5">
      <t>ジュンカン</t>
    </rPh>
    <rPh sb="5" eb="6">
      <t>カタ</t>
    </rPh>
    <rPh sb="6" eb="8">
      <t>シャカイ</t>
    </rPh>
    <rPh sb="8" eb="10">
      <t>スイシン</t>
    </rPh>
    <rPh sb="10" eb="11">
      <t>カ</t>
    </rPh>
    <phoneticPr fontId="3"/>
  </si>
  <si>
    <t>注）搬入量には、廃食用油回収量を含んでいない。</t>
    <phoneticPr fontId="5"/>
  </si>
  <si>
    <t>-</t>
  </si>
  <si>
    <t>134.　ご み 搬 入 と 処 理</t>
    <rPh sb="9" eb="10">
      <t>ハン</t>
    </rPh>
    <rPh sb="11" eb="12">
      <t>イリ</t>
    </rPh>
    <rPh sb="15" eb="16">
      <t>トコロ</t>
    </rPh>
    <rPh sb="17" eb="18">
      <t>リ</t>
    </rPh>
    <phoneticPr fontId="3"/>
  </si>
  <si>
    <t xml:space="preserve"> 状 況 （平成20～24年度）</t>
    <rPh sb="1" eb="2">
      <t>ジョウ</t>
    </rPh>
    <rPh sb="3" eb="4">
      <t>キョウ</t>
    </rPh>
    <rPh sb="6" eb="8">
      <t>ヘイセイ</t>
    </rPh>
    <rPh sb="13" eb="15">
      <t>ネンド</t>
    </rPh>
    <phoneticPr fontId="3"/>
  </si>
  <si>
    <t>平成20年度</t>
    <rPh sb="0" eb="2">
      <t>ヘイセイ</t>
    </rPh>
    <rPh sb="4" eb="6">
      <t>ネンド</t>
    </rPh>
    <phoneticPr fontId="3"/>
  </si>
  <si>
    <t>　　三神地区汚泥再生処理センター
　　　　　　　　　　　：佐賀市（三瀬地区）・神埼市・吉野ヶ里町・みやき町・上峰町・基山町</t>
    <rPh sb="33" eb="35">
      <t>ミツセ</t>
    </rPh>
    <rPh sb="35" eb="37">
      <t>チク</t>
    </rPh>
    <rPh sb="41" eb="42">
      <t>シ</t>
    </rPh>
    <rPh sb="43" eb="47">
      <t>ヨシノガリ</t>
    </rPh>
    <phoneticPr fontId="5"/>
  </si>
  <si>
    <t>　　クリーンセンター天山：佐賀市（大和地区・久保田地区）・小城市・多久市</t>
    <rPh sb="17" eb="19">
      <t>ヤマト</t>
    </rPh>
    <rPh sb="19" eb="21">
      <t>チク</t>
    </rPh>
    <rPh sb="22" eb="25">
      <t>クボタ</t>
    </rPh>
    <rPh sb="25" eb="27">
      <t>チク</t>
    </rPh>
    <phoneticPr fontId="5"/>
  </si>
  <si>
    <t>　　佐賀市衛生センター：佐賀市（佐賀地区・諸富地区・富士地区・川副地区・東与賀地区）</t>
    <rPh sb="2" eb="5">
      <t>サガシ</t>
    </rPh>
    <rPh sb="16" eb="18">
      <t>サガ</t>
    </rPh>
    <rPh sb="18" eb="20">
      <t>チク</t>
    </rPh>
    <rPh sb="21" eb="23">
      <t>モロドミ</t>
    </rPh>
    <rPh sb="23" eb="25">
      <t>チク</t>
    </rPh>
    <rPh sb="26" eb="28">
      <t>フジ</t>
    </rPh>
    <rPh sb="28" eb="30">
      <t>チク</t>
    </rPh>
    <rPh sb="31" eb="33">
      <t>カワソエ</t>
    </rPh>
    <rPh sb="33" eb="35">
      <t>チク</t>
    </rPh>
    <rPh sb="36" eb="39">
      <t>ヒガシヨカ</t>
    </rPh>
    <rPh sb="39" eb="41">
      <t>チク</t>
    </rPh>
    <phoneticPr fontId="5"/>
  </si>
  <si>
    <t>注）し尿処理場の名称</t>
    <rPh sb="0" eb="1">
      <t>チュウ</t>
    </rPh>
    <rPh sb="3" eb="4">
      <t>ニョウ</t>
    </rPh>
    <rPh sb="4" eb="7">
      <t>ショリジョウ</t>
    </rPh>
    <rPh sb="8" eb="10">
      <t>メイショウ</t>
    </rPh>
    <phoneticPr fontId="5"/>
  </si>
  <si>
    <t>資料：衛生センター（一般廃棄物処理実態調査資料)</t>
    <rPh sb="3" eb="5">
      <t>エイセイ</t>
    </rPh>
    <rPh sb="10" eb="12">
      <t>イッパン</t>
    </rPh>
    <rPh sb="12" eb="15">
      <t>ハイキブツ</t>
    </rPh>
    <rPh sb="15" eb="17">
      <t>ショリ</t>
    </rPh>
    <rPh sb="17" eb="19">
      <t>ジッタイ</t>
    </rPh>
    <rPh sb="19" eb="21">
      <t>チョウサ</t>
    </rPh>
    <rPh sb="21" eb="23">
      <t>シリョウ</t>
    </rPh>
    <phoneticPr fontId="5"/>
  </si>
  <si>
    <t>平成20年度</t>
    <rPh sb="0" eb="2">
      <t>ヘイセイ</t>
    </rPh>
    <rPh sb="4" eb="6">
      <t>ネンド</t>
    </rPh>
    <phoneticPr fontId="5"/>
  </si>
  <si>
    <t>許可(業者)</t>
  </si>
  <si>
    <t>委  託</t>
    <phoneticPr fontId="5"/>
  </si>
  <si>
    <t>海洋投棄</t>
    <rPh sb="0" eb="2">
      <t>カイヨウ</t>
    </rPh>
    <rPh sb="2" eb="4">
      <t>トウキ</t>
    </rPh>
    <phoneticPr fontId="5"/>
  </si>
  <si>
    <t>自家処理</t>
    <rPh sb="0" eb="2">
      <t>ジカ</t>
    </rPh>
    <rPh sb="2" eb="4">
      <t>ショリ</t>
    </rPh>
    <phoneticPr fontId="5"/>
  </si>
  <si>
    <t>施設処理</t>
    <rPh sb="0" eb="2">
      <t>シセツ</t>
    </rPh>
    <rPh sb="2" eb="4">
      <t>ショリ</t>
    </rPh>
    <phoneticPr fontId="5"/>
  </si>
  <si>
    <t>浄化槽汚泥
（業者）</t>
    <phoneticPr fontId="5"/>
  </si>
  <si>
    <t>し      尿</t>
    <phoneticPr fontId="5"/>
  </si>
  <si>
    <t>処  理  区  分</t>
    <phoneticPr fontId="5"/>
  </si>
  <si>
    <t>収  集  区  分</t>
    <phoneticPr fontId="5"/>
  </si>
  <si>
    <t>清掃区域排出量</t>
  </si>
  <si>
    <t>年  度</t>
  </si>
  <si>
    <t>（単位：kl）</t>
  </si>
  <si>
    <t>135. し尿収集と処理状況 （平成20～24年度）</t>
    <rPh sb="12" eb="14">
      <t>ジョウキョウ</t>
    </rPh>
    <rPh sb="16" eb="18">
      <t>ヘイセイ</t>
    </rPh>
    <rPh sb="23" eb="25">
      <t>ネンド</t>
    </rPh>
    <phoneticPr fontId="5"/>
  </si>
  <si>
    <t>資料：環境課</t>
  </si>
  <si>
    <t>24</t>
    <phoneticPr fontId="23"/>
  </si>
  <si>
    <t>23</t>
  </si>
  <si>
    <t>22</t>
  </si>
  <si>
    <t>21</t>
  </si>
  <si>
    <t>平成20年度</t>
    <rPh sb="4" eb="6">
      <t>ネンド</t>
    </rPh>
    <phoneticPr fontId="23"/>
  </si>
  <si>
    <t>その他</t>
  </si>
  <si>
    <t>悪 臭</t>
  </si>
  <si>
    <t>大気汚染</t>
  </si>
  <si>
    <t>水質汚濁</t>
  </si>
  <si>
    <t>振 動</t>
  </si>
  <si>
    <t>騒 音</t>
  </si>
  <si>
    <t>総 数</t>
  </si>
  <si>
    <t>136. 公 害 関 係 等 発 生 状 況 （平成20～24年度）</t>
    <rPh sb="24" eb="26">
      <t>ヘイセイ</t>
    </rPh>
    <rPh sb="31" eb="33">
      <t>ネンド</t>
    </rPh>
    <phoneticPr fontId="5"/>
  </si>
  <si>
    <t>注）佐賀中部保健福祉事務所管内とは，佐賀市，多久市，神埼市，吉野ヶ里町，小城市である。</t>
    <rPh sb="8" eb="10">
      <t>フクシ</t>
    </rPh>
    <rPh sb="10" eb="12">
      <t>ジム</t>
    </rPh>
    <rPh sb="12" eb="13">
      <t>ショ</t>
    </rPh>
    <phoneticPr fontId="23"/>
  </si>
  <si>
    <t>資料：健康づくり課 （「佐賀中部保健福祉事務所管内　保健・衛生情報」による）</t>
    <rPh sb="12" eb="14">
      <t>サガ</t>
    </rPh>
    <rPh sb="14" eb="16">
      <t>チュウブ</t>
    </rPh>
    <rPh sb="16" eb="18">
      <t>ホケン</t>
    </rPh>
    <rPh sb="18" eb="20">
      <t>フクシ</t>
    </rPh>
    <rPh sb="20" eb="22">
      <t>ジム</t>
    </rPh>
    <rPh sb="22" eb="23">
      <t>ショ</t>
    </rPh>
    <rPh sb="23" eb="25">
      <t>カンナイ</t>
    </rPh>
    <rPh sb="26" eb="28">
      <t>ホケン</t>
    </rPh>
    <rPh sb="29" eb="31">
      <t>エイセイ</t>
    </rPh>
    <rPh sb="31" eb="33">
      <t>ジョウホウ</t>
    </rPh>
    <phoneticPr fontId="23"/>
  </si>
  <si>
    <t>総   　　数</t>
    <rPh sb="0" eb="1">
      <t>フサ</t>
    </rPh>
    <rPh sb="6" eb="7">
      <t>カズ</t>
    </rPh>
    <phoneticPr fontId="23"/>
  </si>
  <si>
    <t>麻しん</t>
    <rPh sb="0" eb="1">
      <t>マ</t>
    </rPh>
    <phoneticPr fontId="23"/>
  </si>
  <si>
    <t>ジアルジア症</t>
    <rPh sb="5" eb="6">
      <t>ショウ</t>
    </rPh>
    <phoneticPr fontId="5"/>
  </si>
  <si>
    <t>破傷風</t>
    <rPh sb="0" eb="3">
      <t>ハショウフウ</t>
    </rPh>
    <phoneticPr fontId="23"/>
  </si>
  <si>
    <t>梅毒</t>
    <rPh sb="0" eb="2">
      <t>バイドク</t>
    </rPh>
    <phoneticPr fontId="23"/>
  </si>
  <si>
    <t>後天性免疫不全症候群</t>
    <rPh sb="0" eb="3">
      <t>コウテンセイ</t>
    </rPh>
    <rPh sb="3" eb="5">
      <t>メンエキ</t>
    </rPh>
    <rPh sb="5" eb="7">
      <t>フゼン</t>
    </rPh>
    <rPh sb="7" eb="10">
      <t>ショウコウグン</t>
    </rPh>
    <phoneticPr fontId="23"/>
  </si>
  <si>
    <t>劇症型溶血性レンサ球菌感染症</t>
    <rPh sb="0" eb="3">
      <t>ゲキショウガタ</t>
    </rPh>
    <rPh sb="3" eb="4">
      <t>ヨウ</t>
    </rPh>
    <rPh sb="4" eb="5">
      <t>チ</t>
    </rPh>
    <rPh sb="5" eb="6">
      <t>セイ</t>
    </rPh>
    <rPh sb="9" eb="10">
      <t>タマ</t>
    </rPh>
    <rPh sb="10" eb="11">
      <t>キン</t>
    </rPh>
    <rPh sb="11" eb="14">
      <t>カンセンショウ</t>
    </rPh>
    <phoneticPr fontId="23"/>
  </si>
  <si>
    <t>クロイツフェルト・ヤコブ病</t>
    <rPh sb="12" eb="13">
      <t>ビョウ</t>
    </rPh>
    <phoneticPr fontId="23"/>
  </si>
  <si>
    <t>急性脳炎（ウエストナイル脳炎
及び日本脳炎を除く）</t>
    <rPh sb="0" eb="2">
      <t>キュウセイ</t>
    </rPh>
    <rPh sb="2" eb="4">
      <t>ノウエン</t>
    </rPh>
    <rPh sb="12" eb="14">
      <t>ノウエン</t>
    </rPh>
    <rPh sb="15" eb="16">
      <t>オヨ</t>
    </rPh>
    <rPh sb="17" eb="19">
      <t>ニホン</t>
    </rPh>
    <rPh sb="19" eb="21">
      <t>ノウエン</t>
    </rPh>
    <rPh sb="22" eb="23">
      <t>ノゾ</t>
    </rPh>
    <phoneticPr fontId="23"/>
  </si>
  <si>
    <t>ウイルス性肝炎（Ｅ・Ａ型を除く）</t>
    <rPh sb="4" eb="5">
      <t>セイ</t>
    </rPh>
    <rPh sb="5" eb="7">
      <t>カンエン</t>
    </rPh>
    <rPh sb="11" eb="12">
      <t>カタ</t>
    </rPh>
    <rPh sb="13" eb="14">
      <t>ノゾ</t>
    </rPh>
    <phoneticPr fontId="23"/>
  </si>
  <si>
    <t>アメーバ赤痢</t>
    <rPh sb="4" eb="6">
      <t>セキリ</t>
    </rPh>
    <phoneticPr fontId="23"/>
  </si>
  <si>
    <t>５類
感染症</t>
    <rPh sb="1" eb="2">
      <t>ルイ</t>
    </rPh>
    <rPh sb="3" eb="6">
      <t>カンセンショウ</t>
    </rPh>
    <phoneticPr fontId="23"/>
  </si>
  <si>
    <t>レジオネラ症</t>
    <rPh sb="5" eb="6">
      <t>ショウ</t>
    </rPh>
    <phoneticPr fontId="23"/>
  </si>
  <si>
    <t>マラリア</t>
    <phoneticPr fontId="23"/>
  </si>
  <si>
    <t>デング熱</t>
    <rPh sb="3" eb="4">
      <t>ネツ</t>
    </rPh>
    <phoneticPr fontId="23"/>
  </si>
  <si>
    <t>コクシジオイデス症</t>
    <rPh sb="8" eb="9">
      <t>ショウ</t>
    </rPh>
    <phoneticPr fontId="5"/>
  </si>
  <si>
    <t>ライム病</t>
    <rPh sb="3" eb="4">
      <t>ビョウ</t>
    </rPh>
    <phoneticPr fontId="5"/>
  </si>
  <si>
    <t>つつが虫病</t>
    <rPh sb="3" eb="4">
      <t>ムシ</t>
    </rPh>
    <rPh sb="4" eb="5">
      <t>ビョウ</t>
    </rPh>
    <phoneticPr fontId="23"/>
  </si>
  <si>
    <t>Ａ型肝炎</t>
    <rPh sb="1" eb="2">
      <t>カタ</t>
    </rPh>
    <rPh sb="2" eb="4">
      <t>カンエン</t>
    </rPh>
    <phoneticPr fontId="23"/>
  </si>
  <si>
    <t>４類
感染症</t>
    <rPh sb="1" eb="2">
      <t>ルイ</t>
    </rPh>
    <rPh sb="3" eb="6">
      <t>カンセンショウ</t>
    </rPh>
    <phoneticPr fontId="23"/>
  </si>
  <si>
    <t>腸管出血性大腸菌感染症</t>
    <rPh sb="0" eb="2">
      <t>チョウカン</t>
    </rPh>
    <rPh sb="2" eb="5">
      <t>シュッケツセイ</t>
    </rPh>
    <rPh sb="5" eb="8">
      <t>ダイチョウキン</t>
    </rPh>
    <rPh sb="8" eb="11">
      <t>カンセンショウ</t>
    </rPh>
    <phoneticPr fontId="23"/>
  </si>
  <si>
    <t>パラチフス</t>
    <phoneticPr fontId="23"/>
  </si>
  <si>
    <t>腸チフス</t>
    <rPh sb="0" eb="1">
      <t>チョウ</t>
    </rPh>
    <phoneticPr fontId="23"/>
  </si>
  <si>
    <t>細菌性赤痢</t>
    <rPh sb="0" eb="3">
      <t>サイキンセイ</t>
    </rPh>
    <rPh sb="3" eb="5">
      <t>セキリ</t>
    </rPh>
    <phoneticPr fontId="23"/>
  </si>
  <si>
    <t>３類
感染症</t>
    <rPh sb="1" eb="2">
      <t>ルイ</t>
    </rPh>
    <rPh sb="3" eb="6">
      <t>カンセンショウ</t>
    </rPh>
    <phoneticPr fontId="23"/>
  </si>
  <si>
    <t>結核</t>
    <rPh sb="0" eb="2">
      <t>ケッカク</t>
    </rPh>
    <phoneticPr fontId="23"/>
  </si>
  <si>
    <t>２類
感染症</t>
    <rPh sb="1" eb="2">
      <t>ルイ</t>
    </rPh>
    <rPh sb="3" eb="6">
      <t>カンセンショウ</t>
    </rPh>
    <phoneticPr fontId="23"/>
  </si>
  <si>
    <t>無症状
病原体
保有者</t>
    <rPh sb="0" eb="3">
      <t>ムショウジョウ</t>
    </rPh>
    <rPh sb="4" eb="7">
      <t>ビョウゲンタイ</t>
    </rPh>
    <rPh sb="8" eb="11">
      <t>ホユウシャ</t>
    </rPh>
    <phoneticPr fontId="23"/>
  </si>
  <si>
    <t>患  者</t>
    <rPh sb="0" eb="1">
      <t>ワズラ</t>
    </rPh>
    <rPh sb="3" eb="4">
      <t>モノ</t>
    </rPh>
    <phoneticPr fontId="23"/>
  </si>
  <si>
    <t>平成 24 年度</t>
    <rPh sb="0" eb="2">
      <t>ヘイセイ</t>
    </rPh>
    <rPh sb="6" eb="8">
      <t>ネンド</t>
    </rPh>
    <phoneticPr fontId="23"/>
  </si>
  <si>
    <t>平成 23 年度</t>
    <rPh sb="0" eb="2">
      <t>ヘイセイ</t>
    </rPh>
    <rPh sb="6" eb="8">
      <t>ネンド</t>
    </rPh>
    <phoneticPr fontId="23"/>
  </si>
  <si>
    <t>平成 22 年度</t>
    <rPh sb="0" eb="2">
      <t>ヘイセイ</t>
    </rPh>
    <rPh sb="6" eb="8">
      <t>ネンド</t>
    </rPh>
    <phoneticPr fontId="23"/>
  </si>
  <si>
    <t>感 　染 　症 　名</t>
    <rPh sb="0" eb="1">
      <t>カン</t>
    </rPh>
    <rPh sb="3" eb="4">
      <t>ソメ</t>
    </rPh>
    <rPh sb="6" eb="7">
      <t>ショウ</t>
    </rPh>
    <rPh sb="9" eb="10">
      <t>メイ</t>
    </rPh>
    <phoneticPr fontId="23"/>
  </si>
  <si>
    <t>分 類</t>
    <rPh sb="0" eb="1">
      <t>ブン</t>
    </rPh>
    <rPh sb="2" eb="3">
      <t>タグイ</t>
    </rPh>
    <phoneticPr fontId="23"/>
  </si>
  <si>
    <t>（単位：人）</t>
    <rPh sb="4" eb="5">
      <t>ニン</t>
    </rPh>
    <phoneticPr fontId="5"/>
  </si>
  <si>
    <t>137. 感染症発生件数（佐賀中部保健福祉事務所管内） （平成22～24年度）</t>
    <rPh sb="5" eb="6">
      <t>カン</t>
    </rPh>
    <rPh sb="6" eb="7">
      <t>ソメ</t>
    </rPh>
    <rPh sb="7" eb="8">
      <t>ショウ</t>
    </rPh>
    <rPh sb="8" eb="10">
      <t>ハッセイ</t>
    </rPh>
    <rPh sb="10" eb="12">
      <t>ケンスウ</t>
    </rPh>
    <rPh sb="13" eb="14">
      <t>タスク</t>
    </rPh>
    <rPh sb="14" eb="15">
      <t>ガ</t>
    </rPh>
    <rPh sb="15" eb="16">
      <t>ナカ</t>
    </rPh>
    <rPh sb="16" eb="17">
      <t>ブ</t>
    </rPh>
    <rPh sb="17" eb="18">
      <t>タモツ</t>
    </rPh>
    <rPh sb="18" eb="19">
      <t>ケン</t>
    </rPh>
    <rPh sb="19" eb="21">
      <t>フクシ</t>
    </rPh>
    <rPh sb="21" eb="23">
      <t>ジム</t>
    </rPh>
    <rPh sb="23" eb="24">
      <t>ショ</t>
    </rPh>
    <rPh sb="24" eb="25">
      <t>カン</t>
    </rPh>
    <rPh sb="25" eb="26">
      <t>ウチ</t>
    </rPh>
    <rPh sb="29" eb="31">
      <t>ヘイセイ</t>
    </rPh>
    <rPh sb="36" eb="38">
      <t>ネンド</t>
    </rPh>
    <phoneticPr fontId="23"/>
  </si>
  <si>
    <t>注2）看護師等：看護師数と准看護師数の合計。</t>
    <rPh sb="5" eb="6">
      <t>シ</t>
    </rPh>
    <rPh sb="10" eb="11">
      <t>シ</t>
    </rPh>
    <rPh sb="16" eb="17">
      <t>シ</t>
    </rPh>
    <phoneticPr fontId="5"/>
  </si>
  <si>
    <t>注1）従業地による。ただし、医師・歯科医師・薬剤師は無職を含む（住所地による）。</t>
    <rPh sb="3" eb="5">
      <t>ジュウギョウ</t>
    </rPh>
    <rPh sb="5" eb="6">
      <t>チ</t>
    </rPh>
    <rPh sb="14" eb="16">
      <t>イシ</t>
    </rPh>
    <rPh sb="17" eb="19">
      <t>シカ</t>
    </rPh>
    <rPh sb="19" eb="21">
      <t>イシ</t>
    </rPh>
    <rPh sb="22" eb="25">
      <t>ヤクザイシ</t>
    </rPh>
    <rPh sb="26" eb="28">
      <t>ムショク</t>
    </rPh>
    <rPh sb="29" eb="30">
      <t>フク</t>
    </rPh>
    <rPh sb="32" eb="34">
      <t>ジュウショ</t>
    </rPh>
    <rPh sb="34" eb="35">
      <t>チ</t>
    </rPh>
    <phoneticPr fontId="5"/>
  </si>
  <si>
    <t>資料：県医務課(厚生労働省「医師・歯科医師・薬剤師調査」、「看護職業務従事者調査」)</t>
  </si>
  <si>
    <t xml:space="preserve">  24</t>
    <phoneticPr fontId="23"/>
  </si>
  <si>
    <t xml:space="preserve">  22</t>
  </si>
  <si>
    <t>　20</t>
  </si>
  <si>
    <t>　18</t>
  </si>
  <si>
    <t>　16</t>
  </si>
  <si>
    <t>平成14年</t>
    <rPh sb="0" eb="2">
      <t>ヘイセイ</t>
    </rPh>
    <rPh sb="4" eb="5">
      <t>ネン</t>
    </rPh>
    <phoneticPr fontId="5"/>
  </si>
  <si>
    <t>保健師</t>
    <rPh sb="2" eb="3">
      <t>シ</t>
    </rPh>
    <phoneticPr fontId="5"/>
  </si>
  <si>
    <t>看護師等</t>
    <rPh sb="2" eb="3">
      <t>シ</t>
    </rPh>
    <phoneticPr fontId="5"/>
  </si>
  <si>
    <t>助産師</t>
    <rPh sb="2" eb="3">
      <t>シ</t>
    </rPh>
    <phoneticPr fontId="5"/>
  </si>
  <si>
    <t>薬剤師</t>
  </si>
  <si>
    <t>歯科医師</t>
  </si>
  <si>
    <t>医 師</t>
  </si>
  <si>
    <t>計</t>
  </si>
  <si>
    <t>年  次</t>
    <phoneticPr fontId="23"/>
  </si>
  <si>
    <t>各年12月31日現在</t>
    <phoneticPr fontId="5"/>
  </si>
  <si>
    <t>139.  医 療 施 設 従 事 者 数 （平成14～24年）</t>
    <rPh sb="23" eb="25">
      <t>ヘイセイ</t>
    </rPh>
    <rPh sb="30" eb="31">
      <t>ネン</t>
    </rPh>
    <phoneticPr fontId="5"/>
  </si>
  <si>
    <t>　　　65歳以上又は60歳以上65歳未満の特定の障害を持つ者（平成13年度から事業開始）</t>
    <rPh sb="5" eb="8">
      <t>サイイジョウ</t>
    </rPh>
    <rPh sb="8" eb="9">
      <t>マタ</t>
    </rPh>
    <rPh sb="12" eb="15">
      <t>サイイジョウ</t>
    </rPh>
    <rPh sb="17" eb="20">
      <t>サイミマン</t>
    </rPh>
    <rPh sb="21" eb="23">
      <t>トクテイ</t>
    </rPh>
    <rPh sb="24" eb="26">
      <t>ショウガイ</t>
    </rPh>
    <rPh sb="27" eb="28">
      <t>モ</t>
    </rPh>
    <rPh sb="29" eb="30">
      <t>モノ</t>
    </rPh>
    <rPh sb="31" eb="33">
      <t>ヘイセイ</t>
    </rPh>
    <rPh sb="35" eb="37">
      <t>ネンド</t>
    </rPh>
    <rPh sb="39" eb="41">
      <t>ジギョウ</t>
    </rPh>
    <rPh sb="41" eb="43">
      <t>カイシ</t>
    </rPh>
    <phoneticPr fontId="5"/>
  </si>
  <si>
    <t>注4)インフルエンザ予防接種の対象者</t>
    <rPh sb="10" eb="12">
      <t>ヨボウ</t>
    </rPh>
    <rPh sb="12" eb="14">
      <t>セッシュ</t>
    </rPh>
    <rPh sb="15" eb="18">
      <t>タイショウシャ</t>
    </rPh>
    <phoneticPr fontId="5"/>
  </si>
  <si>
    <t>　　　（平成17年3月2日～平成18年3月1日生まれの者で，3回のうち定期接種から外れた回数）</t>
    <rPh sb="8" eb="9">
      <t>ネン</t>
    </rPh>
    <rPh sb="10" eb="11">
      <t>ガツ</t>
    </rPh>
    <rPh sb="12" eb="13">
      <t>ニチ</t>
    </rPh>
    <rPh sb="14" eb="16">
      <t>ヘイセイ</t>
    </rPh>
    <rPh sb="18" eb="19">
      <t>ネン</t>
    </rPh>
    <rPh sb="20" eb="21">
      <t>ガツ</t>
    </rPh>
    <rPh sb="22" eb="23">
      <t>ニチ</t>
    </rPh>
    <rPh sb="23" eb="24">
      <t>ウ</t>
    </rPh>
    <rPh sb="27" eb="28">
      <t>モノ</t>
    </rPh>
    <rPh sb="31" eb="32">
      <t>カイ</t>
    </rPh>
    <rPh sb="35" eb="37">
      <t>テイキ</t>
    </rPh>
    <rPh sb="37" eb="39">
      <t>セッシュ</t>
    </rPh>
    <rPh sb="41" eb="42">
      <t>ハズ</t>
    </rPh>
    <rPh sb="44" eb="46">
      <t>カイスウ</t>
    </rPh>
    <phoneticPr fontId="23"/>
  </si>
  <si>
    <t>注3)不活性化ポリオワクチンを平成24年9月1日から平成25年8月31日までの期間，行政措置で実施</t>
    <rPh sb="0" eb="1">
      <t>チュウ</t>
    </rPh>
    <rPh sb="3" eb="7">
      <t>フカッセイカ</t>
    </rPh>
    <rPh sb="15" eb="17">
      <t>ヘイセイ</t>
    </rPh>
    <rPh sb="19" eb="20">
      <t>ネン</t>
    </rPh>
    <rPh sb="21" eb="22">
      <t>ガツ</t>
    </rPh>
    <rPh sb="23" eb="24">
      <t>ニチ</t>
    </rPh>
    <rPh sb="26" eb="28">
      <t>ヘイセイ</t>
    </rPh>
    <rPh sb="30" eb="31">
      <t>ネン</t>
    </rPh>
    <rPh sb="32" eb="33">
      <t>ガツ</t>
    </rPh>
    <rPh sb="35" eb="36">
      <t>ニチ</t>
    </rPh>
    <rPh sb="39" eb="41">
      <t>キカン</t>
    </rPh>
    <rPh sb="42" eb="44">
      <t>ギョウセイ</t>
    </rPh>
    <rPh sb="44" eb="46">
      <t>ソチ</t>
    </rPh>
    <rPh sb="47" eb="49">
      <t>ジッシ</t>
    </rPh>
    <phoneticPr fontId="23"/>
  </si>
  <si>
    <t>　　　（平成7年6月1日～平成19年4月1日生まれで20歳未満にある者）に対して特例措置の実施</t>
    <phoneticPr fontId="23"/>
  </si>
  <si>
    <t>　　④平成23年5月20日から積極的勧奨差し控えによって，1･2期の接種が不完全な者</t>
    <rPh sb="3" eb="5">
      <t>ヘイセイ</t>
    </rPh>
    <rPh sb="7" eb="8">
      <t>ネン</t>
    </rPh>
    <rPh sb="9" eb="10">
      <t>ガツ</t>
    </rPh>
    <rPh sb="12" eb="13">
      <t>ニチ</t>
    </rPh>
    <rPh sb="15" eb="18">
      <t>セッキョクテキ</t>
    </rPh>
    <rPh sb="18" eb="20">
      <t>カンショウ</t>
    </rPh>
    <rPh sb="20" eb="21">
      <t>サ</t>
    </rPh>
    <rPh sb="22" eb="23">
      <t>ヒカ</t>
    </rPh>
    <rPh sb="32" eb="33">
      <t>キ</t>
    </rPh>
    <rPh sb="34" eb="36">
      <t>セッシュ</t>
    </rPh>
    <rPh sb="37" eb="40">
      <t>フカンゼン</t>
    </rPh>
    <rPh sb="41" eb="42">
      <t>モノ</t>
    </rPh>
    <phoneticPr fontId="5"/>
  </si>
  <si>
    <t>　　　積極的勧奨差し控えにより接種機会を逃したものへ1期の不足分を接種開始（1期及び2期の期間に接種）</t>
    <rPh sb="3" eb="5">
      <t>セッキョク</t>
    </rPh>
    <rPh sb="5" eb="6">
      <t>テキ</t>
    </rPh>
    <rPh sb="6" eb="8">
      <t>カンショウ</t>
    </rPh>
    <rPh sb="8" eb="9">
      <t>サ</t>
    </rPh>
    <rPh sb="10" eb="11">
      <t>ヒカ</t>
    </rPh>
    <rPh sb="15" eb="17">
      <t>セッシュ</t>
    </rPh>
    <rPh sb="17" eb="19">
      <t>キカイ</t>
    </rPh>
    <rPh sb="20" eb="21">
      <t>ノガ</t>
    </rPh>
    <rPh sb="27" eb="28">
      <t>キ</t>
    </rPh>
    <rPh sb="29" eb="32">
      <t>フソクブン</t>
    </rPh>
    <rPh sb="33" eb="35">
      <t>セッシュ</t>
    </rPh>
    <rPh sb="35" eb="37">
      <t>カイシ</t>
    </rPh>
    <rPh sb="43" eb="44">
      <t>キ</t>
    </rPh>
    <rPh sb="45" eb="47">
      <t>キカン</t>
    </rPh>
    <rPh sb="48" eb="50">
      <t>セッシュ</t>
    </rPh>
    <phoneticPr fontId="5"/>
  </si>
  <si>
    <t>　　③平成22年8月27日から2期において新ワクチンで接種開始（積極的勧奨差し控え）</t>
    <rPh sb="3" eb="5">
      <t>ヘイセイ</t>
    </rPh>
    <rPh sb="7" eb="8">
      <t>ネン</t>
    </rPh>
    <rPh sb="9" eb="10">
      <t>ガツ</t>
    </rPh>
    <rPh sb="12" eb="13">
      <t>ニチ</t>
    </rPh>
    <rPh sb="16" eb="17">
      <t>キ</t>
    </rPh>
    <rPh sb="21" eb="22">
      <t>シン</t>
    </rPh>
    <rPh sb="27" eb="29">
      <t>セッシュ</t>
    </rPh>
    <rPh sb="29" eb="31">
      <t>カイシ</t>
    </rPh>
    <rPh sb="32" eb="35">
      <t>セッキョクテキ</t>
    </rPh>
    <rPh sb="35" eb="37">
      <t>カンショウ</t>
    </rPh>
    <rPh sb="37" eb="38">
      <t>サ</t>
    </rPh>
    <rPh sb="39" eb="40">
      <t>ヒカ</t>
    </rPh>
    <phoneticPr fontId="5"/>
  </si>
  <si>
    <t>　　②平成22年4月1日から1期のうち3歳に対してのみ積極的勧奨再開</t>
    <rPh sb="3" eb="5">
      <t>ヘイセイ</t>
    </rPh>
    <rPh sb="7" eb="8">
      <t>ネン</t>
    </rPh>
    <rPh sb="9" eb="10">
      <t>ガツ</t>
    </rPh>
    <rPh sb="11" eb="12">
      <t>ニチ</t>
    </rPh>
    <rPh sb="15" eb="16">
      <t>キ</t>
    </rPh>
    <rPh sb="20" eb="21">
      <t>サイ</t>
    </rPh>
    <rPh sb="22" eb="23">
      <t>タイ</t>
    </rPh>
    <rPh sb="27" eb="30">
      <t>セッキョクテキ</t>
    </rPh>
    <rPh sb="30" eb="32">
      <t>カンショウ</t>
    </rPh>
    <rPh sb="32" eb="34">
      <t>サイカイ</t>
    </rPh>
    <phoneticPr fontId="5"/>
  </si>
  <si>
    <t>　　①平成21年6月2日から「乾燥細胞培養日本脳炎ワクチン」追加</t>
    <rPh sb="9" eb="10">
      <t>ツキ</t>
    </rPh>
    <rPh sb="11" eb="12">
      <t>ヒ</t>
    </rPh>
    <rPh sb="15" eb="17">
      <t>カンソウ</t>
    </rPh>
    <rPh sb="17" eb="19">
      <t>サイボウ</t>
    </rPh>
    <rPh sb="19" eb="21">
      <t>バイヨウ</t>
    </rPh>
    <rPh sb="21" eb="23">
      <t>ニホン</t>
    </rPh>
    <rPh sb="23" eb="25">
      <t>ノウエン</t>
    </rPh>
    <rPh sb="30" eb="32">
      <t>ツイカ</t>
    </rPh>
    <phoneticPr fontId="5"/>
  </si>
  <si>
    <t>注2)日本脳炎予防接種の対象者</t>
    <rPh sb="3" eb="5">
      <t>ニホン</t>
    </rPh>
    <rPh sb="5" eb="7">
      <t>ノウエン</t>
    </rPh>
    <rPh sb="12" eb="15">
      <t>タイショウシャ</t>
    </rPh>
    <phoneticPr fontId="5"/>
  </si>
  <si>
    <t>　　　接種者：2,104人</t>
    <rPh sb="3" eb="5">
      <t>セッシュ</t>
    </rPh>
    <rPh sb="5" eb="6">
      <t>シャ</t>
    </rPh>
    <rPh sb="8" eb="13">
      <t>１０４ニン</t>
    </rPh>
    <phoneticPr fontId="5"/>
  </si>
  <si>
    <t>　　　対象：中学3年生に相当する年齢の者</t>
    <rPh sb="3" eb="5">
      <t>タイショウ</t>
    </rPh>
    <rPh sb="6" eb="8">
      <t>チュウガク</t>
    </rPh>
    <rPh sb="9" eb="11">
      <t>ネンセイ</t>
    </rPh>
    <rPh sb="12" eb="14">
      <t>ソウトウ</t>
    </rPh>
    <rPh sb="16" eb="18">
      <t>ネンレイ</t>
    </rPh>
    <rPh sb="19" eb="20">
      <t>モノ</t>
    </rPh>
    <phoneticPr fontId="5"/>
  </si>
  <si>
    <t>　　③平成21年度のみ行政措置により対象者拡大</t>
    <rPh sb="11" eb="13">
      <t>ギョウセイ</t>
    </rPh>
    <rPh sb="13" eb="15">
      <t>ソチ</t>
    </rPh>
    <rPh sb="18" eb="20">
      <t>タイショウ</t>
    </rPh>
    <rPh sb="20" eb="21">
      <t>シャ</t>
    </rPh>
    <rPh sb="21" eb="23">
      <t>カクダイ</t>
    </rPh>
    <phoneticPr fontId="5"/>
  </si>
  <si>
    <t>　　　第4期：高校3年生に相当する年齢の者</t>
    <rPh sb="7" eb="9">
      <t>コウコウ</t>
    </rPh>
    <rPh sb="10" eb="12">
      <t>ネンセイ</t>
    </rPh>
    <rPh sb="13" eb="15">
      <t>ソウトウ</t>
    </rPh>
    <rPh sb="17" eb="19">
      <t>ネンレイ</t>
    </rPh>
    <rPh sb="20" eb="21">
      <t>モノ</t>
    </rPh>
    <phoneticPr fontId="5"/>
  </si>
  <si>
    <t>　　　第3期：中学1年生に相当する年齢の者</t>
    <rPh sb="7" eb="9">
      <t>チュウガク</t>
    </rPh>
    <rPh sb="10" eb="12">
      <t>ネンセイ</t>
    </rPh>
    <rPh sb="13" eb="15">
      <t>ソウトウ</t>
    </rPh>
    <rPh sb="17" eb="19">
      <t>ネンレイ</t>
    </rPh>
    <rPh sb="20" eb="21">
      <t>モノ</t>
    </rPh>
    <phoneticPr fontId="5"/>
  </si>
  <si>
    <t>　　②平成20年度以降，対象者の変更あり（平成24年度まで）</t>
    <rPh sb="3" eb="5">
      <t>ヘイセイ</t>
    </rPh>
    <rPh sb="9" eb="11">
      <t>イコウ</t>
    </rPh>
    <rPh sb="12" eb="15">
      <t>タイショウシャ</t>
    </rPh>
    <rPh sb="16" eb="18">
      <t>ヘンコウ</t>
    </rPh>
    <rPh sb="21" eb="23">
      <t>ヘイセイ</t>
    </rPh>
    <rPh sb="25" eb="27">
      <t>ネンド</t>
    </rPh>
    <phoneticPr fontId="5"/>
  </si>
  <si>
    <t>　　　第2期:5歳以上7歳未満で小学校就学前の1年間にある者</t>
    <rPh sb="16" eb="19">
      <t>ショウガッコウ</t>
    </rPh>
    <rPh sb="19" eb="21">
      <t>シュウガク</t>
    </rPh>
    <rPh sb="21" eb="22">
      <t>マエ</t>
    </rPh>
    <rPh sb="24" eb="26">
      <t>ネンカン</t>
    </rPh>
    <rPh sb="29" eb="30">
      <t>モノ</t>
    </rPh>
    <phoneticPr fontId="5"/>
  </si>
  <si>
    <t>　　　第1期:1歳以上2歳未満（平成22年10月より1歳から2歳に至るまでに変更）</t>
    <rPh sb="16" eb="18">
      <t>ヘイセイ</t>
    </rPh>
    <rPh sb="20" eb="21">
      <t>ネン</t>
    </rPh>
    <rPh sb="23" eb="24">
      <t>ガツ</t>
    </rPh>
    <rPh sb="27" eb="28">
      <t>サイ</t>
    </rPh>
    <rPh sb="31" eb="32">
      <t>サイ</t>
    </rPh>
    <rPh sb="33" eb="34">
      <t>イタ</t>
    </rPh>
    <rPh sb="38" eb="40">
      <t>ヘンコウ</t>
    </rPh>
    <phoneticPr fontId="5"/>
  </si>
  <si>
    <t>　　①平成18年度以降，対象者の変更あり</t>
    <rPh sb="9" eb="11">
      <t>イコウ</t>
    </rPh>
    <rPh sb="12" eb="15">
      <t>タイショウシャ</t>
    </rPh>
    <rPh sb="16" eb="18">
      <t>ヘンコウ</t>
    </rPh>
    <phoneticPr fontId="5"/>
  </si>
  <si>
    <t>注1)麻しん及び風しん予防接種の対象者</t>
    <rPh sb="3" eb="4">
      <t>マ</t>
    </rPh>
    <rPh sb="6" eb="7">
      <t>オヨ</t>
    </rPh>
    <rPh sb="16" eb="19">
      <t>タイショウシャ</t>
    </rPh>
    <phoneticPr fontId="5"/>
  </si>
  <si>
    <t>資料：健康づくり課　</t>
    <rPh sb="3" eb="5">
      <t>ケンコウ</t>
    </rPh>
    <rPh sb="8" eb="9">
      <t>カ</t>
    </rPh>
    <phoneticPr fontId="5"/>
  </si>
  <si>
    <t>8 473
 (8 470)</t>
    <phoneticPr fontId="23"/>
  </si>
  <si>
    <t>24</t>
    <phoneticPr fontId="5"/>
  </si>
  <si>
    <t>8 242
(8 240)</t>
  </si>
  <si>
    <t>8 241
(8 240)</t>
  </si>
  <si>
    <t>8 379
(8 375)</t>
  </si>
  <si>
    <t>8 382
(8 375)</t>
  </si>
  <si>
    <t>8 473
(8 462)</t>
  </si>
  <si>
    <t>8 470
(8 462)</t>
  </si>
  <si>
    <t>8 695
(8 676)</t>
  </si>
  <si>
    <t>8 682
(8 676)</t>
  </si>
  <si>
    <t>平成20年度</t>
    <rPh sb="0" eb="2">
      <t>ヘイセイ</t>
    </rPh>
    <rPh sb="4" eb="5">
      <t>ネン</t>
    </rPh>
    <rPh sb="5" eb="6">
      <t>ド</t>
    </rPh>
    <phoneticPr fontId="5"/>
  </si>
  <si>
    <t>インフル
エンザ
注4）</t>
    <rPh sb="9" eb="10">
      <t>チュウ</t>
    </rPh>
    <phoneticPr fontId="5"/>
  </si>
  <si>
    <t>四種混合（H24.11.1より導入)</t>
    <rPh sb="0" eb="2">
      <t>ヨンシュ</t>
    </rPh>
    <rPh sb="2" eb="4">
      <t>コンゴウ</t>
    </rPh>
    <rPh sb="15" eb="17">
      <t>ドウニュウ</t>
    </rPh>
    <phoneticPr fontId="23"/>
  </si>
  <si>
    <t>ＢＣＧ　               　　　　　　　　　　　　　　　　　　　　　　　　　　　　　　　　　　　　　　　　　　　　　　　　　　　　　　　　　　　　　　　　　　　　　　　　　　　　　　　　　　　　</t>
    <phoneticPr fontId="5"/>
  </si>
  <si>
    <t>日本脳炎　　　　　　　　　　　　　　　　　　　　　　　　　　　　　　　　　　　　　　　　　　　　　　　　　　　　　　　　　　　　　　　　　　　　　　　　　　　　　　　　　　　　　　　　　　　注2)　</t>
    <phoneticPr fontId="5"/>
  </si>
  <si>
    <t>麻しん　　　　　　　　　　　　　　　　　　　　　　　　　　　　　　　　　　　　　　　　　　　　　　　　　　　　　　　　　　　　　　　　　　　　　　　　　　　　　　　　　　　　　　　　　　　　　注1)　</t>
    <phoneticPr fontId="5"/>
  </si>
  <si>
    <t xml:space="preserve">風しん
注1)  </t>
    <phoneticPr fontId="5"/>
  </si>
  <si>
    <t>不活性
ポリオ
注3)</t>
    <rPh sb="0" eb="3">
      <t>フカッセイ</t>
    </rPh>
    <rPh sb="8" eb="9">
      <t>チュウ</t>
    </rPh>
    <phoneticPr fontId="23"/>
  </si>
  <si>
    <t>急性灰
白髄炎
(H24.8.31で終了)</t>
    <rPh sb="0" eb="2">
      <t>キュウセイ</t>
    </rPh>
    <rPh sb="2" eb="3">
      <t>ハイ</t>
    </rPh>
    <rPh sb="4" eb="5">
      <t>シロ</t>
    </rPh>
    <rPh sb="5" eb="6">
      <t>ズイ</t>
    </rPh>
    <rPh sb="6" eb="7">
      <t>エン</t>
    </rPh>
    <rPh sb="18" eb="20">
      <t>シュウリョウ</t>
    </rPh>
    <phoneticPr fontId="23"/>
  </si>
  <si>
    <t>二種混合</t>
    <phoneticPr fontId="5"/>
  </si>
  <si>
    <t>三種混合</t>
    <rPh sb="2" eb="4">
      <t>コンゴウ</t>
    </rPh>
    <phoneticPr fontId="5"/>
  </si>
  <si>
    <t>接種者数  (単位：人)</t>
    <phoneticPr fontId="5"/>
  </si>
  <si>
    <t>140. 予防接種接種者数 （平成20～24年度）</t>
    <rPh sb="5" eb="7">
      <t>ヨボウ</t>
    </rPh>
    <rPh sb="7" eb="9">
      <t>セッシュ</t>
    </rPh>
    <rPh sb="9" eb="11">
      <t>セッシュ</t>
    </rPh>
    <rPh sb="11" eb="12">
      <t>シャ</t>
    </rPh>
    <rPh sb="12" eb="13">
      <t>スウ</t>
    </rPh>
    <rPh sb="15" eb="17">
      <t>ヘイセイ</t>
    </rPh>
    <rPh sb="22" eb="24">
      <t>ネンド</t>
    </rPh>
    <phoneticPr fontId="5"/>
  </si>
  <si>
    <t>注2)肝疾患検診は、特定健康診査の開始に伴い、平成20年度から30歳代のみの検診となった。</t>
    <rPh sb="3" eb="4">
      <t>カン</t>
    </rPh>
    <rPh sb="4" eb="6">
      <t>シッカン</t>
    </rPh>
    <rPh sb="6" eb="8">
      <t>ケンシン</t>
    </rPh>
    <rPh sb="10" eb="12">
      <t>トクテイ</t>
    </rPh>
    <rPh sb="12" eb="14">
      <t>ケンコウ</t>
    </rPh>
    <rPh sb="14" eb="16">
      <t>シンサ</t>
    </rPh>
    <rPh sb="17" eb="19">
      <t>カイシ</t>
    </rPh>
    <rPh sb="20" eb="21">
      <t>トモナ</t>
    </rPh>
    <rPh sb="23" eb="25">
      <t>ヘイセイ</t>
    </rPh>
    <rPh sb="27" eb="29">
      <t>ネンド</t>
    </rPh>
    <rPh sb="33" eb="34">
      <t>サイ</t>
    </rPh>
    <rPh sb="34" eb="35">
      <t>ダイ</t>
    </rPh>
    <rPh sb="38" eb="40">
      <t>ケンシン</t>
    </rPh>
    <phoneticPr fontId="5"/>
  </si>
  <si>
    <t>注1)平成20年度から老人保健法に基づく基本健康診査を廃止し、高齢者医療法に基づく特定健康診査
　　及び健康増進法に基づく生活保護世帯に属する者等を対象とした健康診査を開始した。</t>
    <rPh sb="3" eb="5">
      <t>ヘイセイ</t>
    </rPh>
    <rPh sb="7" eb="9">
      <t>ネンド</t>
    </rPh>
    <rPh sb="11" eb="13">
      <t>ロウジン</t>
    </rPh>
    <rPh sb="13" eb="15">
      <t>ホケン</t>
    </rPh>
    <rPh sb="15" eb="16">
      <t>ホウ</t>
    </rPh>
    <rPh sb="17" eb="18">
      <t>モト</t>
    </rPh>
    <rPh sb="20" eb="22">
      <t>キホン</t>
    </rPh>
    <rPh sb="22" eb="24">
      <t>ケンコウ</t>
    </rPh>
    <rPh sb="24" eb="26">
      <t>シンサ</t>
    </rPh>
    <rPh sb="27" eb="29">
      <t>ハイシ</t>
    </rPh>
    <rPh sb="31" eb="34">
      <t>コウレイシャ</t>
    </rPh>
    <rPh sb="34" eb="36">
      <t>イリョウ</t>
    </rPh>
    <rPh sb="36" eb="37">
      <t>ホウ</t>
    </rPh>
    <rPh sb="38" eb="39">
      <t>モト</t>
    </rPh>
    <rPh sb="41" eb="43">
      <t>トクテイ</t>
    </rPh>
    <rPh sb="43" eb="45">
      <t>ケンコウ</t>
    </rPh>
    <rPh sb="45" eb="47">
      <t>シンサ</t>
    </rPh>
    <rPh sb="50" eb="51">
      <t>オヨ</t>
    </rPh>
    <rPh sb="52" eb="54">
      <t>ケンコウ</t>
    </rPh>
    <rPh sb="54" eb="56">
      <t>ゾウシン</t>
    </rPh>
    <rPh sb="56" eb="57">
      <t>ホウ</t>
    </rPh>
    <rPh sb="58" eb="59">
      <t>モト</t>
    </rPh>
    <rPh sb="61" eb="63">
      <t>セイカツ</t>
    </rPh>
    <rPh sb="63" eb="65">
      <t>ホゴ</t>
    </rPh>
    <rPh sb="65" eb="67">
      <t>セタイ</t>
    </rPh>
    <rPh sb="68" eb="69">
      <t>ゾク</t>
    </rPh>
    <rPh sb="71" eb="72">
      <t>モノ</t>
    </rPh>
    <rPh sb="72" eb="73">
      <t>トウ</t>
    </rPh>
    <rPh sb="74" eb="76">
      <t>タイショウ</t>
    </rPh>
    <rPh sb="79" eb="81">
      <t>ケンコウ</t>
    </rPh>
    <rPh sb="81" eb="83">
      <t>シンサ</t>
    </rPh>
    <rPh sb="84" eb="86">
      <t>カイシ</t>
    </rPh>
    <phoneticPr fontId="5"/>
  </si>
  <si>
    <t>資料：健康づくり課</t>
    <rPh sb="3" eb="5">
      <t>ケンコウ</t>
    </rPh>
    <rPh sb="8" eb="9">
      <t>カ</t>
    </rPh>
    <phoneticPr fontId="5"/>
  </si>
  <si>
    <t>受 診 者 総 数  (延)</t>
    <rPh sb="12" eb="13">
      <t>ノ</t>
    </rPh>
    <phoneticPr fontId="5"/>
  </si>
  <si>
    <t>骨粗鬆症検診　　　</t>
    <rPh sb="0" eb="4">
      <t>コツソショウショウ</t>
    </rPh>
    <rPh sb="4" eb="5">
      <t>ケン</t>
    </rPh>
    <rPh sb="5" eb="6">
      <t>ミ</t>
    </rPh>
    <phoneticPr fontId="5"/>
  </si>
  <si>
    <t>歯周疾患検診　　　</t>
    <rPh sb="0" eb="2">
      <t>シシュウ</t>
    </rPh>
    <rPh sb="2" eb="4">
      <t>シッカン</t>
    </rPh>
    <rPh sb="4" eb="5">
      <t>ケン</t>
    </rPh>
    <rPh sb="5" eb="6">
      <t>ミ</t>
    </rPh>
    <phoneticPr fontId="5"/>
  </si>
  <si>
    <t xml:space="preserve">前立腺がん検診         </t>
    <rPh sb="0" eb="3">
      <t>ゼンリツセン</t>
    </rPh>
    <phoneticPr fontId="5"/>
  </si>
  <si>
    <t xml:space="preserve">大腸がん検診 </t>
    <phoneticPr fontId="5"/>
  </si>
  <si>
    <t xml:space="preserve">乳がん検診           </t>
    <phoneticPr fontId="5"/>
  </si>
  <si>
    <t xml:space="preserve">結核検診         </t>
    <phoneticPr fontId="5"/>
  </si>
  <si>
    <t xml:space="preserve">肺がん検診            </t>
    <phoneticPr fontId="5"/>
  </si>
  <si>
    <t>子宮がん検診</t>
    <phoneticPr fontId="5"/>
  </si>
  <si>
    <t>胃がん検診　　</t>
    <phoneticPr fontId="5"/>
  </si>
  <si>
    <t>肝疾患検診</t>
    <phoneticPr fontId="5"/>
  </si>
  <si>
    <t>被保護世帯等健康診査</t>
    <rPh sb="0" eb="1">
      <t>ヒ</t>
    </rPh>
    <rPh sb="1" eb="3">
      <t>ホゴ</t>
    </rPh>
    <rPh sb="3" eb="5">
      <t>セタイ</t>
    </rPh>
    <rPh sb="5" eb="6">
      <t>トウ</t>
    </rPh>
    <rPh sb="6" eb="8">
      <t>ケンコウ</t>
    </rPh>
    <rPh sb="8" eb="10">
      <t>シンサ</t>
    </rPh>
    <phoneticPr fontId="5"/>
  </si>
  <si>
    <t>特定健康診査</t>
    <rPh sb="0" eb="2">
      <t>トクテイ</t>
    </rPh>
    <rPh sb="2" eb="4">
      <t>ケンコウ</t>
    </rPh>
    <rPh sb="4" eb="6">
      <t>シンサ</t>
    </rPh>
    <phoneticPr fontId="5"/>
  </si>
  <si>
    <t>基本健康診査</t>
    <phoneticPr fontId="5"/>
  </si>
  <si>
    <t>平成24年度</t>
    <rPh sb="0" eb="2">
      <t>ヘイセイ</t>
    </rPh>
    <rPh sb="4" eb="6">
      <t>ネンド</t>
    </rPh>
    <phoneticPr fontId="5"/>
  </si>
  <si>
    <t>平成23年度</t>
    <rPh sb="0" eb="2">
      <t>ヘイセイ</t>
    </rPh>
    <rPh sb="4" eb="6">
      <t>ネンド</t>
    </rPh>
    <phoneticPr fontId="5"/>
  </si>
  <si>
    <t>平成22年度</t>
    <rPh sb="0" eb="2">
      <t>ヘイセイ</t>
    </rPh>
    <rPh sb="4" eb="6">
      <t>ネンド</t>
    </rPh>
    <phoneticPr fontId="5"/>
  </si>
  <si>
    <t>平成21年度</t>
    <rPh sb="0" eb="2">
      <t>ヘイセイ</t>
    </rPh>
    <rPh sb="4" eb="6">
      <t>ネンド</t>
    </rPh>
    <phoneticPr fontId="5"/>
  </si>
  <si>
    <t xml:space="preserve">                 年　度
 項　目</t>
    <rPh sb="22" eb="23">
      <t>コウ</t>
    </rPh>
    <rPh sb="24" eb="25">
      <t>メ</t>
    </rPh>
    <phoneticPr fontId="5"/>
  </si>
  <si>
    <t>(単位：人)</t>
  </si>
  <si>
    <t xml:space="preserve">  </t>
    <phoneticPr fontId="5"/>
  </si>
  <si>
    <t>141. 成 人 健 診 受 診 者 数 （平成20～24年度）</t>
    <rPh sb="5" eb="6">
      <t>シゲル</t>
    </rPh>
    <rPh sb="7" eb="8">
      <t>ジン</t>
    </rPh>
    <rPh sb="9" eb="10">
      <t>ケン</t>
    </rPh>
    <rPh sb="11" eb="12">
      <t>ミ</t>
    </rPh>
    <rPh sb="13" eb="14">
      <t>ウケ</t>
    </rPh>
    <rPh sb="15" eb="16">
      <t>ミ</t>
    </rPh>
    <rPh sb="17" eb="18">
      <t>シャ</t>
    </rPh>
    <rPh sb="19" eb="20">
      <t>スウ</t>
    </rPh>
    <rPh sb="22" eb="24">
      <t>ヘイセイ</t>
    </rPh>
    <rPh sb="29" eb="31">
      <t>ネンド</t>
    </rPh>
    <phoneticPr fontId="5"/>
  </si>
  <si>
    <t>注)平成20年度及び平成22年度に特定健診未受診者勧奨訪問を実施（その他に含む）。</t>
    <rPh sb="2" eb="4">
      <t>ヘイセイ</t>
    </rPh>
    <rPh sb="6" eb="8">
      <t>ネンド</t>
    </rPh>
    <rPh sb="8" eb="9">
      <t>オヨ</t>
    </rPh>
    <rPh sb="10" eb="12">
      <t>ヘイセイ</t>
    </rPh>
    <rPh sb="14" eb="15">
      <t>ネン</t>
    </rPh>
    <rPh sb="15" eb="16">
      <t>ド</t>
    </rPh>
    <rPh sb="17" eb="19">
      <t>トクテイ</t>
    </rPh>
    <rPh sb="19" eb="21">
      <t>ケンシン</t>
    </rPh>
    <rPh sb="21" eb="25">
      <t>ミジュシンシャ</t>
    </rPh>
    <rPh sb="25" eb="27">
      <t>カンショウ</t>
    </rPh>
    <rPh sb="27" eb="29">
      <t>ホウモン</t>
    </rPh>
    <rPh sb="30" eb="32">
      <t>ジッシ</t>
    </rPh>
    <rPh sb="35" eb="36">
      <t>タ</t>
    </rPh>
    <rPh sb="37" eb="38">
      <t>フク</t>
    </rPh>
    <phoneticPr fontId="5"/>
  </si>
  <si>
    <t>合　　計</t>
    <phoneticPr fontId="5"/>
  </si>
  <si>
    <t>そ の 他</t>
    <rPh sb="4" eb="5">
      <t>タ</t>
    </rPh>
    <phoneticPr fontId="24"/>
  </si>
  <si>
    <t>認知症の者</t>
    <rPh sb="0" eb="2">
      <t>ニンチ</t>
    </rPh>
    <rPh sb="2" eb="3">
      <t>ショウ</t>
    </rPh>
    <rPh sb="4" eb="5">
      <t>モノ</t>
    </rPh>
    <phoneticPr fontId="1"/>
  </si>
  <si>
    <t>寝たきり者</t>
  </si>
  <si>
    <t>介護家族者</t>
    <rPh sb="0" eb="2">
      <t>カイゴ</t>
    </rPh>
    <rPh sb="2" eb="4">
      <t>カゾク</t>
    </rPh>
    <rPh sb="4" eb="5">
      <t>シャ</t>
    </rPh>
    <phoneticPr fontId="24"/>
  </si>
  <si>
    <t>閉じこもり予防</t>
    <rPh sb="0" eb="1">
      <t>ト</t>
    </rPh>
    <rPh sb="5" eb="7">
      <t>ヨボウ</t>
    </rPh>
    <phoneticPr fontId="24"/>
  </si>
  <si>
    <t>個別健康教育対象者</t>
    <rPh sb="0" eb="2">
      <t>コベツ</t>
    </rPh>
    <rPh sb="2" eb="4">
      <t>ケンコウ</t>
    </rPh>
    <rPh sb="4" eb="6">
      <t>キョウイク</t>
    </rPh>
    <rPh sb="6" eb="9">
      <t>タイショウシャ</t>
    </rPh>
    <phoneticPr fontId="24"/>
  </si>
  <si>
    <t>要指導者</t>
  </si>
  <si>
    <t>年間訪問活動延件数</t>
    <rPh sb="6" eb="7">
      <t>ノベ</t>
    </rPh>
    <rPh sb="7" eb="8">
      <t>ケン</t>
    </rPh>
    <phoneticPr fontId="5"/>
  </si>
  <si>
    <t>　　　　　　　　　年　度
　項　目</t>
    <rPh sb="9" eb="10">
      <t>トシ</t>
    </rPh>
    <rPh sb="11" eb="12">
      <t>ド</t>
    </rPh>
    <phoneticPr fontId="5"/>
  </si>
  <si>
    <t>《成人保健関係》（単位：件）</t>
    <rPh sb="1" eb="3">
      <t>セイジン</t>
    </rPh>
    <rPh sb="9" eb="11">
      <t>タンイ</t>
    </rPh>
    <rPh sb="12" eb="13">
      <t>ケン</t>
    </rPh>
    <phoneticPr fontId="5"/>
  </si>
  <si>
    <t>注)平成20年度から母子推進員による訪問件数を含む。</t>
    <rPh sb="2" eb="4">
      <t>ヘイセイ</t>
    </rPh>
    <rPh sb="6" eb="8">
      <t>ネンド</t>
    </rPh>
    <rPh sb="10" eb="12">
      <t>ボシ</t>
    </rPh>
    <rPh sb="12" eb="15">
      <t>スイシンイン</t>
    </rPh>
    <rPh sb="18" eb="20">
      <t>ホウモン</t>
    </rPh>
    <rPh sb="20" eb="22">
      <t>ケンスウ</t>
    </rPh>
    <rPh sb="23" eb="24">
      <t>フク</t>
    </rPh>
    <phoneticPr fontId="5"/>
  </si>
  <si>
    <t>そ の 他</t>
    <rPh sb="4" eb="5">
      <t>ホカ</t>
    </rPh>
    <phoneticPr fontId="24"/>
  </si>
  <si>
    <t>幼　　児</t>
    <rPh sb="0" eb="1">
      <t>ヨウ</t>
    </rPh>
    <rPh sb="3" eb="4">
      <t>ジ</t>
    </rPh>
    <phoneticPr fontId="25"/>
  </si>
  <si>
    <t>乳　　児
(新生児・未熟児除く)</t>
    <rPh sb="0" eb="1">
      <t>チチ</t>
    </rPh>
    <rPh sb="3" eb="4">
      <t>ジ</t>
    </rPh>
    <rPh sb="6" eb="9">
      <t>シンセイジ</t>
    </rPh>
    <rPh sb="10" eb="12">
      <t>ミジュク</t>
    </rPh>
    <rPh sb="12" eb="13">
      <t>ジ</t>
    </rPh>
    <rPh sb="13" eb="14">
      <t>ノゾ</t>
    </rPh>
    <phoneticPr fontId="25"/>
  </si>
  <si>
    <t>未 熟 児</t>
    <rPh sb="0" eb="1">
      <t>ミ</t>
    </rPh>
    <rPh sb="2" eb="3">
      <t>ジュク</t>
    </rPh>
    <rPh sb="4" eb="5">
      <t>ジ</t>
    </rPh>
    <phoneticPr fontId="25"/>
  </si>
  <si>
    <t>新 生 児　　　　　　　(未熟児除く)</t>
    <rPh sb="0" eb="1">
      <t>シン</t>
    </rPh>
    <rPh sb="2" eb="3">
      <t>ショウ</t>
    </rPh>
    <rPh sb="4" eb="5">
      <t>ジ</t>
    </rPh>
    <rPh sb="13" eb="16">
      <t>ミジュクジ</t>
    </rPh>
    <rPh sb="16" eb="17">
      <t>ノゾ</t>
    </rPh>
    <phoneticPr fontId="25"/>
  </si>
  <si>
    <t>産　　婦</t>
    <rPh sb="0" eb="1">
      <t>サン</t>
    </rPh>
    <rPh sb="3" eb="4">
      <t>フ</t>
    </rPh>
    <phoneticPr fontId="25"/>
  </si>
  <si>
    <t>妊　　婦</t>
    <rPh sb="0" eb="1">
      <t>ニン</t>
    </rPh>
    <rPh sb="3" eb="4">
      <t>フ</t>
    </rPh>
    <phoneticPr fontId="25"/>
  </si>
  <si>
    <t>《母子保健関係》（単位：件）</t>
    <phoneticPr fontId="5"/>
  </si>
  <si>
    <t>142. 訪  問  指  導  事  業　（平成20～24年度）</t>
    <rPh sb="23" eb="25">
      <t>ヘイセイ</t>
    </rPh>
    <rPh sb="30" eb="32">
      <t>ネンド</t>
    </rPh>
    <phoneticPr fontId="5"/>
  </si>
  <si>
    <t>資料：保険年金課</t>
  </si>
  <si>
    <t>22</t>
    <phoneticPr fontId="5"/>
  </si>
  <si>
    <t>75歳以上の者及び65歳以上の者で障害認定を受けた者</t>
    <rPh sb="2" eb="3">
      <t>サイ</t>
    </rPh>
    <rPh sb="3" eb="5">
      <t>イジョウ</t>
    </rPh>
    <rPh sb="6" eb="7">
      <t>シャ</t>
    </rPh>
    <phoneticPr fontId="5"/>
  </si>
  <si>
    <t>後 期 高 齢 者 医 療
(現物給付＋現金給付)</t>
    <rPh sb="0" eb="1">
      <t>アト</t>
    </rPh>
    <rPh sb="2" eb="3">
      <t>キ</t>
    </rPh>
    <rPh sb="4" eb="5">
      <t>タカ</t>
    </rPh>
    <rPh sb="6" eb="7">
      <t>ヨワイ</t>
    </rPh>
    <rPh sb="8" eb="9">
      <t>シャ</t>
    </rPh>
    <phoneticPr fontId="5"/>
  </si>
  <si>
    <t>１人平均
市負担額
（円）</t>
    <phoneticPr fontId="5"/>
  </si>
  <si>
    <t>医 療 費
市負担額
（千円）</t>
    <phoneticPr fontId="5"/>
  </si>
  <si>
    <t>件   数</t>
  </si>
  <si>
    <t>月 平 均
受給者数
（人）</t>
    <phoneticPr fontId="5"/>
  </si>
  <si>
    <t>対 象 者</t>
  </si>
  <si>
    <t>区     分</t>
  </si>
  <si>
    <t>年 度</t>
  </si>
  <si>
    <t>143.  後 期 高 齢 者 医 療 （平成20～24年度）</t>
    <rPh sb="6" eb="7">
      <t>ゴ</t>
    </rPh>
    <rPh sb="8" eb="9">
      <t>キ</t>
    </rPh>
    <rPh sb="10" eb="11">
      <t>タカ</t>
    </rPh>
    <rPh sb="12" eb="13">
      <t>ヨワイ</t>
    </rPh>
    <rPh sb="14" eb="15">
      <t>シャ</t>
    </rPh>
    <rPh sb="16" eb="17">
      <t>イ</t>
    </rPh>
    <rPh sb="21" eb="23">
      <t>ヘイセイ</t>
    </rPh>
    <rPh sb="28" eb="30">
      <t>ネンド</t>
    </rPh>
    <phoneticPr fontId="5"/>
  </si>
  <si>
    <t>注）死亡率の基準人口は、平成22年は国勢調査結果、平成22年以外は10月1日現在推計人口を使用している。</t>
    <rPh sb="0" eb="1">
      <t>チュウ</t>
    </rPh>
    <rPh sb="2" eb="5">
      <t>シボウリツ</t>
    </rPh>
    <rPh sb="6" eb="8">
      <t>キジュン</t>
    </rPh>
    <rPh sb="8" eb="10">
      <t>ジンコウ</t>
    </rPh>
    <rPh sb="12" eb="14">
      <t>ヘイセイ</t>
    </rPh>
    <rPh sb="16" eb="17">
      <t>ネン</t>
    </rPh>
    <rPh sb="18" eb="20">
      <t>コクセイ</t>
    </rPh>
    <rPh sb="20" eb="22">
      <t>チョウサ</t>
    </rPh>
    <rPh sb="22" eb="24">
      <t>ケッカ</t>
    </rPh>
    <rPh sb="25" eb="27">
      <t>ヘイセイ</t>
    </rPh>
    <rPh sb="29" eb="30">
      <t>ネン</t>
    </rPh>
    <rPh sb="30" eb="32">
      <t>イガイ</t>
    </rPh>
    <rPh sb="35" eb="36">
      <t>ガツ</t>
    </rPh>
    <rPh sb="37" eb="38">
      <t>ニチ</t>
    </rPh>
    <rPh sb="38" eb="40">
      <t>ゲンザイ</t>
    </rPh>
    <rPh sb="40" eb="42">
      <t>スイケイ</t>
    </rPh>
    <rPh sb="42" eb="44">
      <t>ジンコウ</t>
    </rPh>
    <rPh sb="45" eb="47">
      <t>シヨウ</t>
    </rPh>
    <phoneticPr fontId="23"/>
  </si>
  <si>
    <t>資料：総務法制課（厚生労働省・人口動態調査）、参考：県医務課（保健統計年報・人口動態統計編）</t>
    <rPh sb="9" eb="11">
      <t>コウセイ</t>
    </rPh>
    <rPh sb="11" eb="13">
      <t>ロウドウ</t>
    </rPh>
    <rPh sb="13" eb="14">
      <t>ショウ</t>
    </rPh>
    <rPh sb="15" eb="17">
      <t>ジンコウ</t>
    </rPh>
    <rPh sb="17" eb="19">
      <t>ドウタイ</t>
    </rPh>
    <rPh sb="19" eb="21">
      <t>チョウサ</t>
    </rPh>
    <phoneticPr fontId="23"/>
  </si>
  <si>
    <t>計</t>
    <rPh sb="0" eb="1">
      <t>ケイ</t>
    </rPh>
    <phoneticPr fontId="23"/>
  </si>
  <si>
    <t>その他</t>
    <rPh sb="2" eb="3">
      <t>タ</t>
    </rPh>
    <phoneticPr fontId="23"/>
  </si>
  <si>
    <t>アルツハイマー病</t>
  </si>
  <si>
    <t>糖尿病</t>
    <rPh sb="0" eb="3">
      <t>トウニョウビョウ</t>
    </rPh>
    <phoneticPr fontId="23"/>
  </si>
  <si>
    <t>肝疾患</t>
    <rPh sb="0" eb="1">
      <t>カン</t>
    </rPh>
    <rPh sb="1" eb="3">
      <t>シッカン</t>
    </rPh>
    <phoneticPr fontId="23"/>
  </si>
  <si>
    <t>自殺</t>
  </si>
  <si>
    <t>大動脈瘤及び解離</t>
    <rPh sb="0" eb="3">
      <t>ダイドウミャク</t>
    </rPh>
    <rPh sb="3" eb="4">
      <t>リュウ</t>
    </rPh>
    <rPh sb="4" eb="5">
      <t>オヨ</t>
    </rPh>
    <rPh sb="6" eb="8">
      <t>カイリ</t>
    </rPh>
    <phoneticPr fontId="23"/>
  </si>
  <si>
    <t>慢性閉塞性肺疾患</t>
    <rPh sb="0" eb="2">
      <t>マンセイ</t>
    </rPh>
    <rPh sb="2" eb="5">
      <t>ヘイソクセイ</t>
    </rPh>
    <rPh sb="5" eb="6">
      <t>ハイ</t>
    </rPh>
    <rPh sb="6" eb="8">
      <t>シッカン</t>
    </rPh>
    <phoneticPr fontId="23"/>
  </si>
  <si>
    <t>腎不全</t>
    <rPh sb="0" eb="3">
      <t>ジンフゼン</t>
    </rPh>
    <phoneticPr fontId="23"/>
  </si>
  <si>
    <t>慢性閉塞性肺疾患</t>
  </si>
  <si>
    <t>大動脈瘤及び解離</t>
  </si>
  <si>
    <t>脳内出血</t>
    <rPh sb="0" eb="2">
      <t>ノウナイ</t>
    </rPh>
    <rPh sb="2" eb="4">
      <t>シュッケツ</t>
    </rPh>
    <phoneticPr fontId="23"/>
  </si>
  <si>
    <t>腎不全</t>
  </si>
  <si>
    <t>自殺</t>
    <rPh sb="0" eb="2">
      <t>ジサツ</t>
    </rPh>
    <phoneticPr fontId="23"/>
  </si>
  <si>
    <t>不慮の事故</t>
  </si>
  <si>
    <t>老衰</t>
    <rPh sb="0" eb="2">
      <t>ロウスイ</t>
    </rPh>
    <phoneticPr fontId="23"/>
  </si>
  <si>
    <t>老衰</t>
  </si>
  <si>
    <t>不慮の事故</t>
    <rPh sb="0" eb="2">
      <t>フリョ</t>
    </rPh>
    <rPh sb="3" eb="5">
      <t>ジコ</t>
    </rPh>
    <phoneticPr fontId="23"/>
  </si>
  <si>
    <t>脳血管疾患</t>
  </si>
  <si>
    <t>脳血管疾患</t>
    <rPh sb="0" eb="1">
      <t>ノウ</t>
    </rPh>
    <rPh sb="1" eb="3">
      <t>ケッカン</t>
    </rPh>
    <rPh sb="3" eb="5">
      <t>シッカン</t>
    </rPh>
    <phoneticPr fontId="23"/>
  </si>
  <si>
    <t>肺炎</t>
  </si>
  <si>
    <t>肺炎</t>
    <rPh sb="0" eb="2">
      <t>ハイエン</t>
    </rPh>
    <phoneticPr fontId="23"/>
  </si>
  <si>
    <t>心疾患
(高血圧性を除く)</t>
  </si>
  <si>
    <t>悪性新生物</t>
  </si>
  <si>
    <t>悪性新生物</t>
    <rPh sb="0" eb="2">
      <t>アクセイ</t>
    </rPh>
    <rPh sb="2" eb="5">
      <t>シンセイブツ</t>
    </rPh>
    <phoneticPr fontId="23"/>
  </si>
  <si>
    <t>女</t>
    <rPh sb="0" eb="1">
      <t>オンナ</t>
    </rPh>
    <phoneticPr fontId="5"/>
  </si>
  <si>
    <t>男</t>
    <rPh sb="0" eb="1">
      <t>オトコ</t>
    </rPh>
    <phoneticPr fontId="5"/>
  </si>
  <si>
    <t>人  数</t>
    <phoneticPr fontId="5"/>
  </si>
  <si>
    <r>
      <t xml:space="preserve">死亡率
</t>
    </r>
    <r>
      <rPr>
        <sz val="6"/>
        <rFont val="ＭＳ 明朝"/>
        <family val="1"/>
        <charset val="128"/>
      </rPr>
      <t>（人口10万対）</t>
    </r>
    <rPh sb="5" eb="7">
      <t>ジンコウ</t>
    </rPh>
    <rPh sb="9" eb="10">
      <t>マン</t>
    </rPh>
    <rPh sb="10" eb="11">
      <t>タイ</t>
    </rPh>
    <phoneticPr fontId="23"/>
  </si>
  <si>
    <t>死     因</t>
  </si>
  <si>
    <t>人数</t>
    <phoneticPr fontId="5"/>
  </si>
  <si>
    <t>平   成　 24   年</t>
    <phoneticPr fontId="23"/>
  </si>
  <si>
    <t>平   成　 23   年</t>
    <phoneticPr fontId="23"/>
  </si>
  <si>
    <t>平   成　 22   年</t>
    <phoneticPr fontId="23"/>
  </si>
  <si>
    <t>平   成　 21   年</t>
    <phoneticPr fontId="23"/>
  </si>
  <si>
    <t>平   成　 20   年</t>
    <phoneticPr fontId="23"/>
  </si>
  <si>
    <t xml:space="preserve"> 死　亡　者　数　（平成20～24年）</t>
    <rPh sb="1" eb="2">
      <t>シ</t>
    </rPh>
    <rPh sb="3" eb="4">
      <t>ボウ</t>
    </rPh>
    <rPh sb="5" eb="6">
      <t>シャ</t>
    </rPh>
    <rPh sb="7" eb="8">
      <t>カズ</t>
    </rPh>
    <rPh sb="10" eb="12">
      <t>ヘイセイ</t>
    </rPh>
    <rPh sb="17" eb="18">
      <t>ネン</t>
    </rPh>
    <phoneticPr fontId="23"/>
  </si>
  <si>
    <t>145.　主　要　死　因　別</t>
    <phoneticPr fontId="5"/>
  </si>
  <si>
    <t>114.　主　要　死　因　別</t>
    <rPh sb="5" eb="6">
      <t>シュ</t>
    </rPh>
    <rPh sb="7" eb="8">
      <t>ヨウ</t>
    </rPh>
    <rPh sb="9" eb="10">
      <t>シ</t>
    </rPh>
    <rPh sb="11" eb="12">
      <t>イン</t>
    </rPh>
    <rPh sb="13" eb="14">
      <t>ベツ</t>
    </rPh>
    <phoneticPr fontId="23"/>
  </si>
  <si>
    <t>平成25年版佐賀市統計ﾃﾞｰﾀ</t>
    <rPh sb="0" eb="2">
      <t>ヘイセイ</t>
    </rPh>
    <rPh sb="4" eb="6">
      <t>ネンバン</t>
    </rPh>
    <rPh sb="6" eb="9">
      <t>サガシ</t>
    </rPh>
    <rPh sb="9" eb="11">
      <t>トウケイ</t>
    </rPh>
    <phoneticPr fontId="23"/>
  </si>
  <si>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3"/>
  </si>
  <si>
    <t>タイトル</t>
    <phoneticPr fontId="23"/>
  </si>
  <si>
    <t>掲載年次・年度</t>
    <rPh sb="0" eb="2">
      <t>ケイサイ</t>
    </rPh>
    <rPh sb="2" eb="4">
      <t>ネンジ</t>
    </rPh>
    <rPh sb="5" eb="7">
      <t>ネンド</t>
    </rPh>
    <phoneticPr fontId="23"/>
  </si>
  <si>
    <t>平成20～24年度</t>
    <rPh sb="0" eb="2">
      <t>ヘイセイ</t>
    </rPh>
    <rPh sb="7" eb="9">
      <t>ネンド</t>
    </rPh>
    <phoneticPr fontId="21"/>
  </si>
  <si>
    <t>〔14〕　保健衛生・清掃</t>
    <rPh sb="5" eb="7">
      <t>ホケン</t>
    </rPh>
    <rPh sb="7" eb="9">
      <t>エイセイ</t>
    </rPh>
    <rPh sb="10" eb="12">
      <t>セイソウ</t>
    </rPh>
    <phoneticPr fontId="23"/>
  </si>
  <si>
    <t>平成22～24年度</t>
    <rPh sb="0" eb="2">
      <t>ヘイセイ</t>
    </rPh>
    <rPh sb="7" eb="9">
      <t>ネンド</t>
    </rPh>
    <phoneticPr fontId="21"/>
  </si>
  <si>
    <t>平成14～24年</t>
    <rPh sb="0" eb="2">
      <t>ヘイセイ</t>
    </rPh>
    <rPh sb="7" eb="8">
      <t>ネン</t>
    </rPh>
    <phoneticPr fontId="21"/>
  </si>
  <si>
    <t>平成20～24年</t>
    <rPh sb="0" eb="2">
      <t>ヘイセイ</t>
    </rPh>
    <rPh sb="7" eb="8">
      <t>ネン</t>
    </rPh>
    <phoneticPr fontId="21"/>
  </si>
  <si>
    <t>144.  年  齢  階　級  別　死　亡</t>
    <rPh sb="19" eb="20">
      <t>シ</t>
    </rPh>
    <rPh sb="21" eb="22">
      <t>ボウ</t>
    </rPh>
    <phoneticPr fontId="5"/>
  </si>
  <si>
    <t xml:space="preserve"> 者  数　（平成20～24年）</t>
    <rPh sb="7" eb="9">
      <t>ヘイセイ</t>
    </rPh>
    <rPh sb="14" eb="15">
      <t>ネン</t>
    </rPh>
    <phoneticPr fontId="5"/>
  </si>
  <si>
    <t>各年中</t>
    <rPh sb="0" eb="3">
      <t>カクネンチュウ</t>
    </rPh>
    <phoneticPr fontId="5"/>
  </si>
  <si>
    <t>年齢</t>
    <phoneticPr fontId="5"/>
  </si>
  <si>
    <t>平成20年</t>
    <phoneticPr fontId="5"/>
  </si>
  <si>
    <t>平成21年</t>
    <phoneticPr fontId="5"/>
  </si>
  <si>
    <t>平成22年</t>
    <phoneticPr fontId="5"/>
  </si>
  <si>
    <t>平成23年</t>
    <phoneticPr fontId="5"/>
  </si>
  <si>
    <t>平成24年</t>
    <phoneticPr fontId="5"/>
  </si>
  <si>
    <t>計</t>
    <rPh sb="0" eb="1">
      <t>ケイ</t>
    </rPh>
    <phoneticPr fontId="5"/>
  </si>
  <si>
    <t>男</t>
  </si>
  <si>
    <t>女</t>
  </si>
  <si>
    <t>計</t>
    <phoneticPr fontId="5"/>
  </si>
  <si>
    <t>総計</t>
    <phoneticPr fontId="5"/>
  </si>
  <si>
    <t xml:space="preserve"> 0～ 4歳</t>
    <rPh sb="5" eb="6">
      <t>サイ</t>
    </rPh>
    <phoneticPr fontId="5"/>
  </si>
  <si>
    <t xml:space="preserve"> 5～14歳</t>
    <rPh sb="5" eb="6">
      <t>サイ</t>
    </rPh>
    <phoneticPr fontId="5"/>
  </si>
  <si>
    <t>15～29歳</t>
    <rPh sb="5" eb="6">
      <t>サイ</t>
    </rPh>
    <phoneticPr fontId="5"/>
  </si>
  <si>
    <t>30～59歳</t>
    <rPh sb="5" eb="6">
      <t>サイ</t>
    </rPh>
    <phoneticPr fontId="5"/>
  </si>
  <si>
    <t>60～84歳</t>
    <rPh sb="5" eb="6">
      <t>サイ</t>
    </rPh>
    <phoneticPr fontId="5"/>
  </si>
  <si>
    <t>85歳以上</t>
    <rPh sb="2" eb="3">
      <t>サイ</t>
    </rPh>
    <rPh sb="3" eb="5">
      <t>イジョウ</t>
    </rPh>
    <phoneticPr fontId="5"/>
  </si>
  <si>
    <t>資料：県医務課（厚生労働省・人口動態調査）</t>
    <rPh sb="3" eb="4">
      <t>ケン</t>
    </rPh>
    <rPh sb="4" eb="6">
      <t>イム</t>
    </rPh>
    <rPh sb="6" eb="7">
      <t>カ</t>
    </rPh>
    <phoneticPr fontId="5"/>
  </si>
  <si>
    <t>138.　医 療 施 設 数 （平成20～24年）</t>
    <rPh sb="5" eb="6">
      <t>イ</t>
    </rPh>
    <rPh sb="7" eb="8">
      <t>リョウ</t>
    </rPh>
    <rPh sb="9" eb="10">
      <t>シ</t>
    </rPh>
    <rPh sb="11" eb="12">
      <t>セツ</t>
    </rPh>
    <rPh sb="13" eb="14">
      <t>スウ</t>
    </rPh>
    <rPh sb="16" eb="18">
      <t>ヘイセイ</t>
    </rPh>
    <rPh sb="23" eb="24">
      <t>ネン</t>
    </rPh>
    <phoneticPr fontId="5"/>
  </si>
  <si>
    <t>各年10月1日現在</t>
    <rPh sb="0" eb="2">
      <t>カクトシ</t>
    </rPh>
    <rPh sb="4" eb="5">
      <t>ガツ</t>
    </rPh>
    <rPh sb="6" eb="9">
      <t>ニチゲンザイ</t>
    </rPh>
    <phoneticPr fontId="5"/>
  </si>
  <si>
    <t>年次</t>
  </si>
  <si>
    <t>平成20年</t>
    <rPh sb="0" eb="2">
      <t>ヘイセイ</t>
    </rPh>
    <rPh sb="4" eb="5">
      <t>ネン</t>
    </rPh>
    <phoneticPr fontId="5"/>
  </si>
  <si>
    <t>施設数</t>
  </si>
  <si>
    <t>病院</t>
    <phoneticPr fontId="49"/>
  </si>
  <si>
    <t>総数</t>
    <rPh sb="0" eb="2">
      <t>ソウスウ</t>
    </rPh>
    <phoneticPr fontId="49"/>
  </si>
  <si>
    <t>国</t>
    <rPh sb="0" eb="1">
      <t>クニ</t>
    </rPh>
    <phoneticPr fontId="49"/>
  </si>
  <si>
    <t>独立行政法人国立病院機構</t>
    <rPh sb="0" eb="2">
      <t>ドクリツ</t>
    </rPh>
    <rPh sb="2" eb="4">
      <t>ギョウセイ</t>
    </rPh>
    <rPh sb="4" eb="6">
      <t>ホウジン</t>
    </rPh>
    <rPh sb="6" eb="8">
      <t>コクリツ</t>
    </rPh>
    <rPh sb="8" eb="10">
      <t>ビョウイン</t>
    </rPh>
    <rPh sb="10" eb="12">
      <t>キコウ</t>
    </rPh>
    <phoneticPr fontId="49"/>
  </si>
  <si>
    <t>国立大学法人</t>
    <rPh sb="0" eb="2">
      <t>コクリツ</t>
    </rPh>
    <rPh sb="2" eb="4">
      <t>ダイガク</t>
    </rPh>
    <rPh sb="4" eb="6">
      <t>ホウジン</t>
    </rPh>
    <phoneticPr fontId="49"/>
  </si>
  <si>
    <t>公的医療機関</t>
    <rPh sb="0" eb="2">
      <t>コウテキ</t>
    </rPh>
    <rPh sb="2" eb="4">
      <t>イリョウ</t>
    </rPh>
    <rPh sb="4" eb="6">
      <t>キカン</t>
    </rPh>
    <phoneticPr fontId="49"/>
  </si>
  <si>
    <t>県</t>
    <rPh sb="0" eb="1">
      <t>ケン</t>
    </rPh>
    <phoneticPr fontId="49"/>
  </si>
  <si>
    <t>市</t>
    <rPh sb="0" eb="1">
      <t>シ</t>
    </rPh>
    <phoneticPr fontId="49"/>
  </si>
  <si>
    <t>地方独立行政法人</t>
    <rPh sb="0" eb="2">
      <t>チホウ</t>
    </rPh>
    <rPh sb="2" eb="4">
      <t>ドクリツ</t>
    </rPh>
    <rPh sb="4" eb="6">
      <t>ギョウセイ</t>
    </rPh>
    <rPh sb="6" eb="8">
      <t>ホウジン</t>
    </rPh>
    <phoneticPr fontId="49"/>
  </si>
  <si>
    <t>社会保険関係団体</t>
    <rPh sb="0" eb="2">
      <t>シャカイ</t>
    </rPh>
    <rPh sb="2" eb="4">
      <t>ホケン</t>
    </rPh>
    <rPh sb="4" eb="6">
      <t>カンケイ</t>
    </rPh>
    <rPh sb="6" eb="8">
      <t>ダンタイ</t>
    </rPh>
    <phoneticPr fontId="49"/>
  </si>
  <si>
    <t>全国社会保険協会連合会</t>
    <rPh sb="0" eb="2">
      <t>ゼンコク</t>
    </rPh>
    <rPh sb="2" eb="4">
      <t>シャカイ</t>
    </rPh>
    <rPh sb="4" eb="6">
      <t>ホケン</t>
    </rPh>
    <rPh sb="6" eb="8">
      <t>キョウカイ</t>
    </rPh>
    <rPh sb="8" eb="11">
      <t>レンゴウカイ</t>
    </rPh>
    <phoneticPr fontId="49"/>
  </si>
  <si>
    <t>医療法人</t>
    <rPh sb="0" eb="2">
      <t>イリョウ</t>
    </rPh>
    <rPh sb="2" eb="4">
      <t>ホウジン</t>
    </rPh>
    <phoneticPr fontId="49"/>
  </si>
  <si>
    <t>社会福祉法人</t>
    <rPh sb="0" eb="2">
      <t>シャカイ</t>
    </rPh>
    <rPh sb="2" eb="4">
      <t>フクシ</t>
    </rPh>
    <rPh sb="4" eb="6">
      <t>ホウジン</t>
    </rPh>
    <phoneticPr fontId="49"/>
  </si>
  <si>
    <t>個人</t>
    <rPh sb="0" eb="2">
      <t>コジン</t>
    </rPh>
    <phoneticPr fontId="49"/>
  </si>
  <si>
    <t>一般診療所</t>
    <phoneticPr fontId="49"/>
  </si>
  <si>
    <t>歯科診療所</t>
    <phoneticPr fontId="49"/>
  </si>
  <si>
    <t>薬局</t>
    <phoneticPr fontId="49"/>
  </si>
  <si>
    <t>病床数</t>
  </si>
  <si>
    <t>総数</t>
    <phoneticPr fontId="49"/>
  </si>
  <si>
    <t>病院</t>
    <phoneticPr fontId="49"/>
  </si>
  <si>
    <t>感染症病床(再掲)</t>
    <phoneticPr fontId="49"/>
  </si>
  <si>
    <t>資料：県医務課(厚生労働省「医療施設調査」)・県薬務課</t>
    <rPh sb="8" eb="10">
      <t>コウセイ</t>
    </rPh>
    <rPh sb="10" eb="13">
      <t>ロウドウショウ</t>
    </rPh>
    <rPh sb="14" eb="16">
      <t>イリョウ</t>
    </rPh>
    <rPh sb="16" eb="18">
      <t>シセツ</t>
    </rPh>
    <rPh sb="18" eb="20">
      <t>チョウサ</t>
    </rPh>
    <phoneticPr fontId="5"/>
  </si>
  <si>
    <t xml:space="preserve">注1）休止中、1年以上の休診中の施設は除いている。
  </t>
    <phoneticPr fontId="5"/>
  </si>
  <si>
    <t xml:space="preserve">注2）薬局数は各年12月31日現在
  </t>
    <rPh sb="3" eb="5">
      <t>ヤッキョク</t>
    </rPh>
    <rPh sb="5" eb="6">
      <t>スウ</t>
    </rPh>
    <rPh sb="7" eb="8">
      <t>オノオノ</t>
    </rPh>
    <rPh sb="8" eb="9">
      <t>ネン</t>
    </rPh>
    <rPh sb="11" eb="12">
      <t>ガツ</t>
    </rPh>
    <rPh sb="14" eb="17">
      <t>ニチゲンザイ</t>
    </rPh>
    <phoneticPr fontId="5"/>
  </si>
  <si>
    <t>注3）病院の病床数には感染症病床を含む。</t>
    <rPh sb="0" eb="1">
      <t>チュウ</t>
    </rPh>
    <rPh sb="3" eb="5">
      <t>ビョウイン</t>
    </rPh>
    <rPh sb="6" eb="9">
      <t>ビョウショウスウ</t>
    </rPh>
    <rPh sb="11" eb="14">
      <t>カンセンショウ</t>
    </rPh>
    <rPh sb="14" eb="16">
      <t>ビョウショウ</t>
    </rPh>
    <rPh sb="17" eb="18">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</si>
</sst>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82" formatCode="#,##0_);[Red]\(#,##0\)"/>
    <numFmt numFmtId="183" formatCode="_ * #\ ##0_ ;_ * \-#,##0_ ;_ * &quot;-&quot;_ ;_ @_ "/>
    <numFmt numFmtId="189" formatCode="_*&quot;r&quot;\ #\ ##0_ ;_ * \-#,##0_ ;_ * &quot;-&quot;_ ;_ @_ "/>
    <numFmt numFmtId="190" formatCode="_ * #\ ##0_ ;_ * \-#\ ##0_ ;_ * &quot;-&quot;_ ;_ @_ "/>
    <numFmt numFmtId="191" formatCode="###\ ##0\ ;&quot;△&quot;###\ ##0\ ;\-\ "/>
    <numFmt numFmtId="192" formatCode="_*&quot;r&quot;#\ ##0_ ;_ * \-#\ ##0_ ;_ * &quot;-&quot;_ ;_ @_ "/>
    <numFmt numFmtId="193" formatCode="_ * #\ ####\ ##0_ ;_ * \-#,##0_ ;_ * &quot;-&quot;_ ;_ @_ "/>
    <numFmt numFmtId="194" formatCode="_ * #\ #\ ###\ ##0_ ;_ * \-#,##0_ ;_ * &quot;-&quot;_ ;_ @_ "/>
    <numFmt numFmtId="195" formatCode="0.0_ "/>
    <numFmt numFmtId="196" formatCode="#,##0;\-#,##0;&quot;-&quot;"/>
    <numFmt numFmtId="197" formatCode="[$-411]g/&quot;標&quot;&quot;準&quot;"/>
    <numFmt numFmtId="198" formatCode="&quot;｣&quot;#,##0;[Red]\-&quot;｣&quot;#,##0"/>
    <numFmt numFmtId="199" formatCode="_ &quot;SFr.&quot;* #,##0.00_ ;_ &quot;SFr.&quot;* \-#,##0.00_ ;_ &quot;SFr.&quot;* &quot;-&quot;??_ ;_ @_ "/>
    <numFmt numFmtId="200" formatCode="&quot;r&quot;#\ ###\ ##0\ "/>
  </numFmts>
  <fonts count="54">
    <font>
      <sz val="11"/>
      <name val="明朝"/>
      <family val="1"/>
      <charset val="128"/>
    </font>
    <font>
      <sz val="11"/>
      <name val="明朝"/>
      <family val="1"/>
      <charset val="128"/>
    </font>
    <font>
      <u/>
      <sz val="8.25"/>
      <color indexed="12"/>
      <name val="明朝"/>
      <family val="1"/>
      <charset val="128"/>
    </font>
    <font>
      <sz val="6"/>
      <name val="明朝"/>
      <family val="3"/>
      <charset val="128"/>
    </font>
    <font>
      <sz val="10"/>
      <name val="明朝"/>
      <family val="1"/>
      <charset val="128"/>
    </font>
    <font>
      <sz val="6"/>
      <name val="ＭＳ Ｐ明朝"/>
      <family val="1"/>
      <charset val="128"/>
    </font>
    <font>
      <b/>
      <sz val="14"/>
      <name val="ＭＳ Ｐゴシック"/>
      <family val="3"/>
      <charset val="128"/>
    </font>
    <font>
      <sz val="9"/>
      <name val="ＭＳ 明朝"/>
      <family val="1"/>
      <charset val="128"/>
    </font>
    <font>
      <sz val="11"/>
      <name val="ＭＳ 明朝"/>
      <family val="1"/>
      <charset val="128"/>
    </font>
    <font>
      <sz val="10"/>
      <name val="ＭＳ 明朝"/>
      <family val="1"/>
      <charset val="128"/>
    </font>
    <font>
      <sz val="11"/>
      <color indexed="17"/>
      <name val="ＭＳ Ｐゴシック"/>
      <family val="3"/>
      <charset val="128"/>
    </font>
    <font>
      <sz val="11"/>
      <color indexed="2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1"/>
      <name val="ＭＳ Ｐゴシック"/>
      <family val="3"/>
      <charset val="128"/>
    </font>
    <font>
      <sz val="6"/>
      <name val="明朝"/>
      <family val="3"/>
      <charset val="128"/>
    </font>
    <font>
      <sz val="10"/>
      <name val="ＭＳ Ｐゴシック"/>
      <family val="3"/>
      <charset val="128"/>
    </font>
    <font>
      <sz val="6"/>
      <name val="ＭＳ Ｐゴシック"/>
      <family val="3"/>
      <charset val="128"/>
    </font>
    <font>
      <u/>
      <sz val="11"/>
      <color indexed="36"/>
      <name val="明朝"/>
      <family val="1"/>
      <charset val="128"/>
    </font>
    <font>
      <u/>
      <sz val="11"/>
      <color indexed="12"/>
      <name val="明朝"/>
      <family val="1"/>
      <charset val="128"/>
    </font>
    <font>
      <b/>
      <sz val="10"/>
      <name val="ＭＳ 明朝"/>
      <family val="1"/>
      <charset val="128"/>
    </font>
    <font>
      <sz val="6"/>
      <name val="ＭＳ 明朝"/>
      <family val="1"/>
      <charset val="128"/>
    </font>
    <font>
      <sz val="12"/>
      <name val="ＭＳ Ｐゴシック"/>
      <family val="3"/>
      <charset val="128"/>
    </font>
    <font>
      <b/>
      <sz val="12"/>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62"/>
      <name val="ＭＳ Ｐゴシック"/>
      <family val="3"/>
      <charset val="128"/>
    </font>
    <font>
      <sz val="11"/>
      <color indexed="19"/>
      <name val="ＭＳ Ｐゴシック"/>
      <family val="3"/>
      <charset val="128"/>
    </font>
    <font>
      <b/>
      <sz val="11"/>
      <color indexed="10"/>
      <name val="ＭＳ Ｐゴシック"/>
      <family val="3"/>
      <charset val="128"/>
    </font>
    <font>
      <sz val="10"/>
      <name val="標準明朝"/>
      <family val="1"/>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4"/>
      <name val="ＭＳ 明朝"/>
      <family val="1"/>
      <charset val="128"/>
    </font>
    <font>
      <sz val="6"/>
      <name val="明朝"/>
      <family val="3"/>
      <charset val="128"/>
    </font>
    <font>
      <sz val="6"/>
      <name val="明朝"/>
      <family val="3"/>
      <charset val="128"/>
    </font>
    <font>
      <b/>
      <sz val="14"/>
      <name val="ＭＳ ゴシック"/>
      <family val="3"/>
      <charset val="128"/>
    </font>
    <font>
      <b/>
      <sz val="20"/>
      <color theme="3" tint="-0.499984740745262"/>
      <name val="ＭＳ Ｐゴシック"/>
      <family val="3"/>
      <charset val="128"/>
    </font>
    <font>
      <u/>
      <sz val="12"/>
      <color indexed="12"/>
      <name val="ＭＳ Ｐゴシック"/>
      <family val="3"/>
      <charset val="128"/>
      <scheme val="minor"/>
    </font>
    <font>
      <b/>
      <u/>
      <sz val="12"/>
      <color indexed="12"/>
      <name val="ＭＳ Ｐゴシック"/>
      <family val="3"/>
      <charset val="128"/>
      <scheme val="minor"/>
    </font>
  </fonts>
  <fills count="23">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55"/>
      </patternFill>
    </fill>
    <fill>
      <patternFill patternType="solid">
        <fgColor indexed="9"/>
      </patternFill>
    </fill>
    <fill>
      <patternFill patternType="solid">
        <fgColor indexed="9"/>
        <bgColor indexed="64"/>
      </patternFill>
    </fill>
    <fill>
      <patternFill patternType="solid">
        <fgColor theme="5" tint="0.39997558519241921"/>
        <bgColor indexed="64"/>
      </patternFill>
    </fill>
    <fill>
      <patternFill patternType="solid">
        <fgColor theme="5" tint="0.79998168889431442"/>
        <bgColor indexed="64"/>
      </patternFill>
    </fill>
  </fills>
  <borders count="1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74">
    <xf numFmtId="0" fontId="0" fillId="0" borderId="0"/>
    <xf numFmtId="0" fontId="19" fillId="2"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196" fontId="30" fillId="0" borderId="0" applyFill="0" applyBorder="0" applyAlignment="0"/>
    <xf numFmtId="41" fontId="31" fillId="0" borderId="0" applyFont="0" applyFill="0" applyBorder="0" applyAlignment="0" applyProtection="0"/>
    <xf numFmtId="43" fontId="31"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0" fontId="32" fillId="0" borderId="0">
      <alignment horizontal="left"/>
    </xf>
    <xf numFmtId="38" fontId="33" fillId="13" borderId="0" applyNumberFormat="0" applyBorder="0" applyAlignment="0" applyProtection="0"/>
    <xf numFmtId="0" fontId="34" fillId="0" borderId="1" applyNumberFormat="0" applyAlignment="0" applyProtection="0">
      <alignment horizontal="left" vertical="center"/>
    </xf>
    <xf numFmtId="0" fontId="34" fillId="0" borderId="2">
      <alignment horizontal="left" vertical="center"/>
    </xf>
    <xf numFmtId="10" fontId="33" fillId="14" borderId="3" applyNumberFormat="0" applyBorder="0" applyAlignment="0" applyProtection="0"/>
    <xf numFmtId="199" fontId="9" fillId="0" borderId="0"/>
    <xf numFmtId="0" fontId="31" fillId="0" borderId="0"/>
    <xf numFmtId="10" fontId="31" fillId="0" borderId="0" applyFont="0" applyFill="0" applyBorder="0" applyAlignment="0" applyProtection="0"/>
    <xf numFmtId="4" fontId="32" fillId="0" borderId="0">
      <alignment horizontal="right"/>
    </xf>
    <xf numFmtId="4" fontId="35" fillId="0" borderId="0">
      <alignment horizontal="right"/>
    </xf>
    <xf numFmtId="0" fontId="36" fillId="0" borderId="0">
      <alignment horizontal="left"/>
    </xf>
    <xf numFmtId="0" fontId="37" fillId="0" borderId="0"/>
    <xf numFmtId="0" fontId="38" fillId="0" borderId="0">
      <alignment horizont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39" fillId="0" borderId="0">
      <alignment vertical="center"/>
    </xf>
    <xf numFmtId="0" fontId="40" fillId="0" borderId="0" applyNumberFormat="0" applyFill="0" applyBorder="0" applyAlignment="0" applyProtection="0">
      <alignment vertical="center"/>
    </xf>
    <xf numFmtId="0" fontId="14" fillId="18" borderId="4" applyNumberFormat="0" applyAlignment="0" applyProtection="0">
      <alignment vertical="center"/>
    </xf>
    <xf numFmtId="0" fontId="41" fillId="9"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9" fillId="5" borderId="5" applyNumberFormat="0" applyFont="0" applyAlignment="0" applyProtection="0">
      <alignment vertical="center"/>
    </xf>
    <xf numFmtId="0" fontId="15" fillId="0" borderId="6" applyNumberFormat="0" applyFill="0" applyAlignment="0" applyProtection="0">
      <alignment vertical="center"/>
    </xf>
    <xf numFmtId="0" fontId="11" fillId="6" borderId="0" applyNumberFormat="0" applyBorder="0" applyAlignment="0" applyProtection="0">
      <alignment vertical="center"/>
    </xf>
    <xf numFmtId="0" fontId="42" fillId="19" borderId="7"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8" fillId="0" borderId="0" applyFont="0" applyFill="0" applyBorder="0" applyAlignment="0" applyProtection="0"/>
    <xf numFmtId="38" fontId="43" fillId="0" borderId="0" applyFont="0" applyFill="0" applyBorder="0" applyAlignment="0" applyProtection="0"/>
    <xf numFmtId="38" fontId="9" fillId="0" borderId="0" applyFont="0" applyFill="0" applyBorder="0" applyAlignment="0" applyProtection="0"/>
    <xf numFmtId="0" fontId="44" fillId="0" borderId="8" applyNumberFormat="0" applyFill="0" applyAlignment="0" applyProtection="0">
      <alignment vertical="center"/>
    </xf>
    <xf numFmtId="0" fontId="45" fillId="0" borderId="9" applyNumberFormat="0" applyFill="0" applyAlignment="0" applyProtection="0">
      <alignment vertical="center"/>
    </xf>
    <xf numFmtId="0" fontId="46" fillId="0" borderId="10" applyNumberFormat="0" applyFill="0" applyAlignment="0" applyProtection="0">
      <alignment vertical="center"/>
    </xf>
    <xf numFmtId="0" fontId="46" fillId="0" borderId="0" applyNumberFormat="0" applyFill="0" applyBorder="0" applyAlignment="0" applyProtection="0">
      <alignment vertical="center"/>
    </xf>
    <xf numFmtId="0" fontId="17" fillId="0" borderId="11" applyNumberFormat="0" applyFill="0" applyAlignment="0" applyProtection="0">
      <alignment vertical="center"/>
    </xf>
    <xf numFmtId="0" fontId="13" fillId="19" borderId="12" applyNumberFormat="0" applyAlignment="0" applyProtection="0">
      <alignment vertical="center"/>
    </xf>
    <xf numFmtId="0" fontId="16" fillId="0" borderId="0" applyNumberFormat="0" applyFill="0" applyBorder="0" applyAlignment="0" applyProtection="0">
      <alignment vertical="center"/>
    </xf>
    <xf numFmtId="0" fontId="12" fillId="9" borderId="7" applyNumberFormat="0" applyAlignment="0" applyProtection="0">
      <alignment vertical="center"/>
    </xf>
    <xf numFmtId="0" fontId="20" fillId="0" borderId="0"/>
    <xf numFmtId="0" fontId="20" fillId="0" borderId="0"/>
    <xf numFmtId="0" fontId="20" fillId="0" borderId="0"/>
    <xf numFmtId="0" fontId="20" fillId="0" borderId="0">
      <alignment vertical="center"/>
    </xf>
    <xf numFmtId="0" fontId="9" fillId="0" borderId="0"/>
    <xf numFmtId="0" fontId="20" fillId="0" borderId="0">
      <alignment vertical="center"/>
    </xf>
    <xf numFmtId="0" fontId="1" fillId="0" borderId="0"/>
    <xf numFmtId="0" fontId="47" fillId="0" borderId="0"/>
    <xf numFmtId="0" fontId="10" fillId="8" borderId="0" applyNumberFormat="0" applyBorder="0" applyAlignment="0" applyProtection="0">
      <alignment vertical="center"/>
    </xf>
  </cellStyleXfs>
  <cellXfs count="521">
    <xf numFmtId="0" fontId="0" fillId="0" borderId="0" xfId="0"/>
    <xf numFmtId="0" fontId="4" fillId="0" borderId="0" xfId="0" applyFont="1"/>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9" fillId="0" borderId="13" xfId="0" applyFont="1" applyBorder="1" applyAlignment="1">
      <alignment horizontal="center" vertical="center"/>
    </xf>
    <xf numFmtId="0" fontId="9" fillId="0" borderId="0" xfId="0" applyFont="1" applyAlignment="1">
      <alignment vertical="center"/>
    </xf>
    <xf numFmtId="0" fontId="9" fillId="0" borderId="14"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0" xfId="0" applyFont="1" applyAlignment="1">
      <alignment vertical="center" wrapText="1"/>
    </xf>
    <xf numFmtId="0" fontId="9"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0" xfId="0" applyFont="1" applyAlignment="1">
      <alignment horizontal="center"/>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0" xfId="0" applyFont="1" applyAlignment="1">
      <alignment horizontal="right" vertical="center"/>
    </xf>
    <xf numFmtId="0" fontId="9" fillId="0" borderId="2" xfId="0" applyFont="1" applyBorder="1" applyAlignment="1">
      <alignment horizontal="center" vertical="center"/>
    </xf>
    <xf numFmtId="183" fontId="9" fillId="0" borderId="0" xfId="0" applyNumberFormat="1" applyFont="1" applyBorder="1" applyAlignment="1">
      <alignment vertical="center"/>
    </xf>
    <xf numFmtId="183" fontId="9" fillId="0" borderId="0" xfId="0" applyNumberFormat="1" applyFont="1" applyBorder="1" applyAlignment="1">
      <alignment horizontal="right" vertical="center"/>
    </xf>
    <xf numFmtId="0" fontId="9" fillId="0" borderId="17" xfId="0" applyFont="1" applyBorder="1" applyAlignment="1">
      <alignment horizontal="right" vertical="center"/>
    </xf>
    <xf numFmtId="183" fontId="9" fillId="0" borderId="18" xfId="53" applyNumberFormat="1" applyFont="1" applyBorder="1" applyAlignment="1">
      <alignment horizontal="right" vertical="center"/>
    </xf>
    <xf numFmtId="183" fontId="9" fillId="0" borderId="19" xfId="53" applyNumberFormat="1" applyFont="1" applyBorder="1" applyAlignment="1">
      <alignment horizontal="right" vertical="center"/>
    </xf>
    <xf numFmtId="183" fontId="9" fillId="0" borderId="20" xfId="53" applyNumberFormat="1" applyFont="1" applyBorder="1" applyAlignment="1">
      <alignment horizontal="right" vertical="center"/>
    </xf>
    <xf numFmtId="0" fontId="9" fillId="0" borderId="0" xfId="0" applyFont="1" applyBorder="1" applyAlignment="1">
      <alignment horizontal="left" vertical="center"/>
    </xf>
    <xf numFmtId="183" fontId="9" fillId="0" borderId="20" xfId="0" applyNumberFormat="1" applyFont="1" applyBorder="1" applyAlignment="1">
      <alignment vertical="center"/>
    </xf>
    <xf numFmtId="0" fontId="7" fillId="0" borderId="0" xfId="0" applyFont="1" applyBorder="1" applyAlignment="1">
      <alignment vertical="top" wrapText="1"/>
    </xf>
    <xf numFmtId="0" fontId="7" fillId="0" borderId="0" xfId="0" applyFont="1"/>
    <xf numFmtId="0" fontId="9" fillId="0" borderId="0" xfId="0" applyFont="1" applyAlignment="1">
      <alignment horizontal="left" vertical="center"/>
    </xf>
    <xf numFmtId="0" fontId="9" fillId="0" borderId="20" xfId="0" applyFont="1" applyBorder="1" applyAlignment="1">
      <alignment horizontal="center" vertical="center"/>
    </xf>
    <xf numFmtId="0" fontId="9" fillId="0" borderId="0" xfId="0" applyFont="1" applyBorder="1" applyAlignment="1">
      <alignment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183" fontId="9" fillId="0" borderId="21" xfId="0" applyNumberFormat="1" applyFont="1" applyBorder="1" applyAlignment="1">
      <alignment vertical="center"/>
    </xf>
    <xf numFmtId="0" fontId="9" fillId="0" borderId="22" xfId="0" applyFont="1" applyBorder="1" applyAlignment="1">
      <alignment horizontal="center" vertical="center"/>
    </xf>
    <xf numFmtId="183" fontId="9" fillId="0" borderId="22" xfId="0" applyNumberFormat="1" applyFont="1" applyBorder="1" applyAlignment="1">
      <alignment vertical="center"/>
    </xf>
    <xf numFmtId="0" fontId="9" fillId="0" borderId="23" xfId="0" applyFont="1" applyBorder="1" applyAlignment="1">
      <alignment horizontal="center" vertical="center" wrapText="1"/>
    </xf>
    <xf numFmtId="183" fontId="9" fillId="0" borderId="24" xfId="0" applyNumberFormat="1" applyFont="1" applyBorder="1" applyAlignment="1">
      <alignment vertical="center"/>
    </xf>
    <xf numFmtId="183" fontId="9" fillId="0" borderId="25" xfId="0" applyNumberFormat="1" applyFont="1" applyBorder="1" applyAlignment="1">
      <alignment vertical="center"/>
    </xf>
    <xf numFmtId="183" fontId="9" fillId="0" borderId="26" xfId="0" applyNumberFormat="1" applyFont="1" applyBorder="1" applyAlignment="1">
      <alignment vertical="center"/>
    </xf>
    <xf numFmtId="0" fontId="9" fillId="0" borderId="27" xfId="0" applyFont="1" applyBorder="1" applyAlignment="1">
      <alignment horizontal="center" vertical="center" wrapText="1"/>
    </xf>
    <xf numFmtId="183" fontId="9" fillId="0" borderId="28" xfId="0" applyNumberFormat="1" applyFont="1" applyBorder="1" applyAlignment="1">
      <alignment vertical="center"/>
    </xf>
    <xf numFmtId="183" fontId="9" fillId="0" borderId="29" xfId="0" applyNumberFormat="1" applyFont="1" applyBorder="1" applyAlignment="1">
      <alignment vertical="center"/>
    </xf>
    <xf numFmtId="183" fontId="9" fillId="0" borderId="30" xfId="0" applyNumberFormat="1" applyFont="1" applyBorder="1" applyAlignment="1">
      <alignment vertical="center"/>
    </xf>
    <xf numFmtId="183" fontId="9" fillId="0" borderId="28" xfId="0" applyNumberFormat="1" applyFont="1" applyBorder="1" applyAlignment="1">
      <alignment horizontal="right" vertical="center"/>
    </xf>
    <xf numFmtId="183" fontId="9" fillId="0" borderId="29" xfId="0" applyNumberFormat="1" applyFont="1" applyBorder="1" applyAlignment="1">
      <alignment horizontal="right" vertical="center"/>
    </xf>
    <xf numFmtId="183" fontId="9" fillId="0" borderId="30" xfId="0" applyNumberFormat="1" applyFont="1" applyBorder="1" applyAlignment="1">
      <alignment horizontal="right"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 xfId="0" applyFont="1" applyBorder="1" applyAlignment="1">
      <alignment horizontal="center" vertical="center" wrapText="1"/>
    </xf>
    <xf numFmtId="183" fontId="9" fillId="0" borderId="33" xfId="0" applyNumberFormat="1" applyFont="1" applyBorder="1" applyAlignment="1">
      <alignment vertical="center"/>
    </xf>
    <xf numFmtId="183" fontId="9" fillId="0" borderId="34" xfId="0" applyNumberFormat="1" applyFont="1" applyBorder="1" applyAlignment="1">
      <alignment vertical="center"/>
    </xf>
    <xf numFmtId="183" fontId="9" fillId="0" borderId="35" xfId="0" applyNumberFormat="1" applyFont="1" applyBorder="1" applyAlignment="1">
      <alignment vertical="center"/>
    </xf>
    <xf numFmtId="183" fontId="9" fillId="0" borderId="36" xfId="0" applyNumberFormat="1" applyFont="1" applyBorder="1" applyAlignment="1">
      <alignment vertical="center"/>
    </xf>
    <xf numFmtId="0" fontId="9" fillId="0" borderId="37" xfId="0" applyFont="1" applyBorder="1" applyAlignment="1">
      <alignment horizontal="center" vertical="center" wrapText="1"/>
    </xf>
    <xf numFmtId="183" fontId="9" fillId="0" borderId="38" xfId="0" applyNumberFormat="1" applyFont="1" applyBorder="1" applyAlignment="1">
      <alignment vertical="center"/>
    </xf>
    <xf numFmtId="183" fontId="9" fillId="0" borderId="39" xfId="0" applyNumberFormat="1" applyFont="1" applyBorder="1" applyAlignment="1">
      <alignment vertical="center"/>
    </xf>
    <xf numFmtId="183" fontId="9" fillId="0" borderId="40" xfId="0" applyNumberFormat="1" applyFont="1" applyBorder="1" applyAlignment="1">
      <alignment vertical="center"/>
    </xf>
    <xf numFmtId="183" fontId="9" fillId="0" borderId="41" xfId="0" applyNumberFormat="1" applyFont="1" applyBorder="1" applyAlignment="1">
      <alignment vertical="center"/>
    </xf>
    <xf numFmtId="0" fontId="9" fillId="0" borderId="32" xfId="0" applyFont="1" applyFill="1" applyBorder="1" applyAlignment="1">
      <alignment horizontal="center" vertical="center" wrapText="1"/>
    </xf>
    <xf numFmtId="183" fontId="9" fillId="0" borderId="42" xfId="0" applyNumberFormat="1" applyFont="1" applyBorder="1" applyAlignment="1">
      <alignment vertical="center"/>
    </xf>
    <xf numFmtId="0" fontId="9" fillId="0" borderId="2" xfId="0" applyFont="1" applyFill="1" applyBorder="1" applyAlignment="1">
      <alignment horizontal="center" vertical="center" wrapText="1"/>
    </xf>
    <xf numFmtId="183" fontId="9" fillId="0" borderId="43" xfId="0" applyNumberFormat="1" applyFont="1" applyBorder="1" applyAlignment="1">
      <alignment vertical="center"/>
    </xf>
    <xf numFmtId="183" fontId="9" fillId="0" borderId="44" xfId="0" applyNumberFormat="1" applyFont="1" applyBorder="1" applyAlignment="1">
      <alignment vertical="center"/>
    </xf>
    <xf numFmtId="183" fontId="9" fillId="0" borderId="45" xfId="53" applyNumberFormat="1" applyFont="1" applyBorder="1" applyAlignment="1">
      <alignment horizontal="right" vertical="center"/>
    </xf>
    <xf numFmtId="183" fontId="9" fillId="0" borderId="46" xfId="53" applyNumberFormat="1" applyFont="1" applyBorder="1" applyAlignment="1">
      <alignment horizontal="right" vertical="center"/>
    </xf>
    <xf numFmtId="183" fontId="9" fillId="0" borderId="47" xfId="53" applyNumberFormat="1" applyFont="1" applyBorder="1" applyAlignment="1">
      <alignment horizontal="right" vertical="center"/>
    </xf>
    <xf numFmtId="183" fontId="9" fillId="0" borderId="48" xfId="53" applyNumberFormat="1" applyFont="1" applyBorder="1" applyAlignment="1">
      <alignment horizontal="right" vertical="center"/>
    </xf>
    <xf numFmtId="183" fontId="9" fillId="0" borderId="49" xfId="53" applyNumberFormat="1" applyFont="1" applyBorder="1" applyAlignment="1">
      <alignment horizontal="right" vertical="center"/>
    </xf>
    <xf numFmtId="183" fontId="9" fillId="0" borderId="22" xfId="53" applyNumberFormat="1" applyFont="1" applyBorder="1" applyAlignment="1">
      <alignment horizontal="right" vertical="center"/>
    </xf>
    <xf numFmtId="183" fontId="9" fillId="0" borderId="50" xfId="53" applyNumberFormat="1" applyFont="1" applyBorder="1" applyAlignment="1">
      <alignment horizontal="right" vertical="center"/>
    </xf>
    <xf numFmtId="183" fontId="9" fillId="0" borderId="25" xfId="53" applyNumberFormat="1" applyFont="1" applyBorder="1" applyAlignment="1">
      <alignment horizontal="right" vertical="center"/>
    </xf>
    <xf numFmtId="183" fontId="9" fillId="0" borderId="26" xfId="53" applyNumberFormat="1" applyFont="1" applyBorder="1" applyAlignment="1">
      <alignment horizontal="right" vertical="center"/>
    </xf>
    <xf numFmtId="183" fontId="9" fillId="0" borderId="42" xfId="53" applyNumberFormat="1" applyFont="1" applyBorder="1" applyAlignment="1">
      <alignment horizontal="right" vertical="center"/>
    </xf>
    <xf numFmtId="183" fontId="9" fillId="0" borderId="29" xfId="53" applyNumberFormat="1" applyFont="1" applyBorder="1" applyAlignment="1">
      <alignment horizontal="right" vertical="center"/>
    </xf>
    <xf numFmtId="183" fontId="9" fillId="0" borderId="30" xfId="53" applyNumberFormat="1" applyFont="1" applyBorder="1" applyAlignment="1">
      <alignment horizontal="right" vertical="center"/>
    </xf>
    <xf numFmtId="183" fontId="9" fillId="0" borderId="40" xfId="53" applyNumberFormat="1" applyFont="1" applyBorder="1" applyAlignment="1">
      <alignment horizontal="right" vertical="center"/>
    </xf>
    <xf numFmtId="183" fontId="9" fillId="0" borderId="39" xfId="53" applyNumberFormat="1" applyFont="1" applyBorder="1" applyAlignment="1">
      <alignment horizontal="right" vertical="center"/>
    </xf>
    <xf numFmtId="183" fontId="9" fillId="0" borderId="41" xfId="53" applyNumberFormat="1" applyFont="1" applyBorder="1" applyAlignment="1">
      <alignment horizontal="right" vertical="center"/>
    </xf>
    <xf numFmtId="0" fontId="9" fillId="0" borderId="32" xfId="0" applyFont="1" applyBorder="1" applyAlignment="1">
      <alignment horizontal="center" vertical="center"/>
    </xf>
    <xf numFmtId="0" fontId="9" fillId="0" borderId="37" xfId="0" applyFont="1" applyBorder="1" applyAlignment="1">
      <alignment horizontal="center" vertical="center"/>
    </xf>
    <xf numFmtId="0" fontId="6"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9" fillId="0" borderId="0" xfId="0" applyFont="1" applyAlignment="1">
      <alignment horizontal="left" vertical="center" wrapText="1"/>
    </xf>
    <xf numFmtId="0" fontId="0" fillId="0" borderId="0" xfId="0" applyAlignment="1">
      <alignment vertical="center"/>
    </xf>
    <xf numFmtId="183" fontId="9" fillId="0" borderId="19" xfId="53" applyNumberFormat="1" applyFont="1" applyBorder="1" applyAlignment="1">
      <alignment vertical="center"/>
    </xf>
    <xf numFmtId="183" fontId="9" fillId="0" borderId="18" xfId="53" applyNumberFormat="1" applyFont="1" applyBorder="1" applyAlignment="1">
      <alignment vertical="center"/>
    </xf>
    <xf numFmtId="183" fontId="9" fillId="0" borderId="49" xfId="53" applyNumberFormat="1" applyFont="1" applyBorder="1" applyAlignment="1">
      <alignment vertical="center"/>
    </xf>
    <xf numFmtId="183" fontId="9" fillId="0" borderId="48" xfId="53" applyNumberFormat="1" applyFont="1" applyBorder="1" applyAlignment="1">
      <alignment vertical="center"/>
    </xf>
    <xf numFmtId="189" fontId="9" fillId="0" borderId="48" xfId="53" applyNumberFormat="1" applyFont="1" applyBorder="1" applyAlignment="1">
      <alignment vertical="center"/>
    </xf>
    <xf numFmtId="0" fontId="9" fillId="0" borderId="51" xfId="0" applyFont="1" applyBorder="1" applyAlignment="1">
      <alignment horizontal="center" vertical="center"/>
    </xf>
    <xf numFmtId="183" fontId="9" fillId="0" borderId="52" xfId="53" applyNumberFormat="1" applyFont="1" applyBorder="1" applyAlignment="1">
      <alignment vertical="center"/>
    </xf>
    <xf numFmtId="183" fontId="9" fillId="0" borderId="53" xfId="53" applyNumberFormat="1" applyFont="1" applyBorder="1" applyAlignment="1">
      <alignment vertical="center"/>
    </xf>
    <xf numFmtId="183" fontId="9" fillId="0" borderId="46" xfId="53" applyNumberFormat="1" applyFont="1" applyBorder="1" applyAlignment="1">
      <alignment vertical="center"/>
    </xf>
    <xf numFmtId="183" fontId="9" fillId="0" borderId="45" xfId="53" applyNumberFormat="1" applyFont="1" applyBorder="1" applyAlignment="1">
      <alignment vertical="center"/>
    </xf>
    <xf numFmtId="0" fontId="9" fillId="0" borderId="3" xfId="0" applyFont="1" applyBorder="1" applyAlignment="1">
      <alignment horizontal="center" vertical="center"/>
    </xf>
    <xf numFmtId="0" fontId="9" fillId="0" borderId="36" xfId="0" applyFont="1" applyBorder="1" applyAlignment="1">
      <alignment vertical="center"/>
    </xf>
    <xf numFmtId="0" fontId="9" fillId="0" borderId="0" xfId="0" applyFont="1" applyAlignment="1">
      <alignment horizontal="center" vertical="center"/>
    </xf>
    <xf numFmtId="0" fontId="6" fillId="0" borderId="0" xfId="0" applyFont="1" applyAlignment="1">
      <alignment horizontal="center" vertical="center"/>
    </xf>
    <xf numFmtId="0" fontId="20" fillId="0" borderId="0" xfId="65"/>
    <xf numFmtId="0" fontId="9" fillId="0" borderId="0" xfId="65" applyFont="1" applyAlignment="1">
      <alignment vertical="center"/>
    </xf>
    <xf numFmtId="41" fontId="9" fillId="0" borderId="19" xfId="65" applyNumberFormat="1" applyFont="1" applyBorder="1" applyAlignment="1">
      <alignment vertical="center"/>
    </xf>
    <xf numFmtId="41" fontId="9" fillId="0" borderId="18" xfId="65" applyNumberFormat="1" applyFont="1" applyBorder="1" applyAlignment="1">
      <alignment vertical="center"/>
    </xf>
    <xf numFmtId="49" fontId="9" fillId="0" borderId="20" xfId="65" applyNumberFormat="1" applyFont="1" applyBorder="1" applyAlignment="1">
      <alignment horizontal="center" vertical="center"/>
    </xf>
    <xf numFmtId="41" fontId="9" fillId="0" borderId="49" xfId="65" applyNumberFormat="1" applyFont="1" applyBorder="1" applyAlignment="1">
      <alignment vertical="center"/>
    </xf>
    <xf numFmtId="41" fontId="9" fillId="0" borderId="48" xfId="65" applyNumberFormat="1" applyFont="1" applyBorder="1" applyAlignment="1">
      <alignment vertical="center"/>
    </xf>
    <xf numFmtId="49" fontId="9" fillId="0" borderId="22" xfId="65" applyNumberFormat="1" applyFont="1" applyBorder="1" applyAlignment="1">
      <alignment horizontal="center" vertical="center"/>
    </xf>
    <xf numFmtId="49" fontId="9" fillId="0" borderId="51" xfId="65" applyNumberFormat="1" applyFont="1" applyBorder="1" applyAlignment="1">
      <alignment horizontal="center" vertical="center"/>
    </xf>
    <xf numFmtId="41" fontId="9" fillId="0" borderId="52" xfId="65" applyNumberFormat="1" applyFont="1" applyBorder="1" applyAlignment="1">
      <alignment vertical="center"/>
    </xf>
    <xf numFmtId="41" fontId="9" fillId="0" borderId="53" xfId="65" applyNumberFormat="1" applyFont="1" applyBorder="1" applyAlignment="1">
      <alignment vertical="center"/>
    </xf>
    <xf numFmtId="49" fontId="9" fillId="0" borderId="47" xfId="65" applyNumberFormat="1" applyFont="1" applyBorder="1" applyAlignment="1">
      <alignment horizontal="center" vertical="center"/>
    </xf>
    <xf numFmtId="0" fontId="9" fillId="0" borderId="54" xfId="65" applyFont="1" applyBorder="1" applyAlignment="1">
      <alignment horizontal="center" vertical="center"/>
    </xf>
    <xf numFmtId="0" fontId="9" fillId="0" borderId="55" xfId="65" quotePrefix="1" applyFont="1" applyBorder="1" applyAlignment="1">
      <alignment horizontal="center" vertical="center"/>
    </xf>
    <xf numFmtId="0" fontId="9" fillId="0" borderId="55" xfId="65" applyFont="1" applyBorder="1" applyAlignment="1">
      <alignment horizontal="center" vertical="center"/>
    </xf>
    <xf numFmtId="0" fontId="9" fillId="0" borderId="56" xfId="65" quotePrefix="1" applyFont="1" applyBorder="1" applyAlignment="1">
      <alignment horizontal="center" vertical="center"/>
    </xf>
    <xf numFmtId="0" fontId="9" fillId="0" borderId="36" xfId="65" applyFont="1" applyBorder="1" applyAlignment="1">
      <alignment vertical="center"/>
    </xf>
    <xf numFmtId="0" fontId="20" fillId="0" borderId="0" xfId="65" applyFont="1" applyFill="1" applyAlignment="1">
      <alignment vertical="center"/>
    </xf>
    <xf numFmtId="0" fontId="9" fillId="0" borderId="0" xfId="65" applyFont="1" applyFill="1" applyAlignment="1">
      <alignment vertical="center"/>
    </xf>
    <xf numFmtId="49" fontId="9" fillId="0" borderId="0" xfId="71" applyNumberFormat="1" applyFont="1" applyFill="1" applyBorder="1" applyAlignment="1">
      <alignment vertical="center"/>
    </xf>
    <xf numFmtId="0" fontId="9" fillId="0" borderId="0" xfId="71" applyFont="1" applyFill="1" applyAlignment="1">
      <alignment vertical="center"/>
    </xf>
    <xf numFmtId="0" fontId="9" fillId="0" borderId="0" xfId="65" applyFont="1" applyFill="1" applyBorder="1" applyAlignment="1">
      <alignment vertical="center"/>
    </xf>
    <xf numFmtId="190" fontId="9" fillId="0" borderId="57" xfId="65" applyNumberFormat="1" applyFont="1" applyFill="1" applyBorder="1" applyAlignment="1">
      <alignment horizontal="right" vertical="center"/>
    </xf>
    <xf numFmtId="190" fontId="9" fillId="0" borderId="58" xfId="65" applyNumberFormat="1" applyFont="1" applyFill="1" applyBorder="1" applyAlignment="1">
      <alignment horizontal="right" vertical="center"/>
    </xf>
    <xf numFmtId="190" fontId="9" fillId="0" borderId="59" xfId="65" applyNumberFormat="1" applyFont="1" applyFill="1" applyBorder="1" applyAlignment="1">
      <alignment horizontal="right" vertical="center"/>
    </xf>
    <xf numFmtId="0" fontId="9" fillId="0" borderId="60" xfId="65" applyFont="1" applyFill="1" applyBorder="1" applyAlignment="1">
      <alignment horizontal="center" vertical="center"/>
    </xf>
    <xf numFmtId="0" fontId="9" fillId="0" borderId="59" xfId="65" applyFont="1" applyFill="1" applyBorder="1" applyAlignment="1">
      <alignment horizontal="center" vertical="center"/>
    </xf>
    <xf numFmtId="0" fontId="9" fillId="0" borderId="61" xfId="65" applyFont="1" applyFill="1" applyBorder="1" applyAlignment="1">
      <alignment horizontal="left" vertical="center" wrapText="1"/>
    </xf>
    <xf numFmtId="0" fontId="9" fillId="0" borderId="60" xfId="65" applyFont="1" applyFill="1" applyBorder="1" applyAlignment="1">
      <alignment horizontal="left" vertical="center" wrapText="1"/>
    </xf>
    <xf numFmtId="0" fontId="9" fillId="0" borderId="59" xfId="65" applyFont="1" applyFill="1" applyBorder="1" applyAlignment="1">
      <alignment horizontal="left" vertical="center" wrapText="1"/>
    </xf>
    <xf numFmtId="190" fontId="9" fillId="0" borderId="62" xfId="65" applyNumberFormat="1" applyFont="1" applyFill="1" applyBorder="1" applyAlignment="1">
      <alignment horizontal="right" vertical="center"/>
    </xf>
    <xf numFmtId="190" fontId="9" fillId="0" borderId="63" xfId="65" applyNumberFormat="1" applyFont="1" applyFill="1" applyBorder="1" applyAlignment="1">
      <alignment horizontal="right" vertical="center"/>
    </xf>
    <xf numFmtId="190" fontId="9" fillId="0" borderId="64" xfId="65" applyNumberFormat="1" applyFont="1" applyFill="1" applyBorder="1" applyAlignment="1">
      <alignment horizontal="right" vertical="center"/>
    </xf>
    <xf numFmtId="0" fontId="9" fillId="0" borderId="65" xfId="65" applyFont="1" applyFill="1" applyBorder="1" applyAlignment="1">
      <alignment horizontal="distributed" vertical="center" wrapText="1"/>
    </xf>
    <xf numFmtId="0" fontId="9" fillId="0" borderId="66" xfId="65" applyFont="1" applyFill="1" applyBorder="1" applyAlignment="1">
      <alignment horizontal="distributed" vertical="center" wrapText="1"/>
    </xf>
    <xf numFmtId="0" fontId="9" fillId="0" borderId="64" xfId="65" applyFont="1" applyFill="1" applyBorder="1" applyAlignment="1">
      <alignment horizontal="distributed" vertical="center" wrapText="1"/>
    </xf>
    <xf numFmtId="190" fontId="9" fillId="0" borderId="44" xfId="65" applyNumberFormat="1" applyFont="1" applyFill="1" applyBorder="1" applyAlignment="1">
      <alignment horizontal="right" vertical="center"/>
    </xf>
    <xf numFmtId="190" fontId="9" fillId="0" borderId="67" xfId="65" applyNumberFormat="1" applyFont="1" applyFill="1" applyBorder="1" applyAlignment="1">
      <alignment horizontal="right" vertical="center"/>
    </xf>
    <xf numFmtId="190" fontId="9" fillId="0" borderId="49" xfId="65" applyNumberFormat="1" applyFont="1" applyFill="1" applyBorder="1" applyAlignment="1">
      <alignment horizontal="right" vertical="center"/>
    </xf>
    <xf numFmtId="0" fontId="9" fillId="0" borderId="22" xfId="65" applyFont="1" applyFill="1" applyBorder="1" applyAlignment="1">
      <alignment horizontal="distributed" vertical="center" wrapText="1"/>
    </xf>
    <xf numFmtId="0" fontId="9" fillId="0" borderId="34" xfId="65" applyFont="1" applyFill="1" applyBorder="1" applyAlignment="1">
      <alignment horizontal="distributed" vertical="center" wrapText="1"/>
    </xf>
    <xf numFmtId="0" fontId="9" fillId="0" borderId="49" xfId="65" applyFont="1" applyFill="1" applyBorder="1" applyAlignment="1">
      <alignment horizontal="distributed" vertical="center" wrapText="1"/>
    </xf>
    <xf numFmtId="0" fontId="9" fillId="0" borderId="15" xfId="65" applyFont="1" applyFill="1" applyBorder="1" applyAlignment="1">
      <alignment horizontal="distributed" vertical="center" wrapText="1"/>
    </xf>
    <xf numFmtId="0" fontId="9" fillId="0" borderId="67" xfId="65" applyFont="1" applyFill="1" applyBorder="1" applyAlignment="1">
      <alignment horizontal="distributed" vertical="center" wrapText="1"/>
    </xf>
    <xf numFmtId="0" fontId="9" fillId="0" borderId="22" xfId="65" applyFont="1" applyFill="1" applyBorder="1" applyAlignment="1">
      <alignment horizontal="distributed" vertical="center" wrapText="1" shrinkToFit="1"/>
    </xf>
    <xf numFmtId="0" fontId="9" fillId="0" borderId="34" xfId="65" applyFont="1" applyFill="1" applyBorder="1" applyAlignment="1">
      <alignment horizontal="distributed" vertical="center" wrapText="1" shrinkToFit="1"/>
    </xf>
    <xf numFmtId="190" fontId="9" fillId="0" borderId="43" xfId="65" applyNumberFormat="1" applyFont="1" applyFill="1" applyBorder="1" applyAlignment="1">
      <alignment horizontal="right" vertical="center"/>
    </xf>
    <xf numFmtId="190" fontId="9" fillId="0" borderId="52" xfId="65" applyNumberFormat="1" applyFont="1" applyFill="1" applyBorder="1" applyAlignment="1">
      <alignment horizontal="right" vertical="center"/>
    </xf>
    <xf numFmtId="190" fontId="9" fillId="0" borderId="68" xfId="65" applyNumberFormat="1" applyFont="1" applyFill="1" applyBorder="1" applyAlignment="1">
      <alignment horizontal="right" vertical="center"/>
    </xf>
    <xf numFmtId="0" fontId="9" fillId="0" borderId="21" xfId="65" applyFont="1" applyFill="1" applyBorder="1" applyAlignment="1">
      <alignment horizontal="distributed" vertical="center" wrapText="1"/>
    </xf>
    <xf numFmtId="0" fontId="9" fillId="0" borderId="33" xfId="65" applyFont="1" applyFill="1" applyBorder="1" applyAlignment="1">
      <alignment horizontal="distributed" vertical="center" wrapText="1"/>
    </xf>
    <xf numFmtId="0" fontId="9" fillId="0" borderId="68" xfId="65" applyFont="1" applyFill="1" applyBorder="1" applyAlignment="1">
      <alignment horizontal="distributed" vertical="center" wrapText="1"/>
    </xf>
    <xf numFmtId="0" fontId="9" fillId="0" borderId="69" xfId="65" applyFont="1" applyFill="1" applyBorder="1" applyAlignment="1">
      <alignment horizontal="distributed" vertical="center" wrapText="1"/>
    </xf>
    <xf numFmtId="0" fontId="9" fillId="0" borderId="70" xfId="65" applyFont="1" applyFill="1" applyBorder="1" applyAlignment="1">
      <alignment horizontal="distributed" vertical="center" wrapText="1"/>
    </xf>
    <xf numFmtId="190" fontId="9" fillId="0" borderId="71" xfId="65" applyNumberFormat="1" applyFont="1" applyFill="1" applyBorder="1" applyAlignment="1">
      <alignment horizontal="right" vertical="center"/>
    </xf>
    <xf numFmtId="190" fontId="9" fillId="0" borderId="72" xfId="65" applyNumberFormat="1" applyFont="1" applyFill="1" applyBorder="1" applyAlignment="1">
      <alignment horizontal="right" vertical="center"/>
    </xf>
    <xf numFmtId="190" fontId="9" fillId="0" borderId="73" xfId="65" applyNumberFormat="1" applyFont="1" applyFill="1" applyBorder="1" applyAlignment="1">
      <alignment horizontal="right" vertical="center"/>
    </xf>
    <xf numFmtId="0" fontId="9" fillId="0" borderId="74" xfId="65" applyFont="1" applyFill="1" applyBorder="1" applyAlignment="1">
      <alignment horizontal="distributed" vertical="center" wrapText="1"/>
    </xf>
    <xf numFmtId="0" fontId="9" fillId="0" borderId="75" xfId="65" applyFont="1" applyFill="1" applyBorder="1" applyAlignment="1">
      <alignment horizontal="distributed" vertical="center" wrapText="1"/>
    </xf>
    <xf numFmtId="0" fontId="9" fillId="0" borderId="73" xfId="65" applyFont="1" applyFill="1" applyBorder="1" applyAlignment="1">
      <alignment horizontal="distributed" vertical="center" wrapText="1"/>
    </xf>
    <xf numFmtId="0" fontId="9" fillId="0" borderId="76" xfId="65" applyFont="1" applyFill="1" applyBorder="1" applyAlignment="1">
      <alignment horizontal="distributed" vertical="center" wrapText="1"/>
    </xf>
    <xf numFmtId="190" fontId="9" fillId="0" borderId="77" xfId="65" applyNumberFormat="1" applyFont="1" applyFill="1" applyBorder="1" applyAlignment="1">
      <alignment horizontal="right" vertical="center"/>
    </xf>
    <xf numFmtId="190" fontId="9" fillId="0" borderId="46" xfId="65" applyNumberFormat="1" applyFont="1" applyFill="1" applyBorder="1" applyAlignment="1">
      <alignment horizontal="right" vertical="center"/>
    </xf>
    <xf numFmtId="0" fontId="9" fillId="0" borderId="47" xfId="65" applyFont="1" applyFill="1" applyBorder="1" applyAlignment="1">
      <alignment horizontal="distributed" vertical="center" wrapText="1"/>
    </xf>
    <xf numFmtId="0" fontId="9" fillId="0" borderId="35" xfId="65" applyFont="1" applyFill="1" applyBorder="1" applyAlignment="1">
      <alignment horizontal="distributed" vertical="center" wrapText="1"/>
    </xf>
    <xf numFmtId="0" fontId="9" fillId="0" borderId="46" xfId="65" applyFont="1" applyFill="1" applyBorder="1" applyAlignment="1">
      <alignment horizontal="distributed" vertical="center" wrapText="1"/>
    </xf>
    <xf numFmtId="190" fontId="9" fillId="0" borderId="78" xfId="65" applyNumberFormat="1" applyFont="1" applyFill="1" applyBorder="1" applyAlignment="1">
      <alignment horizontal="right" vertical="center"/>
    </xf>
    <xf numFmtId="0" fontId="9" fillId="0" borderId="51" xfId="65" applyFont="1" applyFill="1" applyBorder="1" applyAlignment="1">
      <alignment horizontal="distributed" vertical="center" wrapText="1"/>
    </xf>
    <xf numFmtId="0" fontId="9" fillId="0" borderId="79" xfId="65" applyFont="1" applyFill="1" applyBorder="1" applyAlignment="1">
      <alignment horizontal="distributed" vertical="center" wrapText="1"/>
    </xf>
    <xf numFmtId="190" fontId="9" fillId="0" borderId="80" xfId="65" applyNumberFormat="1" applyFont="1" applyFill="1" applyBorder="1" applyAlignment="1">
      <alignment horizontal="right" vertical="center"/>
    </xf>
    <xf numFmtId="190" fontId="9" fillId="0" borderId="17" xfId="65" applyNumberFormat="1" applyFont="1" applyFill="1" applyBorder="1" applyAlignment="1">
      <alignment horizontal="right" vertical="center"/>
    </xf>
    <xf numFmtId="0" fontId="9" fillId="0" borderId="15" xfId="65" applyFont="1" applyFill="1" applyBorder="1" applyAlignment="1">
      <alignment horizontal="center" vertical="center"/>
    </xf>
    <xf numFmtId="0" fontId="9" fillId="0" borderId="52" xfId="65" applyFont="1" applyFill="1" applyBorder="1" applyAlignment="1">
      <alignment horizontal="center" vertical="center"/>
    </xf>
    <xf numFmtId="0" fontId="9" fillId="0" borderId="2" xfId="65" applyFont="1" applyFill="1" applyBorder="1" applyAlignment="1">
      <alignment horizontal="distributed" vertical="center" wrapText="1"/>
    </xf>
    <xf numFmtId="0" fontId="9" fillId="0" borderId="81" xfId="65" applyFont="1" applyFill="1" applyBorder="1" applyAlignment="1">
      <alignment horizontal="center" vertical="center" wrapText="1"/>
    </xf>
    <xf numFmtId="0" fontId="9" fillId="0" borderId="16" xfId="65" applyFont="1" applyFill="1" applyBorder="1" applyAlignment="1">
      <alignment horizontal="center" vertical="center"/>
    </xf>
    <xf numFmtId="0" fontId="9" fillId="0" borderId="76" xfId="65" applyFont="1" applyFill="1" applyBorder="1" applyAlignment="1">
      <alignment horizontal="center" vertical="center"/>
    </xf>
    <xf numFmtId="0" fontId="9" fillId="0" borderId="82" xfId="65" applyFont="1" applyFill="1" applyBorder="1" applyAlignment="1">
      <alignment horizontal="center" vertical="center"/>
    </xf>
    <xf numFmtId="0" fontId="9" fillId="0" borderId="83" xfId="65" applyFont="1" applyFill="1" applyBorder="1" applyAlignment="1">
      <alignment horizontal="center" vertical="center"/>
    </xf>
    <xf numFmtId="0" fontId="9" fillId="0" borderId="84" xfId="65" applyFont="1" applyFill="1" applyBorder="1" applyAlignment="1">
      <alignment horizontal="center" vertical="center"/>
    </xf>
    <xf numFmtId="0" fontId="9" fillId="0" borderId="36" xfId="65" applyFont="1" applyFill="1" applyBorder="1" applyAlignment="1">
      <alignment vertical="center"/>
    </xf>
    <xf numFmtId="190" fontId="20" fillId="0" borderId="0" xfId="65" applyNumberFormat="1"/>
    <xf numFmtId="190" fontId="9" fillId="0" borderId="85" xfId="65" applyNumberFormat="1" applyFont="1" applyBorder="1" applyAlignment="1">
      <alignment vertical="center"/>
    </xf>
    <xf numFmtId="190" fontId="9" fillId="0" borderId="86" xfId="65" applyNumberFormat="1" applyFont="1" applyBorder="1" applyAlignment="1">
      <alignment vertical="center"/>
    </xf>
    <xf numFmtId="49" fontId="9" fillId="0" borderId="87" xfId="65" applyNumberFormat="1" applyFont="1" applyBorder="1" applyAlignment="1">
      <alignment horizontal="center" vertical="center"/>
    </xf>
    <xf numFmtId="190" fontId="9" fillId="0" borderId="67" xfId="65" applyNumberFormat="1" applyFont="1" applyBorder="1" applyAlignment="1">
      <alignment vertical="center"/>
    </xf>
    <xf numFmtId="190" fontId="9" fillId="0" borderId="88" xfId="65" applyNumberFormat="1" applyFont="1" applyBorder="1" applyAlignment="1">
      <alignment vertical="center"/>
    </xf>
    <xf numFmtId="49" fontId="9" fillId="0" borderId="79" xfId="65" applyNumberFormat="1" applyFont="1" applyBorder="1" applyAlignment="1">
      <alignment horizontal="center" vertical="center"/>
    </xf>
    <xf numFmtId="190" fontId="9" fillId="0" borderId="49" xfId="65" applyNumberFormat="1" applyFont="1" applyBorder="1" applyAlignment="1">
      <alignment vertical="center"/>
    </xf>
    <xf numFmtId="190" fontId="9" fillId="0" borderId="48" xfId="65" applyNumberFormat="1" applyFont="1" applyBorder="1" applyAlignment="1">
      <alignment vertical="center"/>
    </xf>
    <xf numFmtId="49" fontId="9" fillId="0" borderId="34" xfId="65" applyNumberFormat="1" applyFont="1" applyBorder="1" applyAlignment="1">
      <alignment horizontal="center" vertical="center"/>
    </xf>
    <xf numFmtId="190" fontId="9" fillId="0" borderId="46" xfId="65" applyNumberFormat="1" applyFont="1" applyBorder="1" applyAlignment="1">
      <alignment vertical="center"/>
    </xf>
    <xf numFmtId="190" fontId="9" fillId="0" borderId="45" xfId="65" applyNumberFormat="1" applyFont="1" applyBorder="1" applyAlignment="1">
      <alignment vertical="center"/>
    </xf>
    <xf numFmtId="0" fontId="9" fillId="0" borderId="35" xfId="65" applyFont="1" applyBorder="1" applyAlignment="1">
      <alignment horizontal="center" vertical="center"/>
    </xf>
    <xf numFmtId="190" fontId="9" fillId="0" borderId="68" xfId="65" applyNumberFormat="1" applyFont="1" applyBorder="1" applyAlignment="1">
      <alignment vertical="center"/>
    </xf>
    <xf numFmtId="190" fontId="9" fillId="0" borderId="89" xfId="65" applyNumberFormat="1" applyFont="1" applyBorder="1" applyAlignment="1">
      <alignment vertical="center"/>
    </xf>
    <xf numFmtId="0" fontId="9" fillId="0" borderId="21" xfId="65" applyFont="1" applyBorder="1" applyAlignment="1">
      <alignment horizontal="center" vertical="center"/>
    </xf>
    <xf numFmtId="0" fontId="9" fillId="0" borderId="84" xfId="65" applyFont="1" applyBorder="1" applyAlignment="1">
      <alignment horizontal="center" vertical="center"/>
    </xf>
    <xf numFmtId="0" fontId="9" fillId="0" borderId="90" xfId="65" applyFont="1" applyBorder="1" applyAlignment="1">
      <alignment horizontal="center" vertical="center"/>
    </xf>
    <xf numFmtId="0" fontId="9" fillId="0" borderId="90" xfId="65" quotePrefix="1" applyFont="1" applyBorder="1" applyAlignment="1">
      <alignment horizontal="center" vertical="center"/>
    </xf>
    <xf numFmtId="0" fontId="9" fillId="0" borderId="91" xfId="65" quotePrefix="1" applyFont="1" applyBorder="1" applyAlignment="1">
      <alignment horizontal="center" vertical="center"/>
    </xf>
    <xf numFmtId="0" fontId="9" fillId="0" borderId="36" xfId="65" applyFont="1" applyBorder="1" applyAlignment="1">
      <alignment horizontal="right" vertical="center"/>
    </xf>
    <xf numFmtId="0" fontId="9" fillId="0" borderId="36" xfId="65" applyFont="1" applyBorder="1" applyAlignment="1">
      <alignment horizontal="centerContinuous" vertical="center"/>
    </xf>
    <xf numFmtId="0" fontId="9" fillId="0" borderId="0" xfId="65" applyFont="1" applyAlignment="1">
      <alignment horizontal="left" vertical="center"/>
    </xf>
    <xf numFmtId="0" fontId="8" fillId="0" borderId="0" xfId="65" applyFont="1" applyAlignment="1">
      <alignment vertical="center"/>
    </xf>
    <xf numFmtId="0" fontId="8" fillId="0" borderId="0" xfId="65" applyFont="1" applyFill="1" applyAlignment="1">
      <alignment vertical="center"/>
    </xf>
    <xf numFmtId="0" fontId="9" fillId="0" borderId="0" xfId="65" applyFont="1" applyFill="1" applyAlignment="1">
      <alignment horizontal="left" vertical="center" shrinkToFit="1"/>
    </xf>
    <xf numFmtId="0" fontId="9" fillId="0" borderId="0" xfId="65" applyFont="1" applyAlignment="1">
      <alignment horizontal="left" vertical="center" shrinkToFit="1"/>
    </xf>
    <xf numFmtId="0" fontId="9" fillId="0" borderId="0" xfId="65" applyFont="1" applyAlignment="1">
      <alignment horizontal="right" vertical="center"/>
    </xf>
    <xf numFmtId="191" fontId="9" fillId="0" borderId="19" xfId="65" applyNumberFormat="1" applyFont="1" applyFill="1" applyBorder="1" applyAlignment="1">
      <alignment vertical="center"/>
    </xf>
    <xf numFmtId="191" fontId="9" fillId="0" borderId="18" xfId="65" applyNumberFormat="1" applyFont="1" applyFill="1" applyBorder="1" applyAlignment="1">
      <alignment vertical="center"/>
    </xf>
    <xf numFmtId="0" fontId="20" fillId="0" borderId="36" xfId="65" applyBorder="1" applyAlignment="1">
      <alignment horizontal="right" vertical="center" wrapText="1"/>
    </xf>
    <xf numFmtId="191" fontId="9" fillId="0" borderId="19" xfId="65" applyNumberFormat="1" applyFont="1" applyFill="1" applyBorder="1" applyAlignment="1">
      <alignment horizontal="right" vertical="center" wrapText="1"/>
    </xf>
    <xf numFmtId="191" fontId="9" fillId="0" borderId="49" xfId="65" applyNumberFormat="1" applyFont="1" applyFill="1" applyBorder="1" applyAlignment="1">
      <alignment vertical="center"/>
    </xf>
    <xf numFmtId="191" fontId="9" fillId="0" borderId="48" xfId="65" applyNumberFormat="1" applyFont="1" applyFill="1" applyBorder="1" applyAlignment="1">
      <alignment vertical="center"/>
    </xf>
    <xf numFmtId="0" fontId="20" fillId="0" borderId="34" xfId="65" applyBorder="1" applyAlignment="1">
      <alignment horizontal="right" vertical="center" wrapText="1"/>
    </xf>
    <xf numFmtId="191" fontId="9" fillId="0" borderId="49" xfId="65" applyNumberFormat="1" applyFont="1" applyFill="1" applyBorder="1" applyAlignment="1">
      <alignment horizontal="right" vertical="center" wrapText="1"/>
    </xf>
    <xf numFmtId="191" fontId="9" fillId="0" borderId="67" xfId="65" applyNumberFormat="1" applyFont="1" applyFill="1" applyBorder="1" applyAlignment="1">
      <alignment vertical="center"/>
    </xf>
    <xf numFmtId="191" fontId="9" fillId="0" borderId="88" xfId="65" applyNumberFormat="1" applyFont="1" applyFill="1" applyBorder="1" applyAlignment="1">
      <alignment vertical="center"/>
    </xf>
    <xf numFmtId="0" fontId="20" fillId="0" borderId="79" xfId="65" applyBorder="1" applyAlignment="1">
      <alignment horizontal="right" vertical="center" wrapText="1"/>
    </xf>
    <xf numFmtId="191" fontId="9" fillId="0" borderId="67" xfId="65" applyNumberFormat="1" applyFont="1" applyFill="1" applyBorder="1" applyAlignment="1">
      <alignment horizontal="right" vertical="center" wrapText="1"/>
    </xf>
    <xf numFmtId="191" fontId="9" fillId="0" borderId="79" xfId="65" applyNumberFormat="1" applyFont="1" applyFill="1" applyBorder="1" applyAlignment="1">
      <alignment vertical="center"/>
    </xf>
    <xf numFmtId="0" fontId="20" fillId="0" borderId="51" xfId="65" applyBorder="1" applyAlignment="1">
      <alignment horizontal="right" vertical="center" wrapText="1"/>
    </xf>
    <xf numFmtId="49" fontId="9" fillId="0" borderId="33" xfId="65" applyNumberFormat="1" applyFont="1" applyBorder="1" applyAlignment="1">
      <alignment horizontal="center" vertical="center"/>
    </xf>
    <xf numFmtId="0" fontId="9" fillId="0" borderId="54" xfId="65" applyFont="1" applyBorder="1" applyAlignment="1">
      <alignment horizontal="center" vertical="center" wrapText="1"/>
    </xf>
    <xf numFmtId="0" fontId="9" fillId="0" borderId="13" xfId="65" applyFont="1" applyBorder="1" applyAlignment="1">
      <alignment horizontal="center" vertical="center" wrapText="1"/>
    </xf>
    <xf numFmtId="0" fontId="9" fillId="0" borderId="0" xfId="65" applyFont="1" applyBorder="1" applyAlignment="1">
      <alignment vertical="center"/>
    </xf>
    <xf numFmtId="0" fontId="9" fillId="0" borderId="36" xfId="65" applyFont="1" applyBorder="1" applyAlignment="1">
      <alignment horizontal="left" vertical="center"/>
    </xf>
    <xf numFmtId="0" fontId="20" fillId="0" borderId="0" xfId="65" applyFont="1" applyAlignment="1">
      <alignment vertical="center"/>
    </xf>
    <xf numFmtId="183" fontId="9" fillId="0" borderId="87" xfId="53" applyNumberFormat="1" applyFont="1" applyBorder="1" applyAlignment="1">
      <alignment vertical="center"/>
    </xf>
    <xf numFmtId="183" fontId="9" fillId="0" borderId="86" xfId="53" applyNumberFormat="1" applyFont="1" applyBorder="1" applyAlignment="1">
      <alignment vertical="center"/>
    </xf>
    <xf numFmtId="183" fontId="9" fillId="0" borderId="85" xfId="53" applyNumberFormat="1" applyFont="1" applyBorder="1" applyAlignment="1">
      <alignment vertical="center"/>
    </xf>
    <xf numFmtId="0" fontId="9" fillId="0" borderId="92" xfId="0" applyFont="1" applyBorder="1" applyAlignment="1">
      <alignment horizontal="distributed" vertical="center" wrapText="1"/>
    </xf>
    <xf numFmtId="183" fontId="9" fillId="0" borderId="34" xfId="53" applyNumberFormat="1" applyFont="1" applyBorder="1" applyAlignment="1">
      <alignment vertical="center"/>
    </xf>
    <xf numFmtId="0" fontId="9" fillId="0" borderId="22" xfId="0" applyFont="1" applyBorder="1" applyAlignment="1">
      <alignment horizontal="distributed" vertical="center" wrapText="1"/>
    </xf>
    <xf numFmtId="183" fontId="9" fillId="0" borderId="34" xfId="53" applyNumberFormat="1" applyFont="1" applyBorder="1" applyAlignment="1">
      <alignment horizontal="right" vertical="center"/>
    </xf>
    <xf numFmtId="189" fontId="9" fillId="0" borderId="49" xfId="53" applyNumberFormat="1" applyFont="1" applyBorder="1" applyAlignment="1">
      <alignment horizontal="right" vertical="center"/>
    </xf>
    <xf numFmtId="183" fontId="9" fillId="0" borderId="33" xfId="53" applyNumberFormat="1" applyFont="1" applyBorder="1" applyAlignment="1">
      <alignment horizontal="right" vertical="center"/>
    </xf>
    <xf numFmtId="183" fontId="9" fillId="0" borderId="89" xfId="53" applyNumberFormat="1" applyFont="1" applyBorder="1" applyAlignment="1">
      <alignment horizontal="right" vertical="center"/>
    </xf>
    <xf numFmtId="183" fontId="9" fillId="0" borderId="68" xfId="53" applyNumberFormat="1" applyFont="1" applyBorder="1" applyAlignment="1">
      <alignment horizontal="right" vertical="center"/>
    </xf>
    <xf numFmtId="189" fontId="9" fillId="0" borderId="68" xfId="53" applyNumberFormat="1" applyFont="1" applyBorder="1" applyAlignment="1">
      <alignment horizontal="right" vertical="center"/>
    </xf>
    <xf numFmtId="0" fontId="9" fillId="0" borderId="21" xfId="0" applyFont="1" applyBorder="1" applyAlignment="1">
      <alignment horizontal="distributed" vertical="center"/>
    </xf>
    <xf numFmtId="49" fontId="9" fillId="0" borderId="54" xfId="0" applyNumberFormat="1" applyFont="1" applyBorder="1" applyAlignment="1">
      <alignment horizontal="center" vertical="center"/>
    </xf>
    <xf numFmtId="49" fontId="9" fillId="0" borderId="84" xfId="0" applyNumberFormat="1" applyFont="1" applyBorder="1" applyAlignment="1">
      <alignment horizontal="center" vertical="center"/>
    </xf>
    <xf numFmtId="0" fontId="9" fillId="0" borderId="83" xfId="0" applyFont="1" applyBorder="1" applyAlignment="1">
      <alignment vertical="center" wrapText="1"/>
    </xf>
    <xf numFmtId="0" fontId="15" fillId="0" borderId="0" xfId="0" applyFont="1" applyAlignment="1">
      <alignment vertical="center"/>
    </xf>
    <xf numFmtId="38" fontId="9" fillId="0" borderId="0" xfId="53" applyFont="1" applyBorder="1" applyAlignment="1">
      <alignment vertical="center"/>
    </xf>
    <xf numFmtId="190" fontId="9" fillId="0" borderId="93" xfId="0" applyNumberFormat="1" applyFont="1" applyBorder="1" applyAlignment="1">
      <alignment vertical="center"/>
    </xf>
    <xf numFmtId="192" fontId="9" fillId="0" borderId="94" xfId="0" applyNumberFormat="1" applyFont="1" applyBorder="1" applyAlignment="1">
      <alignment vertical="center"/>
    </xf>
    <xf numFmtId="190" fontId="9" fillId="0" borderId="94" xfId="0" applyNumberFormat="1" applyFont="1" applyBorder="1" applyAlignment="1">
      <alignment vertical="center"/>
    </xf>
    <xf numFmtId="190" fontId="9" fillId="0" borderId="73" xfId="0" applyNumberFormat="1" applyFont="1" applyBorder="1" applyAlignment="1">
      <alignment vertical="center"/>
    </xf>
    <xf numFmtId="192" fontId="9" fillId="0" borderId="95" xfId="0" applyNumberFormat="1" applyFont="1" applyBorder="1" applyAlignment="1">
      <alignment vertical="center"/>
    </xf>
    <xf numFmtId="190" fontId="9" fillId="0" borderId="95" xfId="0" applyNumberFormat="1" applyFont="1" applyBorder="1" applyAlignment="1">
      <alignment vertical="center"/>
    </xf>
    <xf numFmtId="0" fontId="9" fillId="0" borderId="95" xfId="0" applyFont="1" applyBorder="1" applyAlignment="1">
      <alignment horizontal="distributed" vertical="center" wrapText="1" indent="1"/>
    </xf>
    <xf numFmtId="190" fontId="9" fillId="0" borderId="49" xfId="0" applyNumberFormat="1" applyFont="1" applyBorder="1" applyAlignment="1">
      <alignment vertical="center"/>
    </xf>
    <xf numFmtId="190" fontId="9" fillId="0" borderId="49" xfId="53" applyNumberFormat="1" applyFont="1" applyBorder="1" applyAlignment="1">
      <alignment vertical="center"/>
    </xf>
    <xf numFmtId="190" fontId="9" fillId="0" borderId="48" xfId="53" applyNumberFormat="1" applyFont="1" applyBorder="1" applyAlignment="1">
      <alignment vertical="center"/>
    </xf>
    <xf numFmtId="0" fontId="9" fillId="0" borderId="48" xfId="0" applyFont="1" applyBorder="1" applyAlignment="1">
      <alignment horizontal="distributed" vertical="center" wrapText="1" indent="1"/>
    </xf>
    <xf numFmtId="192" fontId="9" fillId="0" borderId="48" xfId="53" applyNumberFormat="1" applyFont="1" applyBorder="1" applyAlignment="1">
      <alignment vertical="center"/>
    </xf>
    <xf numFmtId="190" fontId="9" fillId="0" borderId="48" xfId="0" applyNumberFormat="1" applyFont="1" applyBorder="1" applyAlignment="1">
      <alignment vertical="center"/>
    </xf>
    <xf numFmtId="0" fontId="9" fillId="0" borderId="48" xfId="0" applyFont="1" applyBorder="1" applyAlignment="1">
      <alignment horizontal="center" vertical="center" wrapText="1"/>
    </xf>
    <xf numFmtId="190" fontId="9" fillId="0" borderId="68" xfId="0" applyNumberFormat="1" applyFont="1" applyBorder="1" applyAlignment="1">
      <alignment vertical="center"/>
    </xf>
    <xf numFmtId="190" fontId="9" fillId="0" borderId="89" xfId="0" applyNumberFormat="1" applyFont="1" applyBorder="1" applyAlignment="1">
      <alignment vertical="center"/>
    </xf>
    <xf numFmtId="0" fontId="9" fillId="0" borderId="89" xfId="0" applyFont="1" applyBorder="1" applyAlignment="1">
      <alignment horizontal="distributed" vertical="center" wrapText="1" justifyLastLine="1"/>
    </xf>
    <xf numFmtId="49" fontId="9" fillId="0" borderId="55" xfId="0" applyNumberFormat="1" applyFont="1" applyBorder="1" applyAlignment="1">
      <alignment horizontal="center" vertical="center"/>
    </xf>
    <xf numFmtId="0" fontId="9" fillId="0" borderId="36" xfId="0" applyFont="1" applyBorder="1" applyAlignment="1">
      <alignment horizontal="right" vertical="center"/>
    </xf>
    <xf numFmtId="190" fontId="9" fillId="0" borderId="73" xfId="53" applyNumberFormat="1" applyFont="1" applyBorder="1" applyAlignment="1">
      <alignment vertical="center"/>
    </xf>
    <xf numFmtId="190" fontId="9" fillId="0" borderId="95" xfId="53" applyNumberFormat="1" applyFont="1" applyBorder="1" applyAlignment="1">
      <alignment vertical="center"/>
    </xf>
    <xf numFmtId="0" fontId="9" fillId="0" borderId="95" xfId="0" applyFont="1" applyBorder="1" applyAlignment="1">
      <alignment horizontal="center" vertical="center" wrapText="1"/>
    </xf>
    <xf numFmtId="190" fontId="9" fillId="0" borderId="68" xfId="53" applyNumberFormat="1" applyFont="1" applyBorder="1" applyAlignment="1">
      <alignment vertical="center"/>
    </xf>
    <xf numFmtId="190" fontId="9" fillId="0" borderId="89" xfId="53" applyNumberFormat="1" applyFont="1" applyBorder="1" applyAlignment="1">
      <alignment vertical="center"/>
    </xf>
    <xf numFmtId="0" fontId="9" fillId="0" borderId="89" xfId="0" applyFont="1" applyBorder="1" applyAlignment="1">
      <alignment horizontal="center" vertical="center" wrapText="1"/>
    </xf>
    <xf numFmtId="0" fontId="9" fillId="0" borderId="0" xfId="0" applyFont="1" applyBorder="1" applyAlignment="1">
      <alignment horizontal="right" vertical="center"/>
    </xf>
    <xf numFmtId="0" fontId="26" fillId="0" borderId="0" xfId="0" applyFont="1" applyAlignment="1">
      <alignment horizontal="center" vertical="center"/>
    </xf>
    <xf numFmtId="182" fontId="20" fillId="0" borderId="0" xfId="0" applyNumberFormat="1" applyFont="1" applyAlignment="1">
      <alignment vertical="center"/>
    </xf>
    <xf numFmtId="182" fontId="8" fillId="0" borderId="0" xfId="0" applyNumberFormat="1" applyFont="1" applyAlignment="1">
      <alignment vertical="center"/>
    </xf>
    <xf numFmtId="182" fontId="9" fillId="0" borderId="0" xfId="0" applyNumberFormat="1" applyFont="1" applyAlignment="1">
      <alignment vertical="center"/>
    </xf>
    <xf numFmtId="193" fontId="9" fillId="0" borderId="85" xfId="0" applyNumberFormat="1" applyFont="1" applyBorder="1" applyAlignment="1">
      <alignment vertical="center"/>
    </xf>
    <xf numFmtId="194" fontId="9" fillId="0" borderId="86" xfId="0" applyNumberFormat="1" applyFont="1" applyFill="1" applyBorder="1" applyAlignment="1">
      <alignment vertical="center"/>
    </xf>
    <xf numFmtId="193" fontId="9" fillId="0" borderId="86" xfId="0" applyNumberFormat="1" applyFont="1" applyFill="1" applyBorder="1" applyAlignment="1">
      <alignment vertical="center"/>
    </xf>
    <xf numFmtId="49" fontId="9" fillId="0" borderId="92" xfId="0" applyNumberFormat="1" applyFont="1" applyBorder="1" applyAlignment="1">
      <alignment horizontal="center" vertical="center"/>
    </xf>
    <xf numFmtId="193" fontId="9" fillId="0" borderId="52" xfId="0" applyNumberFormat="1" applyFont="1" applyBorder="1" applyAlignment="1">
      <alignment vertical="center"/>
    </xf>
    <xf numFmtId="194" fontId="9" fillId="0" borderId="53" xfId="0" applyNumberFormat="1" applyFont="1" applyFill="1" applyBorder="1" applyAlignment="1">
      <alignment vertical="center"/>
    </xf>
    <xf numFmtId="194" fontId="9" fillId="0" borderId="48" xfId="0" applyNumberFormat="1" applyFont="1" applyFill="1" applyBorder="1" applyAlignment="1">
      <alignment vertical="center"/>
    </xf>
    <xf numFmtId="193" fontId="9" fillId="0" borderId="48" xfId="0" applyNumberFormat="1" applyFont="1" applyFill="1" applyBorder="1" applyAlignment="1">
      <alignment vertical="center"/>
    </xf>
    <xf numFmtId="49" fontId="9" fillId="0" borderId="15" xfId="0" applyNumberFormat="1" applyFont="1" applyBorder="1" applyAlignment="1">
      <alignment horizontal="center" vertical="center"/>
    </xf>
    <xf numFmtId="193" fontId="9" fillId="0" borderId="49" xfId="0" applyNumberFormat="1" applyFont="1" applyBorder="1" applyAlignment="1">
      <alignment vertical="center"/>
    </xf>
    <xf numFmtId="193" fontId="9" fillId="0" borderId="53" xfId="0" applyNumberFormat="1" applyFont="1" applyFill="1" applyBorder="1" applyAlignment="1">
      <alignment vertical="center"/>
    </xf>
    <xf numFmtId="49" fontId="9" fillId="0" borderId="22" xfId="0" applyNumberFormat="1" applyFont="1" applyBorder="1" applyAlignment="1">
      <alignment horizontal="center" vertical="center"/>
    </xf>
    <xf numFmtId="193" fontId="9" fillId="0" borderId="17" xfId="0" applyNumberFormat="1" applyFont="1" applyBorder="1" applyAlignment="1">
      <alignment vertical="center"/>
    </xf>
    <xf numFmtId="194" fontId="9" fillId="0" borderId="96" xfId="0" applyNumberFormat="1" applyFont="1" applyFill="1" applyBorder="1" applyAlignment="1">
      <alignment vertical="center"/>
    </xf>
    <xf numFmtId="193" fontId="9" fillId="0" borderId="96" xfId="0" applyNumberFormat="1" applyFont="1" applyFill="1" applyBorder="1" applyAlignment="1">
      <alignment vertical="center"/>
    </xf>
    <xf numFmtId="182" fontId="9" fillId="0" borderId="69" xfId="0" applyNumberFormat="1" applyFont="1" applyBorder="1" applyAlignment="1">
      <alignment horizontal="center" vertical="center"/>
    </xf>
    <xf numFmtId="182" fontId="9" fillId="0" borderId="54" xfId="0" applyNumberFormat="1" applyFont="1" applyBorder="1" applyAlignment="1">
      <alignment horizontal="center" vertical="center" wrapText="1"/>
    </xf>
    <xf numFmtId="182" fontId="9" fillId="0" borderId="55" xfId="0" applyNumberFormat="1" applyFont="1" applyBorder="1" applyAlignment="1">
      <alignment horizontal="center" vertical="center" wrapText="1"/>
    </xf>
    <xf numFmtId="182" fontId="9" fillId="0" borderId="55" xfId="0" quotePrefix="1" applyNumberFormat="1" applyFont="1" applyBorder="1" applyAlignment="1">
      <alignment horizontal="center" vertical="center"/>
    </xf>
    <xf numFmtId="182" fontId="9" fillId="0" borderId="56" xfId="0" quotePrefix="1" applyNumberFormat="1" applyFont="1" applyBorder="1" applyAlignment="1">
      <alignment horizontal="center" vertical="center"/>
    </xf>
    <xf numFmtId="0" fontId="22" fillId="0" borderId="0" xfId="65" applyFont="1"/>
    <xf numFmtId="195" fontId="22" fillId="0" borderId="0" xfId="65" applyNumberFormat="1" applyFont="1"/>
    <xf numFmtId="183" fontId="9" fillId="0" borderId="0" xfId="65" applyNumberFormat="1" applyFont="1"/>
    <xf numFmtId="0" fontId="9" fillId="0" borderId="0" xfId="65" applyFont="1"/>
    <xf numFmtId="0" fontId="9" fillId="0" borderId="0" xfId="65" applyFont="1" applyBorder="1" applyAlignment="1">
      <alignment horizontal="left" vertical="center" shrinkToFit="1"/>
    </xf>
    <xf numFmtId="183" fontId="9" fillId="0" borderId="85" xfId="65" applyNumberFormat="1" applyFont="1" applyBorder="1" applyAlignment="1">
      <alignment horizontal="right" vertical="center"/>
    </xf>
    <xf numFmtId="183" fontId="9" fillId="0" borderId="86" xfId="65" applyNumberFormat="1" applyFont="1" applyBorder="1" applyAlignment="1">
      <alignment horizontal="right" vertical="center"/>
    </xf>
    <xf numFmtId="183" fontId="9" fillId="20" borderId="85" xfId="65" applyNumberFormat="1" applyFont="1" applyFill="1" applyBorder="1" applyAlignment="1">
      <alignment vertical="center"/>
    </xf>
    <xf numFmtId="195" fontId="9" fillId="0" borderId="86" xfId="65" applyNumberFormat="1" applyFont="1" applyBorder="1" applyAlignment="1">
      <alignment horizontal="right" vertical="center"/>
    </xf>
    <xf numFmtId="183" fontId="9" fillId="20" borderId="92" xfId="65" applyNumberFormat="1" applyFont="1" applyFill="1" applyBorder="1" applyAlignment="1">
      <alignment vertical="center"/>
    </xf>
    <xf numFmtId="0" fontId="9" fillId="0" borderId="87" xfId="65" applyFont="1" applyBorder="1" applyAlignment="1">
      <alignment horizontal="distributed" vertical="center" wrapText="1"/>
    </xf>
    <xf numFmtId="0" fontId="8" fillId="0" borderId="85" xfId="65" applyFont="1" applyBorder="1"/>
    <xf numFmtId="0" fontId="8" fillId="0" borderId="87" xfId="65" applyFont="1" applyBorder="1"/>
    <xf numFmtId="195" fontId="9" fillId="0" borderId="92" xfId="65" applyNumberFormat="1" applyFont="1" applyBorder="1" applyAlignment="1">
      <alignment horizontal="right" vertical="center"/>
    </xf>
    <xf numFmtId="183" fontId="9" fillId="20" borderId="86" xfId="65" applyNumberFormat="1" applyFont="1" applyFill="1" applyBorder="1" applyAlignment="1">
      <alignment vertical="center"/>
    </xf>
    <xf numFmtId="183" fontId="9" fillId="0" borderId="49" xfId="65" applyNumberFormat="1" applyFont="1" applyBorder="1" applyAlignment="1">
      <alignment horizontal="right" vertical="center"/>
    </xf>
    <xf numFmtId="183" fontId="9" fillId="0" borderId="48" xfId="65" applyNumberFormat="1" applyFont="1" applyBorder="1" applyAlignment="1">
      <alignment horizontal="right" vertical="center"/>
    </xf>
    <xf numFmtId="195" fontId="9" fillId="0" borderId="48" xfId="65" applyNumberFormat="1" applyFont="1" applyBorder="1" applyAlignment="1">
      <alignment horizontal="right" vertical="center"/>
    </xf>
    <xf numFmtId="183" fontId="9" fillId="0" borderId="22" xfId="65" applyNumberFormat="1" applyFont="1" applyBorder="1" applyAlignment="1">
      <alignment horizontal="right" vertical="center"/>
    </xf>
    <xf numFmtId="0" fontId="9" fillId="0" borderId="34" xfId="65" applyFont="1" applyBorder="1" applyAlignment="1">
      <alignment horizontal="distributed" vertical="center" wrapText="1"/>
    </xf>
    <xf numFmtId="0" fontId="8" fillId="0" borderId="49" xfId="65" applyFont="1" applyBorder="1"/>
    <xf numFmtId="0" fontId="8" fillId="0" borderId="34" xfId="65" applyFont="1" applyBorder="1"/>
    <xf numFmtId="195" fontId="9" fillId="0" borderId="22" xfId="65" applyNumberFormat="1" applyFont="1" applyBorder="1" applyAlignment="1">
      <alignment horizontal="right" vertical="center"/>
    </xf>
    <xf numFmtId="183" fontId="9" fillId="0" borderId="68" xfId="65" applyNumberFormat="1" applyFont="1" applyBorder="1" applyAlignment="1">
      <alignment horizontal="right" vertical="center"/>
    </xf>
    <xf numFmtId="183" fontId="9" fillId="0" borderId="89" xfId="65" applyNumberFormat="1" applyFont="1" applyBorder="1" applyAlignment="1">
      <alignment horizontal="right" vertical="center"/>
    </xf>
    <xf numFmtId="195" fontId="9" fillId="0" borderId="21" xfId="65" applyNumberFormat="1" applyFont="1" applyBorder="1" applyAlignment="1">
      <alignment horizontal="right" vertical="center"/>
    </xf>
    <xf numFmtId="183" fontId="9" fillId="0" borderId="47" xfId="65" applyNumberFormat="1" applyFont="1" applyBorder="1" applyAlignment="1">
      <alignment horizontal="right" vertical="center"/>
    </xf>
    <xf numFmtId="0" fontId="9" fillId="0" borderId="35" xfId="65" applyFont="1" applyBorder="1" applyAlignment="1">
      <alignment horizontal="distributed" vertical="center" wrapText="1"/>
    </xf>
    <xf numFmtId="0" fontId="8" fillId="0" borderId="46" xfId="65" applyFont="1" applyBorder="1"/>
    <xf numFmtId="0" fontId="8" fillId="0" borderId="35" xfId="65" applyFont="1" applyBorder="1"/>
    <xf numFmtId="0" fontId="9" fillId="0" borderId="2" xfId="65" applyFont="1" applyBorder="1" applyAlignment="1">
      <alignment horizontal="center" vertical="center"/>
    </xf>
    <xf numFmtId="0" fontId="9" fillId="0" borderId="3" xfId="65" applyFont="1" applyBorder="1" applyAlignment="1">
      <alignment horizontal="center" vertical="center"/>
    </xf>
    <xf numFmtId="0" fontId="9" fillId="0" borderId="16" xfId="65" applyFont="1" applyBorder="1" applyAlignment="1">
      <alignment horizontal="center" vertical="center"/>
    </xf>
    <xf numFmtId="0" fontId="9" fillId="0" borderId="14" xfId="65" applyFont="1" applyBorder="1" applyAlignment="1">
      <alignment horizontal="center" vertical="center" wrapText="1"/>
    </xf>
    <xf numFmtId="0" fontId="9" fillId="0" borderId="14" xfId="65" applyFont="1" applyBorder="1" applyAlignment="1">
      <alignment horizontal="center" vertical="center"/>
    </xf>
    <xf numFmtId="0" fontId="8" fillId="0" borderId="16" xfId="65" applyFont="1" applyBorder="1"/>
    <xf numFmtId="0" fontId="8" fillId="0" borderId="2" xfId="65" applyFont="1" applyBorder="1"/>
    <xf numFmtId="0" fontId="20" fillId="0" borderId="0" xfId="65" applyBorder="1"/>
    <xf numFmtId="0" fontId="8" fillId="0" borderId="0" xfId="65" applyFont="1"/>
    <xf numFmtId="0" fontId="6" fillId="0" borderId="0" xfId="65" applyFont="1" applyAlignment="1">
      <alignment horizontal="left"/>
    </xf>
    <xf numFmtId="0" fontId="6" fillId="0" borderId="0" xfId="65" applyFont="1" applyAlignment="1">
      <alignment horizontal="right"/>
    </xf>
    <xf numFmtId="0" fontId="20" fillId="0" borderId="0" xfId="66" applyFont="1" applyAlignment="1">
      <alignment vertical="center"/>
    </xf>
    <xf numFmtId="0" fontId="28" fillId="0" borderId="0" xfId="66" applyFont="1" applyAlignment="1">
      <alignment vertical="center"/>
    </xf>
    <xf numFmtId="0" fontId="51" fillId="0" borderId="0" xfId="66" applyFont="1" applyAlignment="1">
      <alignment horizontal="center" vertical="center"/>
    </xf>
    <xf numFmtId="0" fontId="29" fillId="21" borderId="97" xfId="66" applyFont="1" applyFill="1" applyBorder="1" applyAlignment="1">
      <alignment horizontal="center" vertical="center"/>
    </xf>
    <xf numFmtId="0" fontId="28" fillId="22" borderId="98" xfId="66" applyFont="1" applyFill="1" applyBorder="1" applyAlignment="1">
      <alignment horizontal="center" vertical="center"/>
    </xf>
    <xf numFmtId="0" fontId="28" fillId="22" borderId="99" xfId="66" applyFont="1" applyFill="1" applyBorder="1" applyAlignment="1">
      <alignment horizontal="center" vertical="center"/>
    </xf>
    <xf numFmtId="0" fontId="28" fillId="22" borderId="100" xfId="66" applyFont="1" applyFill="1" applyBorder="1" applyAlignment="1">
      <alignment horizontal="center" vertical="center"/>
    </xf>
    <xf numFmtId="0" fontId="28" fillId="22" borderId="101" xfId="66" applyFont="1" applyFill="1" applyBorder="1" applyAlignment="1">
      <alignment horizontal="center" vertical="center"/>
    </xf>
    <xf numFmtId="0" fontId="28" fillId="22" borderId="102" xfId="66" applyFont="1" applyFill="1" applyBorder="1" applyAlignment="1">
      <alignment horizontal="center" vertical="center"/>
    </xf>
    <xf numFmtId="0" fontId="20" fillId="0" borderId="0" xfId="66" applyFont="1" applyAlignment="1">
      <alignment horizontal="center" vertical="center"/>
    </xf>
    <xf numFmtId="0" fontId="52" fillId="22" borderId="103" xfId="47" applyFont="1" applyFill="1" applyBorder="1" applyAlignment="1" applyProtection="1">
      <alignment vertical="center"/>
    </xf>
    <xf numFmtId="0" fontId="53" fillId="22" borderId="104" xfId="47" applyNumberFormat="1" applyFont="1" applyFill="1" applyBorder="1" applyAlignment="1" applyProtection="1">
      <alignment horizontal="center" vertical="center"/>
    </xf>
    <xf numFmtId="0" fontId="52" fillId="22" borderId="105" xfId="47" applyFont="1" applyFill="1" applyBorder="1" applyAlignment="1" applyProtection="1">
      <alignment vertical="center"/>
    </xf>
    <xf numFmtId="0" fontId="53" fillId="22" borderId="106" xfId="47" applyNumberFormat="1" applyFont="1" applyFill="1" applyBorder="1" applyAlignment="1" applyProtection="1">
      <alignment horizontal="center" vertical="center"/>
    </xf>
    <xf numFmtId="0" fontId="9" fillId="0" borderId="76" xfId="0" applyFont="1" applyBorder="1" applyAlignment="1">
      <alignment horizontal="center" vertical="center"/>
    </xf>
    <xf numFmtId="0" fontId="9" fillId="0" borderId="54" xfId="0" applyFont="1" applyBorder="1" applyAlignment="1">
      <alignment horizontal="center" vertical="center"/>
    </xf>
    <xf numFmtId="0" fontId="9" fillId="0" borderId="69" xfId="0" applyFont="1" applyBorder="1" applyAlignment="1">
      <alignment horizontal="center" vertical="center"/>
    </xf>
    <xf numFmtId="0" fontId="9" fillId="0" borderId="82" xfId="0" applyFont="1" applyBorder="1" applyAlignment="1">
      <alignment vertical="center"/>
    </xf>
    <xf numFmtId="0" fontId="9" fillId="0" borderId="55" xfId="0" applyFont="1" applyBorder="1" applyAlignment="1">
      <alignment horizontal="center" vertical="center"/>
    </xf>
    <xf numFmtId="0" fontId="9" fillId="0" borderId="0" xfId="0" applyFont="1" applyAlignment="1">
      <alignment horizontal="right" vertical="center"/>
    </xf>
    <xf numFmtId="0" fontId="8" fillId="0" borderId="0" xfId="0" applyFont="1" applyBorder="1" applyAlignment="1">
      <alignment vertical="center"/>
    </xf>
    <xf numFmtId="0" fontId="9" fillId="0" borderId="75" xfId="0" applyFont="1" applyBorder="1" applyAlignment="1">
      <alignment horizontal="center" vertical="center"/>
    </xf>
    <xf numFmtId="0" fontId="9" fillId="0" borderId="107" xfId="0" applyFont="1" applyBorder="1" applyAlignment="1">
      <alignment horizontal="center" vertical="center"/>
    </xf>
    <xf numFmtId="0" fontId="9" fillId="0" borderId="71" xfId="0" applyFont="1" applyBorder="1" applyAlignment="1">
      <alignment horizontal="center" vertical="center"/>
    </xf>
    <xf numFmtId="0" fontId="9" fillId="0" borderId="73" xfId="0" applyFont="1" applyBorder="1" applyAlignment="1">
      <alignment horizontal="center" vertical="center"/>
    </xf>
    <xf numFmtId="0" fontId="9" fillId="0" borderId="82" xfId="0" applyFont="1" applyBorder="1" applyAlignment="1">
      <alignment horizontal="center" vertical="center"/>
    </xf>
    <xf numFmtId="0" fontId="9" fillId="0" borderId="108" xfId="0" applyFont="1" applyBorder="1" applyAlignment="1">
      <alignment horizontal="center" vertical="center"/>
    </xf>
    <xf numFmtId="49" fontId="9" fillId="0" borderId="21" xfId="0" applyNumberFormat="1" applyFont="1" applyBorder="1" applyAlignment="1">
      <alignment horizontal="distributed" vertical="center" justifyLastLine="1"/>
    </xf>
    <xf numFmtId="0" fontId="9" fillId="0" borderId="22" xfId="0" applyNumberFormat="1" applyFont="1" applyBorder="1" applyAlignment="1">
      <alignment horizontal="center" vertical="center"/>
    </xf>
    <xf numFmtId="0" fontId="9" fillId="0" borderId="92" xfId="0" applyNumberFormat="1" applyFont="1" applyBorder="1" applyAlignment="1">
      <alignment horizontal="center" vertical="center"/>
    </xf>
    <xf numFmtId="183" fontId="9" fillId="0" borderId="109" xfId="0" applyNumberFormat="1" applyFont="1" applyBorder="1" applyAlignment="1">
      <alignment vertical="center"/>
    </xf>
    <xf numFmtId="183" fontId="9" fillId="0" borderId="105" xfId="0" applyNumberFormat="1" applyFont="1" applyBorder="1" applyAlignment="1">
      <alignment vertical="center"/>
    </xf>
    <xf numFmtId="183" fontId="9" fillId="0" borderId="110" xfId="0" applyNumberFormat="1" applyFont="1" applyBorder="1" applyAlignment="1">
      <alignment vertical="center"/>
    </xf>
    <xf numFmtId="183" fontId="9" fillId="0" borderId="111" xfId="0" applyNumberFormat="1" applyFont="1" applyBorder="1" applyAlignment="1">
      <alignment vertical="center"/>
    </xf>
    <xf numFmtId="183" fontId="9" fillId="0" borderId="0" xfId="0" applyNumberFormat="1" applyFont="1" applyAlignment="1">
      <alignment vertical="center"/>
    </xf>
    <xf numFmtId="200" fontId="8" fillId="0" borderId="0" xfId="0" applyNumberFormat="1" applyFont="1" applyBorder="1" applyAlignment="1">
      <alignment vertical="center"/>
    </xf>
    <xf numFmtId="0" fontId="9" fillId="0" borderId="0" xfId="0" quotePrefix="1" applyFont="1" applyAlignment="1">
      <alignment horizontal="right"/>
    </xf>
    <xf numFmtId="0" fontId="9" fillId="0" borderId="16" xfId="0" applyFont="1" applyBorder="1" applyAlignment="1">
      <alignment vertical="center"/>
    </xf>
    <xf numFmtId="183" fontId="9" fillId="0" borderId="3" xfId="0" applyNumberFormat="1" applyFont="1" applyBorder="1" applyAlignment="1">
      <alignment vertical="center"/>
    </xf>
    <xf numFmtId="183" fontId="9" fillId="0" borderId="16" xfId="0" applyNumberFormat="1" applyFont="1" applyBorder="1" applyAlignment="1">
      <alignment vertical="center"/>
    </xf>
    <xf numFmtId="0" fontId="9" fillId="0" borderId="17" xfId="0" applyFont="1" applyBorder="1" applyAlignment="1">
      <alignment vertical="center" textRotation="255"/>
    </xf>
    <xf numFmtId="0" fontId="9" fillId="0" borderId="17" xfId="0" applyFont="1" applyBorder="1" applyAlignment="1">
      <alignment horizontal="center" vertical="center"/>
    </xf>
    <xf numFmtId="0" fontId="9" fillId="0" borderId="70" xfId="0" applyFont="1" applyBorder="1" applyAlignment="1">
      <alignment horizontal="distributed" vertical="center"/>
    </xf>
    <xf numFmtId="183" fontId="9" fillId="0" borderId="45" xfId="0" applyNumberFormat="1" applyFont="1" applyBorder="1" applyAlignment="1">
      <alignment vertical="center"/>
    </xf>
    <xf numFmtId="183" fontId="9" fillId="0" borderId="46" xfId="0" applyNumberFormat="1" applyFont="1" applyBorder="1" applyAlignment="1">
      <alignment vertical="center"/>
    </xf>
    <xf numFmtId="0" fontId="9" fillId="0" borderId="52" xfId="0" applyFont="1" applyBorder="1" applyAlignment="1">
      <alignment vertical="center" textRotation="255"/>
    </xf>
    <xf numFmtId="0" fontId="9" fillId="0" borderId="75" xfId="0" applyFont="1" applyBorder="1" applyAlignment="1">
      <alignment horizontal="distributed" vertical="center"/>
    </xf>
    <xf numFmtId="183" fontId="9" fillId="0" borderId="95" xfId="0" applyNumberFormat="1" applyFont="1" applyBorder="1" applyAlignment="1">
      <alignment vertical="center"/>
    </xf>
    <xf numFmtId="183" fontId="9" fillId="0" borderId="73" xfId="0" applyNumberFormat="1" applyFont="1" applyBorder="1" applyAlignment="1">
      <alignment vertical="center"/>
    </xf>
    <xf numFmtId="0" fontId="9" fillId="0" borderId="46" xfId="0" applyFont="1" applyBorder="1" applyAlignment="1">
      <alignment horizontal="center" vertical="center"/>
    </xf>
    <xf numFmtId="0" fontId="9" fillId="0" borderId="35" xfId="0" applyFont="1" applyBorder="1" applyAlignment="1">
      <alignment horizontal="center" vertical="center"/>
    </xf>
    <xf numFmtId="0" fontId="9" fillId="0" borderId="49" xfId="0" applyFont="1" applyBorder="1" applyAlignment="1">
      <alignment horizontal="center" vertical="center"/>
    </xf>
    <xf numFmtId="0" fontId="9" fillId="0" borderId="34" xfId="0" applyFont="1" applyBorder="1" applyAlignment="1">
      <alignment horizontal="center" vertical="center"/>
    </xf>
    <xf numFmtId="183" fontId="9" fillId="0" borderId="48" xfId="0" applyNumberFormat="1" applyFont="1" applyBorder="1" applyAlignment="1">
      <alignment vertical="center"/>
    </xf>
    <xf numFmtId="183" fontId="9" fillId="0" borderId="49" xfId="0" applyNumberFormat="1" applyFont="1" applyBorder="1" applyAlignment="1">
      <alignment vertical="center"/>
    </xf>
    <xf numFmtId="0" fontId="9" fillId="0" borderId="82" xfId="0" applyFont="1" applyBorder="1" applyAlignment="1">
      <alignment vertical="center" textRotation="255"/>
    </xf>
    <xf numFmtId="0" fontId="9" fillId="0" borderId="74" xfId="0" applyFont="1" applyBorder="1" applyAlignment="1">
      <alignment horizontal="center" vertical="center"/>
    </xf>
    <xf numFmtId="0" fontId="9" fillId="0" borderId="2" xfId="0" applyFont="1" applyBorder="1" applyAlignment="1">
      <alignment horizontal="center" vertical="center" shrinkToFit="1"/>
    </xf>
    <xf numFmtId="0" fontId="9" fillId="0" borderId="115" xfId="0" applyFont="1" applyBorder="1" applyAlignment="1">
      <alignment horizontal="distributed" vertical="center"/>
    </xf>
    <xf numFmtId="183" fontId="9" fillId="0" borderId="114" xfId="0" applyNumberFormat="1" applyFont="1" applyBorder="1" applyAlignment="1">
      <alignment vertical="center"/>
    </xf>
    <xf numFmtId="183" fontId="9" fillId="0" borderId="82" xfId="0" applyNumberFormat="1" applyFont="1" applyBorder="1" applyAlignment="1">
      <alignment vertical="center"/>
    </xf>
    <xf numFmtId="0" fontId="9" fillId="0" borderId="47" xfId="0" applyFont="1" applyBorder="1" applyAlignment="1">
      <alignment horizontal="center" vertical="center"/>
    </xf>
    <xf numFmtId="0" fontId="9" fillId="0" borderId="49" xfId="0" applyFont="1" applyBorder="1" applyAlignment="1">
      <alignment vertical="center" textRotation="255"/>
    </xf>
    <xf numFmtId="0" fontId="9" fillId="0" borderId="68" xfId="0" applyFont="1" applyBorder="1" applyAlignment="1">
      <alignment vertical="center"/>
    </xf>
    <xf numFmtId="0" fontId="9" fillId="0" borderId="49" xfId="0" applyFont="1" applyBorder="1" applyAlignment="1">
      <alignment vertical="center"/>
    </xf>
    <xf numFmtId="0" fontId="9" fillId="0" borderId="16" xfId="0" applyFont="1" applyBorder="1" applyAlignment="1">
      <alignment vertical="center" textRotation="255"/>
    </xf>
    <xf numFmtId="0" fontId="9" fillId="0" borderId="46" xfId="0" applyFont="1" applyBorder="1" applyAlignment="1">
      <alignment vertical="center" textRotation="255"/>
    </xf>
    <xf numFmtId="0" fontId="9" fillId="0" borderId="19" xfId="0" applyFont="1" applyBorder="1" applyAlignment="1">
      <alignment vertical="center" textRotation="255"/>
    </xf>
    <xf numFmtId="183" fontId="9" fillId="0" borderId="18" xfId="0" applyNumberFormat="1" applyFont="1" applyBorder="1" applyAlignment="1">
      <alignment vertical="center"/>
    </xf>
    <xf numFmtId="183" fontId="9" fillId="0" borderId="86" xfId="0" applyNumberFormat="1" applyFont="1" applyBorder="1" applyAlignment="1">
      <alignment vertical="center"/>
    </xf>
    <xf numFmtId="183" fontId="9" fillId="0" borderId="85" xfId="0" applyNumberFormat="1" applyFont="1" applyBorder="1" applyAlignment="1">
      <alignment vertical="center"/>
    </xf>
    <xf numFmtId="0" fontId="51" fillId="0" borderId="0" xfId="66" applyFont="1" applyAlignment="1">
      <alignment horizontal="center" vertical="center"/>
    </xf>
    <xf numFmtId="0" fontId="29" fillId="21" borderId="112" xfId="66" applyFont="1" applyFill="1" applyBorder="1" applyAlignment="1">
      <alignment horizontal="center" vertical="center"/>
    </xf>
    <xf numFmtId="0" fontId="29" fillId="21" borderId="113" xfId="66" applyFont="1" applyFill="1" applyBorder="1" applyAlignment="1">
      <alignment horizontal="center" vertical="center"/>
    </xf>
    <xf numFmtId="0" fontId="9" fillId="0" borderId="96" xfId="0" applyFont="1" applyBorder="1" applyAlignment="1">
      <alignment horizontal="center" vertical="center" wrapText="1"/>
    </xf>
    <xf numFmtId="0" fontId="9" fillId="0" borderId="114" xfId="0" applyFont="1" applyBorder="1" applyAlignment="1">
      <alignment horizontal="center" vertical="center"/>
    </xf>
    <xf numFmtId="0" fontId="9" fillId="0" borderId="2" xfId="0" applyFont="1" applyFill="1"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9" fillId="0" borderId="83" xfId="0" applyFont="1" applyBorder="1" applyAlignment="1">
      <alignment horizontal="center" vertical="center"/>
    </xf>
    <xf numFmtId="0" fontId="9" fillId="0" borderId="76" xfId="0" applyFont="1" applyBorder="1" applyAlignment="1">
      <alignment horizontal="center" vertical="center"/>
    </xf>
    <xf numFmtId="0" fontId="9" fillId="0" borderId="54" xfId="0" applyFont="1" applyBorder="1" applyAlignment="1">
      <alignment horizontal="center" vertical="center"/>
    </xf>
    <xf numFmtId="0" fontId="9" fillId="0" borderId="13" xfId="0" applyFont="1" applyBorder="1" applyAlignment="1">
      <alignment horizontal="center" vertical="center"/>
    </xf>
    <xf numFmtId="0" fontId="9" fillId="0" borderId="56" xfId="0" applyFont="1" applyBorder="1" applyAlignment="1">
      <alignment horizontal="center" vertical="center"/>
    </xf>
    <xf numFmtId="0" fontId="0" fillId="0" borderId="13" xfId="0" applyBorder="1" applyAlignment="1">
      <alignment horizontal="center" vertical="center"/>
    </xf>
    <xf numFmtId="0" fontId="9" fillId="0" borderId="1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6" xfId="0" applyFont="1" applyBorder="1" applyAlignment="1">
      <alignment horizontal="center" vertical="center"/>
    </xf>
    <xf numFmtId="0" fontId="0" fillId="0" borderId="2" xfId="0" applyBorder="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9" fillId="0" borderId="69" xfId="0" applyFont="1" applyBorder="1" applyAlignment="1">
      <alignment horizontal="center" vertical="center"/>
    </xf>
    <xf numFmtId="0" fontId="9" fillId="0" borderId="15" xfId="0" applyFont="1" applyBorder="1" applyAlignment="1">
      <alignment horizontal="center" vertical="center"/>
    </xf>
    <xf numFmtId="0" fontId="9" fillId="0" borderId="96" xfId="0" applyFont="1" applyBorder="1" applyAlignment="1">
      <alignment horizontal="center" vertical="center" wrapText="1" shrinkToFit="1"/>
    </xf>
    <xf numFmtId="0" fontId="9" fillId="0" borderId="53" xfId="0" applyFont="1" applyBorder="1" applyAlignment="1">
      <alignment horizontal="center" vertical="center"/>
    </xf>
    <xf numFmtId="0" fontId="9" fillId="0" borderId="17" xfId="0" applyFont="1" applyBorder="1" applyAlignment="1">
      <alignment horizontal="center" vertical="center" wrapText="1"/>
    </xf>
    <xf numFmtId="0" fontId="9" fillId="0" borderId="52" xfId="0" applyFont="1" applyBorder="1" applyAlignment="1">
      <alignment vertical="center"/>
    </xf>
    <xf numFmtId="0" fontId="9" fillId="0" borderId="82" xfId="0" applyFont="1" applyBorder="1" applyAlignment="1">
      <alignment vertical="center"/>
    </xf>
    <xf numFmtId="0" fontId="6" fillId="0" borderId="0" xfId="0" applyFont="1" applyAlignment="1">
      <alignment horizontal="center" vertical="center"/>
    </xf>
    <xf numFmtId="0" fontId="9" fillId="0" borderId="55" xfId="0" applyFont="1" applyBorder="1" applyAlignment="1">
      <alignment horizontal="center" vertical="center"/>
    </xf>
    <xf numFmtId="0" fontId="9" fillId="0" borderId="3" xfId="0" applyFont="1" applyBorder="1" applyAlignment="1">
      <alignment horizontal="center" vertical="center"/>
    </xf>
    <xf numFmtId="0" fontId="9" fillId="0" borderId="56" xfId="0" quotePrefix="1" applyFont="1" applyBorder="1" applyAlignment="1">
      <alignment horizontal="center" vertical="center"/>
    </xf>
    <xf numFmtId="0" fontId="9" fillId="0" borderId="14" xfId="0" quotePrefix="1"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xf>
    <xf numFmtId="0" fontId="0" fillId="0" borderId="0" xfId="0" applyAlignment="1">
      <alignment vertical="center"/>
    </xf>
    <xf numFmtId="0" fontId="0" fillId="0" borderId="114" xfId="0" applyBorder="1" applyAlignment="1">
      <alignment vertical="center"/>
    </xf>
    <xf numFmtId="0" fontId="6" fillId="0" borderId="0" xfId="65" applyFont="1" applyAlignment="1">
      <alignment horizontal="center" vertical="center"/>
    </xf>
    <xf numFmtId="0" fontId="9" fillId="0" borderId="54" xfId="65" applyFont="1" applyFill="1" applyBorder="1" applyAlignment="1">
      <alignment horizontal="center" vertical="center"/>
    </xf>
    <xf numFmtId="0" fontId="20" fillId="0" borderId="13" xfId="65" applyBorder="1" applyAlignment="1">
      <alignment horizontal="center" vertical="center"/>
    </xf>
    <xf numFmtId="0" fontId="6" fillId="0" borderId="0" xfId="65" applyFont="1" applyFill="1" applyAlignment="1">
      <alignment horizontal="center" vertical="center"/>
    </xf>
    <xf numFmtId="0" fontId="9" fillId="0" borderId="70" xfId="65" applyFont="1" applyFill="1" applyBorder="1" applyAlignment="1">
      <alignment horizontal="distributed" vertical="center" wrapText="1"/>
    </xf>
    <xf numFmtId="0" fontId="9" fillId="0" borderId="0" xfId="65" applyFont="1" applyFill="1" applyBorder="1" applyAlignment="1">
      <alignment horizontal="distributed" vertical="center" wrapText="1"/>
    </xf>
    <xf numFmtId="0" fontId="9" fillId="0" borderId="115" xfId="65" applyFont="1" applyFill="1" applyBorder="1" applyAlignment="1">
      <alignment horizontal="distributed" vertical="center" wrapText="1"/>
    </xf>
    <xf numFmtId="0" fontId="9" fillId="0" borderId="66" xfId="65" applyFont="1" applyFill="1" applyBorder="1" applyAlignment="1">
      <alignment horizontal="distributed" vertical="center" wrapText="1"/>
    </xf>
    <xf numFmtId="0" fontId="9" fillId="0" borderId="55" xfId="65" applyFont="1" applyFill="1" applyBorder="1" applyAlignment="1">
      <alignment horizontal="center" vertical="center" shrinkToFit="1"/>
    </xf>
    <xf numFmtId="0" fontId="9" fillId="0" borderId="54" xfId="65" applyFont="1" applyFill="1" applyBorder="1" applyAlignment="1">
      <alignment horizontal="center" vertical="center" shrinkToFit="1"/>
    </xf>
    <xf numFmtId="0" fontId="9" fillId="0" borderId="91" xfId="65" applyFont="1" applyFill="1" applyBorder="1" applyAlignment="1">
      <alignment horizontal="center" vertical="center"/>
    </xf>
    <xf numFmtId="0" fontId="9" fillId="0" borderId="115" xfId="65" applyFont="1" applyFill="1" applyBorder="1" applyAlignment="1">
      <alignment horizontal="center" vertical="center"/>
    </xf>
    <xf numFmtId="0" fontId="9" fillId="0" borderId="21" xfId="0" applyFont="1" applyBorder="1" applyAlignment="1">
      <alignment horizontal="distributed" vertical="center" wrapText="1"/>
    </xf>
    <xf numFmtId="0" fontId="9" fillId="0" borderId="89" xfId="0" applyFont="1" applyBorder="1" applyAlignment="1">
      <alignment horizontal="distributed" vertical="center" wrapText="1"/>
    </xf>
    <xf numFmtId="0" fontId="9" fillId="0" borderId="89" xfId="0" applyFont="1" applyBorder="1" applyAlignment="1">
      <alignment horizontal="distributed" vertical="center"/>
    </xf>
    <xf numFmtId="0" fontId="9" fillId="0" borderId="68" xfId="0" applyFont="1" applyBorder="1" applyAlignment="1">
      <alignment horizontal="distributed" vertical="center"/>
    </xf>
    <xf numFmtId="0" fontId="9" fillId="0" borderId="22" xfId="0" applyFont="1" applyBorder="1" applyAlignment="1">
      <alignment horizontal="distributed" vertical="center"/>
    </xf>
    <xf numFmtId="0" fontId="9" fillId="0" borderId="48" xfId="0" applyFont="1" applyBorder="1" applyAlignment="1">
      <alignment horizontal="distributed" vertical="center"/>
    </xf>
    <xf numFmtId="0" fontId="9" fillId="0" borderId="49" xfId="0" applyFont="1" applyBorder="1" applyAlignment="1">
      <alignment horizontal="distributed" vertical="center"/>
    </xf>
    <xf numFmtId="0" fontId="9" fillId="0" borderId="76" xfId="0" applyFont="1" applyBorder="1" applyAlignment="1">
      <alignment horizontal="distributed" vertical="center"/>
    </xf>
    <xf numFmtId="0" fontId="9" fillId="0" borderId="114" xfId="0" applyFont="1" applyBorder="1" applyAlignment="1">
      <alignment horizontal="distributed" vertical="center"/>
    </xf>
    <xf numFmtId="0" fontId="9" fillId="0" borderId="82" xfId="0" applyFont="1" applyBorder="1" applyAlignment="1">
      <alignment horizontal="distributed" vertical="center"/>
    </xf>
    <xf numFmtId="0" fontId="9" fillId="0" borderId="14" xfId="0" applyFont="1" applyBorder="1" applyAlignment="1">
      <alignment vertical="center" textRotation="255"/>
    </xf>
    <xf numFmtId="0" fontId="9" fillId="0" borderId="116" xfId="0" applyFont="1" applyBorder="1" applyAlignment="1">
      <alignment vertical="center" textRotation="255"/>
    </xf>
    <xf numFmtId="0" fontId="9" fillId="0" borderId="2" xfId="0" applyFont="1" applyBorder="1" applyAlignment="1">
      <alignment horizontal="distributed" vertical="center"/>
    </xf>
    <xf numFmtId="0" fontId="9" fillId="0" borderId="33" xfId="0" applyFont="1" applyBorder="1" applyAlignment="1">
      <alignment horizontal="distributed" vertical="center"/>
    </xf>
    <xf numFmtId="0" fontId="9" fillId="0" borderId="22" xfId="0" applyFont="1" applyBorder="1" applyAlignment="1">
      <alignment horizontal="distributed" vertical="center" wrapText="1"/>
    </xf>
    <xf numFmtId="0" fontId="9" fillId="0" borderId="48" xfId="0" applyFont="1" applyBorder="1" applyAlignment="1">
      <alignment horizontal="distributed" vertical="center" wrapText="1"/>
    </xf>
    <xf numFmtId="0" fontId="9" fillId="0" borderId="20"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50" fillId="0" borderId="0" xfId="0" applyFont="1" applyAlignment="1">
      <alignment horizontal="center" vertical="center"/>
    </xf>
    <xf numFmtId="0" fontId="9" fillId="0" borderId="13" xfId="0" applyFont="1" applyBorder="1" applyAlignment="1">
      <alignment horizontal="distributed" vertical="center" indent="5"/>
    </xf>
    <xf numFmtId="0" fontId="9" fillId="0" borderId="56" xfId="0" applyFont="1" applyBorder="1" applyAlignment="1">
      <alignment horizontal="distributed" vertical="center" indent="5"/>
    </xf>
    <xf numFmtId="0" fontId="9" fillId="0" borderId="14" xfId="0" applyFont="1" applyBorder="1" applyAlignment="1">
      <alignment vertical="center"/>
    </xf>
    <xf numFmtId="0" fontId="9" fillId="0" borderId="17"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52"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82" xfId="0" applyFont="1" applyBorder="1" applyAlignment="1">
      <alignment horizontal="center" vertical="center" textRotation="255"/>
    </xf>
    <xf numFmtId="0" fontId="9" fillId="0" borderId="115" xfId="0" applyFont="1" applyBorder="1" applyAlignment="1">
      <alignment horizontal="center" vertical="center" textRotation="255"/>
    </xf>
    <xf numFmtId="0" fontId="9" fillId="0" borderId="70" xfId="0" applyFont="1" applyBorder="1" applyAlignment="1">
      <alignment horizontal="center" vertical="center"/>
    </xf>
    <xf numFmtId="0" fontId="9" fillId="0" borderId="0" xfId="0" applyFont="1" applyBorder="1" applyAlignment="1">
      <alignment horizontal="center" vertical="center"/>
    </xf>
    <xf numFmtId="0" fontId="9" fillId="0" borderId="70" xfId="0" applyFont="1" applyBorder="1" applyAlignment="1">
      <alignment horizontal="distributed" vertical="center"/>
    </xf>
    <xf numFmtId="0" fontId="9" fillId="0" borderId="0" xfId="0" applyFont="1" applyBorder="1" applyAlignment="1">
      <alignment horizontal="distributed" vertical="center"/>
    </xf>
    <xf numFmtId="0" fontId="9" fillId="0" borderId="47" xfId="0" applyFont="1" applyBorder="1" applyAlignment="1">
      <alignment horizontal="distributed" vertical="center"/>
    </xf>
    <xf numFmtId="0" fontId="9" fillId="0" borderId="45" xfId="0" applyFont="1" applyBorder="1" applyAlignment="1">
      <alignment horizontal="distributed" vertical="center"/>
    </xf>
    <xf numFmtId="0" fontId="9" fillId="0" borderId="46" xfId="0" applyFont="1" applyBorder="1" applyAlignment="1">
      <alignment horizontal="distributed" vertical="center"/>
    </xf>
    <xf numFmtId="0" fontId="20" fillId="0" borderId="0" xfId="65" applyAlignment="1">
      <alignment horizontal="center" vertical="center"/>
    </xf>
    <xf numFmtId="0" fontId="9" fillId="0" borderId="54" xfId="65" applyFont="1" applyBorder="1" applyAlignment="1">
      <alignment horizontal="center" vertical="center" wrapText="1"/>
    </xf>
    <xf numFmtId="0" fontId="20" fillId="0" borderId="56" xfId="65" applyBorder="1" applyAlignment="1">
      <alignment vertical="center"/>
    </xf>
    <xf numFmtId="0" fontId="9" fillId="0" borderId="116" xfId="0" applyFont="1" applyBorder="1" applyAlignment="1">
      <alignment horizontal="center" vertical="center"/>
    </xf>
    <xf numFmtId="0" fontId="9" fillId="0" borderId="94" xfId="0" applyFont="1" applyBorder="1" applyAlignment="1">
      <alignment horizontal="center" vertical="center"/>
    </xf>
    <xf numFmtId="0" fontId="9" fillId="0" borderId="117" xfId="0" applyFont="1" applyBorder="1" applyAlignment="1">
      <alignment vertical="center" wrapText="1"/>
    </xf>
    <xf numFmtId="0" fontId="0" fillId="0" borderId="118" xfId="0" applyBorder="1" applyAlignment="1">
      <alignment vertical="center"/>
    </xf>
    <xf numFmtId="0" fontId="9" fillId="0" borderId="14" xfId="0" applyFont="1" applyBorder="1" applyAlignment="1">
      <alignment horizontal="center" vertical="center" textRotation="255"/>
    </xf>
    <xf numFmtId="0" fontId="0" fillId="0" borderId="14" xfId="0" applyBorder="1" applyAlignment="1">
      <alignment horizontal="center" vertical="center" textRotation="255"/>
    </xf>
    <xf numFmtId="182" fontId="6" fillId="0" borderId="0" xfId="0" applyNumberFormat="1" applyFont="1" applyAlignment="1">
      <alignment horizontal="center" vertical="center"/>
    </xf>
    <xf numFmtId="182" fontId="9" fillId="0" borderId="96" xfId="0" applyNumberFormat="1" applyFont="1" applyBorder="1" applyAlignment="1">
      <alignment horizontal="center" vertical="center" wrapText="1"/>
    </xf>
    <xf numFmtId="182" fontId="9" fillId="0" borderId="53" xfId="0" applyNumberFormat="1" applyFont="1" applyBorder="1" applyAlignment="1">
      <alignment horizontal="center" vertical="center" wrapText="1"/>
    </xf>
    <xf numFmtId="182" fontId="9" fillId="0" borderId="18" xfId="0" applyNumberFormat="1" applyFont="1" applyBorder="1" applyAlignment="1">
      <alignment horizontal="center" vertical="center" wrapText="1"/>
    </xf>
    <xf numFmtId="182" fontId="9" fillId="0" borderId="96" xfId="0" applyNumberFormat="1" applyFont="1" applyBorder="1" applyAlignment="1">
      <alignment vertical="center" wrapText="1"/>
    </xf>
    <xf numFmtId="182" fontId="9" fillId="0" borderId="53" xfId="0" applyNumberFormat="1" applyFont="1" applyBorder="1" applyAlignment="1">
      <alignment vertical="center" wrapText="1"/>
    </xf>
    <xf numFmtId="182" fontId="9" fillId="0" borderId="18" xfId="0" applyNumberFormat="1" applyFont="1" applyBorder="1" applyAlignment="1">
      <alignment vertical="center" wrapText="1"/>
    </xf>
    <xf numFmtId="0" fontId="4" fillId="0" borderId="13" xfId="0" applyFont="1" applyBorder="1" applyAlignment="1">
      <alignment horizontal="center" vertical="center"/>
    </xf>
    <xf numFmtId="0" fontId="9" fillId="0" borderId="83" xfId="0" applyFont="1" applyBorder="1" applyAlignment="1">
      <alignment horizontal="distributed" vertical="center" justifyLastLine="1"/>
    </xf>
    <xf numFmtId="0" fontId="9" fillId="0" borderId="76" xfId="0" applyFont="1" applyBorder="1" applyAlignment="1">
      <alignment horizontal="distributed" vertical="center" justifyLastLine="1"/>
    </xf>
    <xf numFmtId="0" fontId="4" fillId="0" borderId="56" xfId="0" applyFont="1" applyBorder="1" applyAlignment="1">
      <alignment horizontal="center" vertical="center"/>
    </xf>
    <xf numFmtId="0" fontId="9" fillId="0" borderId="54" xfId="65" applyFont="1" applyBorder="1" applyAlignment="1">
      <alignment horizontal="center" vertical="center"/>
    </xf>
    <xf numFmtId="0" fontId="20" fillId="0" borderId="13" xfId="65" applyBorder="1" applyAlignment="1"/>
    <xf numFmtId="0" fontId="6" fillId="0" borderId="0" xfId="65" applyFont="1" applyAlignment="1">
      <alignment horizontal="right"/>
    </xf>
    <xf numFmtId="0" fontId="20" fillId="0" borderId="0" xfId="65" applyAlignment="1">
      <alignment horizontal="right"/>
    </xf>
    <xf numFmtId="0" fontId="9" fillId="0" borderId="13" xfId="65" applyFont="1" applyBorder="1" applyAlignment="1">
      <alignment horizontal="center" vertical="center"/>
    </xf>
    <xf numFmtId="0" fontId="22" fillId="0" borderId="13" xfId="65" applyFont="1" applyBorder="1" applyAlignment="1">
      <alignment horizontal="center" vertical="center"/>
    </xf>
  </cellXfs>
  <cellStyles count="7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7"/>
    <cellStyle name="アクセント 2 2" xfId="38"/>
    <cellStyle name="アクセント 3 2" xfId="39"/>
    <cellStyle name="アクセント 4 2" xfId="40"/>
    <cellStyle name="アクセント 5 2" xfId="41"/>
    <cellStyle name="アクセント 6 2" xfId="42"/>
    <cellStyle name="センター" xfId="43"/>
    <cellStyle name="タイトル 2" xfId="44"/>
    <cellStyle name="チェック セル 2" xfId="45"/>
    <cellStyle name="どちらでもない 2" xfId="46"/>
    <cellStyle name="ハイパーリンク" xfId="47" builtinId="8"/>
    <cellStyle name="メモ 2" xfId="48"/>
    <cellStyle name="リンク セル 2" xfId="49"/>
    <cellStyle name="悪い 2" xfId="50"/>
    <cellStyle name="計算 2" xfId="51"/>
    <cellStyle name="警告文 2" xfId="52"/>
    <cellStyle name="桁区切り" xfId="53" builtinId="6"/>
    <cellStyle name="桁区切り 2" xfId="54"/>
    <cellStyle name="桁区切り 3" xfId="55"/>
    <cellStyle name="桁区切り 4" xfId="56"/>
    <cellStyle name="見出し 1 2" xfId="57"/>
    <cellStyle name="見出し 2 2" xfId="58"/>
    <cellStyle name="見出し 3 2" xfId="59"/>
    <cellStyle name="見出し 4 2" xfId="60"/>
    <cellStyle name="集計 2" xfId="61"/>
    <cellStyle name="出力 2" xfId="62"/>
    <cellStyle name="説明文 2" xfId="63"/>
    <cellStyle name="入力 2" xfId="64"/>
    <cellStyle name="標準" xfId="0" builtinId="0"/>
    <cellStyle name="標準 2" xfId="65"/>
    <cellStyle name="標準 2 2" xfId="66"/>
    <cellStyle name="標準 2_第１巻_表頭_CD-ROM収録" xfId="67"/>
    <cellStyle name="標準 3" xfId="68"/>
    <cellStyle name="標準 4" xfId="69"/>
    <cellStyle name="標準 5" xfId="70"/>
    <cellStyle name="標準_佐賀市統計書（感染症）" xfId="71"/>
    <cellStyle name="未定義" xfId="72"/>
    <cellStyle name="良い 2" xfId="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資料：環境課      注）３年度以降の不燃物埋立て量は、プラスチック類保管量を含む。</a:t>
          </a:r>
        </a:p>
        <a:p>
          <a:pPr algn="l" rtl="0">
            <a:defRPr sz="1000"/>
          </a:pPr>
          <a:r>
            <a:rPr lang="ja-JP" altLang="en-US" sz="1100" b="0" i="0" u="none" strike="noStrike" baseline="0">
              <a:solidFill>
                <a:srgbClr val="000000"/>
              </a:solidFill>
              <a:latin typeface="明朝"/>
            </a:rPr>
            <a:t>                  　　有害ごみについては、委託処理を行っている。</a:t>
          </a:r>
        </a:p>
      </xdr:txBody>
    </xdr:sp>
    <xdr:clientData/>
  </xdr:twoCellAnchor>
  <xdr:twoCellAnchor>
    <xdr:from>
      <xdr:col>8</xdr:col>
      <xdr:colOff>0</xdr:colOff>
      <xdr:row>5</xdr:row>
      <xdr:rowOff>76200</xdr:rowOff>
    </xdr:from>
    <xdr:to>
      <xdr:col>8</xdr:col>
      <xdr:colOff>0</xdr:colOff>
      <xdr:row>6</xdr:row>
      <xdr:rowOff>85725</xdr:rowOff>
    </xdr:to>
    <xdr:sp macro="" textlink="">
      <xdr:nvSpPr>
        <xdr:cNvPr id="3" name="テキスト 19"/>
        <xdr:cNvSpPr txBox="1">
          <a:spLocks noChangeArrowheads="1"/>
        </xdr:cNvSpPr>
      </xdr:nvSpPr>
      <xdr:spPr bwMode="auto">
        <a:xfrm>
          <a:off x="5486400" y="933450"/>
          <a:ext cx="0" cy="1809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下水道投入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2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2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2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計</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2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2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2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度</a:t>
          </a:r>
        </a:p>
      </xdr:txBody>
    </xdr:sp>
    <xdr:clientData/>
  </xdr:twoCellAnchor>
  <xdr:twoCellAnchor>
    <xdr:from>
      <xdr:col>8</xdr:col>
      <xdr:colOff>0</xdr:colOff>
      <xdr:row>5</xdr:row>
      <xdr:rowOff>76200</xdr:rowOff>
    </xdr:from>
    <xdr:to>
      <xdr:col>8</xdr:col>
      <xdr:colOff>0</xdr:colOff>
      <xdr:row>6</xdr:row>
      <xdr:rowOff>85725</xdr:rowOff>
    </xdr:to>
    <xdr:sp macro="" textlink="">
      <xdr:nvSpPr>
        <xdr:cNvPr id="12" name="テキスト 19"/>
        <xdr:cNvSpPr txBox="1">
          <a:spLocks noChangeArrowheads="1"/>
        </xdr:cNvSpPr>
      </xdr:nvSpPr>
      <xdr:spPr bwMode="auto">
        <a:xfrm>
          <a:off x="5486400" y="933450"/>
          <a:ext cx="0" cy="1809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下水道投入</a:t>
          </a:r>
        </a:p>
      </xdr:txBody>
    </xdr:sp>
    <xdr:clientData/>
  </xdr:twoCellAnchor>
  <xdr:twoCellAnchor>
    <xdr:from>
      <xdr:col>8</xdr:col>
      <xdr:colOff>0</xdr:colOff>
      <xdr:row>5</xdr:row>
      <xdr:rowOff>76200</xdr:rowOff>
    </xdr:from>
    <xdr:to>
      <xdr:col>8</xdr:col>
      <xdr:colOff>0</xdr:colOff>
      <xdr:row>6</xdr:row>
      <xdr:rowOff>85725</xdr:rowOff>
    </xdr:to>
    <xdr:sp macro="" textlink="">
      <xdr:nvSpPr>
        <xdr:cNvPr id="13" name="Text Box 12"/>
        <xdr:cNvSpPr txBox="1">
          <a:spLocks noChangeArrowheads="1"/>
        </xdr:cNvSpPr>
      </xdr:nvSpPr>
      <xdr:spPr bwMode="auto">
        <a:xfrm>
          <a:off x="5486400" y="933450"/>
          <a:ext cx="0" cy="1809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下水道投入</a:t>
          </a:r>
        </a:p>
      </xdr:txBody>
    </xdr:sp>
    <xdr:clientData/>
  </xdr:twoCellAnchor>
  <xdr:twoCellAnchor>
    <xdr:from>
      <xdr:col>8</xdr:col>
      <xdr:colOff>0</xdr:colOff>
      <xdr:row>5</xdr:row>
      <xdr:rowOff>76200</xdr:rowOff>
    </xdr:from>
    <xdr:to>
      <xdr:col>8</xdr:col>
      <xdr:colOff>0</xdr:colOff>
      <xdr:row>6</xdr:row>
      <xdr:rowOff>85725</xdr:rowOff>
    </xdr:to>
    <xdr:sp macro="" textlink="">
      <xdr:nvSpPr>
        <xdr:cNvPr id="14" name="Text Box 13"/>
        <xdr:cNvSpPr txBox="1">
          <a:spLocks noChangeArrowheads="1"/>
        </xdr:cNvSpPr>
      </xdr:nvSpPr>
      <xdr:spPr bwMode="auto">
        <a:xfrm>
          <a:off x="5486400" y="933450"/>
          <a:ext cx="0" cy="1809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下水道投入</a:t>
          </a:r>
        </a:p>
      </xdr:txBody>
    </xdr:sp>
    <xdr:clientData/>
  </xdr:twoCellAnchor>
  <xdr:twoCellAnchor>
    <xdr:from>
      <xdr:col>8</xdr:col>
      <xdr:colOff>0</xdr:colOff>
      <xdr:row>5</xdr:row>
      <xdr:rowOff>76200</xdr:rowOff>
    </xdr:from>
    <xdr:to>
      <xdr:col>8</xdr:col>
      <xdr:colOff>0</xdr:colOff>
      <xdr:row>6</xdr:row>
      <xdr:rowOff>85725</xdr:rowOff>
    </xdr:to>
    <xdr:sp macro="" textlink="">
      <xdr:nvSpPr>
        <xdr:cNvPr id="15" name="Text Box 14"/>
        <xdr:cNvSpPr txBox="1">
          <a:spLocks noChangeArrowheads="1"/>
        </xdr:cNvSpPr>
      </xdr:nvSpPr>
      <xdr:spPr bwMode="auto">
        <a:xfrm>
          <a:off x="5486400" y="933450"/>
          <a:ext cx="0" cy="1809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下水道投入</a:t>
          </a:r>
        </a:p>
      </xdr:txBody>
    </xdr:sp>
    <xdr:clientData/>
  </xdr:twoCellAnchor>
  <xdr:twoCellAnchor>
    <xdr:from>
      <xdr:col>8</xdr:col>
      <xdr:colOff>0</xdr:colOff>
      <xdr:row>5</xdr:row>
      <xdr:rowOff>76200</xdr:rowOff>
    </xdr:from>
    <xdr:to>
      <xdr:col>8</xdr:col>
      <xdr:colOff>0</xdr:colOff>
      <xdr:row>6</xdr:row>
      <xdr:rowOff>85725</xdr:rowOff>
    </xdr:to>
    <xdr:sp macro="" textlink="">
      <xdr:nvSpPr>
        <xdr:cNvPr id="16" name="Text Box 15"/>
        <xdr:cNvSpPr txBox="1">
          <a:spLocks noChangeArrowheads="1"/>
        </xdr:cNvSpPr>
      </xdr:nvSpPr>
      <xdr:spPr bwMode="auto">
        <a:xfrm>
          <a:off x="5486400" y="933450"/>
          <a:ext cx="0" cy="1809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下水道投入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19050</xdr:colOff>
      <xdr:row>28</xdr:row>
      <xdr:rowOff>0</xdr:rowOff>
    </xdr:to>
    <xdr:sp macro="" textlink="">
      <xdr:nvSpPr>
        <xdr:cNvPr id="2" name="テキスト 18"/>
        <xdr:cNvSpPr txBox="1">
          <a:spLocks noChangeArrowheads="1"/>
        </xdr:cNvSpPr>
      </xdr:nvSpPr>
      <xdr:spPr bwMode="auto">
        <a:xfrm>
          <a:off x="2057400" y="4800600"/>
          <a:ext cx="190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資料：環境課       　 注１）法定伝染病にはほかに，ペスト，発疹チフス，痘瘡，ジフテリアがある。           </a:t>
          </a:r>
        </a:p>
      </xdr:txBody>
    </xdr:sp>
    <xdr:clientData/>
  </xdr:twoCellAnchor>
  <xdr:twoCellAnchor>
    <xdr:from>
      <xdr:col>3</xdr:col>
      <xdr:colOff>0</xdr:colOff>
      <xdr:row>30</xdr:row>
      <xdr:rowOff>0</xdr:rowOff>
    </xdr:from>
    <xdr:to>
      <xdr:col>3</xdr:col>
      <xdr:colOff>19050</xdr:colOff>
      <xdr:row>30</xdr:row>
      <xdr:rowOff>0</xdr:rowOff>
    </xdr:to>
    <xdr:sp macro="" textlink="">
      <xdr:nvSpPr>
        <xdr:cNvPr id="3" name="テキスト 18"/>
        <xdr:cNvSpPr txBox="1">
          <a:spLocks noChangeArrowheads="1"/>
        </xdr:cNvSpPr>
      </xdr:nvSpPr>
      <xdr:spPr bwMode="auto">
        <a:xfrm>
          <a:off x="2057400" y="5143500"/>
          <a:ext cx="190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資料：環境課       　 注１）法定伝染病にはほかに，ペスト，発疹チフス，痘瘡，ジフテリアがある。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4</xdr:row>
      <xdr:rowOff>0</xdr:rowOff>
    </xdr:from>
    <xdr:to>
      <xdr:col>1</xdr:col>
      <xdr:colOff>0</xdr:colOff>
      <xdr:row>5</xdr:row>
      <xdr:rowOff>0</xdr:rowOff>
    </xdr:to>
    <xdr:sp macro="" textlink="">
      <xdr:nvSpPr>
        <xdr:cNvPr id="5128" name="Line 1"/>
        <xdr:cNvSpPr>
          <a:spLocks noChangeShapeType="1"/>
        </xdr:cNvSpPr>
      </xdr:nvSpPr>
      <xdr:spPr bwMode="auto">
        <a:xfrm>
          <a:off x="19050" y="809625"/>
          <a:ext cx="17145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0</xdr:colOff>
      <xdr:row>8</xdr:row>
      <xdr:rowOff>0</xdr:rowOff>
    </xdr:to>
    <xdr:sp macro="" textlink="">
      <xdr:nvSpPr>
        <xdr:cNvPr id="6159" name="Line 1"/>
        <xdr:cNvSpPr>
          <a:spLocks noChangeShapeType="1"/>
        </xdr:cNvSpPr>
      </xdr:nvSpPr>
      <xdr:spPr bwMode="auto">
        <a:xfrm>
          <a:off x="0" y="1133475"/>
          <a:ext cx="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9525</xdr:rowOff>
    </xdr:from>
    <xdr:to>
      <xdr:col>0</xdr:col>
      <xdr:colOff>0</xdr:colOff>
      <xdr:row>21</xdr:row>
      <xdr:rowOff>0</xdr:rowOff>
    </xdr:to>
    <xdr:sp macro="" textlink="">
      <xdr:nvSpPr>
        <xdr:cNvPr id="6160" name="Line 2"/>
        <xdr:cNvSpPr>
          <a:spLocks noChangeShapeType="1"/>
        </xdr:cNvSpPr>
      </xdr:nvSpPr>
      <xdr:spPr bwMode="auto">
        <a:xfrm>
          <a:off x="0" y="4200525"/>
          <a:ext cx="0"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一般診療所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歯科診療所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伝染病棟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薬    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病    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一般診療所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8"/>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資料：県医務課   　　　　  注）休止中，１年以上の休診中の施設は除いている。</a:t>
          </a:r>
        </a:p>
        <a:p>
          <a:pPr algn="l" rtl="0">
            <a:defRPr sz="1000"/>
          </a:pPr>
          <a:r>
            <a:rPr lang="ja-JP" altLang="en-US" sz="1100" b="0" i="0" u="none" strike="noStrike" baseline="0">
              <a:solidFill>
                <a:srgbClr val="000000"/>
              </a:solidFill>
              <a:latin typeface="明朝"/>
            </a:rPr>
            <a:t>      市健康づくり課        　 各年１０月１日現在，薬局数は各年１２月３１日現在。</a:t>
          </a:r>
        </a:p>
        <a:p>
          <a:pPr algn="l" rtl="0">
            <a:defRPr sz="1000"/>
          </a:pPr>
          <a:r>
            <a:rPr lang="ja-JP" altLang="en-US" sz="1100" b="0" i="0" u="none" strike="noStrike" baseline="0">
              <a:solidFill>
                <a:srgbClr val="000000"/>
              </a:solidFill>
              <a:latin typeface="明朝"/>
            </a:rPr>
            <a:t>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資料：県医務課  　 注）薬剤師は総数</a:t>
          </a:r>
        </a:p>
        <a:p>
          <a:pPr algn="l" rtl="0">
            <a:defRPr sz="1000"/>
          </a:pPr>
          <a:r>
            <a:rPr lang="ja-JP" altLang="en-US" sz="1100" b="0" i="0" u="none" strike="noStrike" baseline="0">
              <a:solidFill>
                <a:srgbClr val="000000"/>
              </a:solidFill>
              <a:latin typeface="明朝"/>
            </a:rPr>
            <a:t>　　　　　　 </a:t>
          </a:r>
        </a:p>
        <a:p>
          <a:pPr algn="l" rtl="0">
            <a:defRPr sz="1000"/>
          </a:pPr>
          <a:endParaRPr lang="ja-JP" altLang="en-US" sz="1100" b="0" i="0" u="none" strike="noStrike" baseline="0">
            <a:solidFill>
              <a:srgbClr val="000000"/>
            </a:solidFill>
            <a:latin typeface="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omu/My%20Documents/&#22338;&#20117;&#29992;/&#32113;&#35336;&#26360;&#29992;&#12487;&#12540;&#12479;&#32232;&#38598;&#12469;&#12509;&#12540;&#12488;/064&#30476;&#20027;&#35201;&#32076;&#28168;&#32113;&#353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31&#27700;&#36947;&#38656;&#35201;%20&#65288;&#24179;&#25104;23&#65292;24&#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
      <sheetName val="平成23年"/>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1 水道需要 （H23,24年度） (つづき)"/>
      <sheetName val="用途別使用水量状H17"/>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showGridLines="0" tabSelected="1" workbookViewId="0"/>
  </sheetViews>
  <sheetFormatPr defaultRowHeight="13.5"/>
  <cols>
    <col min="1" max="1" width="5.625" style="338" customWidth="1"/>
    <col min="2" max="2" width="6.625" style="338" customWidth="1"/>
    <col min="3" max="3" width="67.125" style="338" bestFit="1" customWidth="1"/>
    <col min="4" max="4" width="20.625" style="347" customWidth="1"/>
    <col min="5" max="5" width="15.625" style="338" customWidth="1"/>
    <col min="6" max="16384" width="9" style="338"/>
  </cols>
  <sheetData>
    <row r="1" spans="2:4" ht="30" customHeight="1">
      <c r="B1" s="409" t="s">
        <v>281</v>
      </c>
      <c r="C1" s="409"/>
      <c r="D1" s="409"/>
    </row>
    <row r="2" spans="2:4" ht="30" customHeight="1">
      <c r="B2" s="409" t="s">
        <v>286</v>
      </c>
      <c r="C2" s="409"/>
      <c r="D2" s="409"/>
    </row>
    <row r="3" spans="2:4" ht="30" customHeight="1" thickBot="1">
      <c r="B3" s="339" t="s">
        <v>282</v>
      </c>
      <c r="C3" s="340"/>
      <c r="D3" s="340"/>
    </row>
    <row r="4" spans="2:4" ht="30" customHeight="1">
      <c r="B4" s="410" t="s">
        <v>283</v>
      </c>
      <c r="C4" s="411"/>
      <c r="D4" s="341" t="s">
        <v>284</v>
      </c>
    </row>
    <row r="5" spans="2:4" ht="30" customHeight="1">
      <c r="B5" s="349" t="str">
        <f>HYPERLINK("#"&amp;"134"&amp;"!A1","134")</f>
        <v>134</v>
      </c>
      <c r="C5" s="348" t="str">
        <f>HYPERLINK("#"&amp;"134"&amp;"!A1","ごみ搬入と処理状況")</f>
        <v>ごみ搬入と処理状況</v>
      </c>
      <c r="D5" s="342" t="s">
        <v>285</v>
      </c>
    </row>
    <row r="6" spans="2:4" ht="30" customHeight="1">
      <c r="B6" s="349" t="str">
        <f>HYPERLINK("#"&amp;"135"&amp;"!A1","135")</f>
        <v>135</v>
      </c>
      <c r="C6" s="348" t="str">
        <f>HYPERLINK("#"&amp;"135"&amp;"!A1","し尿収集と処理状況")</f>
        <v>し尿収集と処理状況</v>
      </c>
      <c r="D6" s="343" t="s">
        <v>285</v>
      </c>
    </row>
    <row r="7" spans="2:4" ht="30" customHeight="1">
      <c r="B7" s="349" t="str">
        <f>HYPERLINK("#"&amp;"136"&amp;"!A1","136")</f>
        <v>136</v>
      </c>
      <c r="C7" s="348" t="str">
        <f>HYPERLINK("#"&amp;"136"&amp;"!A1","公害発生等関係状況")</f>
        <v>公害発生等関係状況</v>
      </c>
      <c r="D7" s="344" t="s">
        <v>285</v>
      </c>
    </row>
    <row r="8" spans="2:4" ht="30" customHeight="1">
      <c r="B8" s="349" t="str">
        <f>HYPERLINK("#"&amp;"137"&amp;"!A1","137")</f>
        <v>137</v>
      </c>
      <c r="C8" s="348" t="str">
        <f>HYPERLINK("#"&amp;"137"&amp;"!A1","感染症発生件数（佐賀中部保健福祉事務所管内）")</f>
        <v>感染症発生件数（佐賀中部保健福祉事務所管内）</v>
      </c>
      <c r="D8" s="343" t="s">
        <v>287</v>
      </c>
    </row>
    <row r="9" spans="2:4" ht="30" customHeight="1">
      <c r="B9" s="349" t="str">
        <f>HYPERLINK("#"&amp;"138"&amp;"!A1","138")</f>
        <v>138</v>
      </c>
      <c r="C9" s="348" t="str">
        <f>HYPERLINK("#"&amp;"138"&amp;"!A1","医療施設数")</f>
        <v>医療施設数</v>
      </c>
      <c r="D9" s="344" t="s">
        <v>289</v>
      </c>
    </row>
    <row r="10" spans="2:4" ht="30" customHeight="1">
      <c r="B10" s="349" t="str">
        <f>HYPERLINK("#"&amp;"139"&amp;"!A1","139")</f>
        <v>139</v>
      </c>
      <c r="C10" s="348" t="str">
        <f>HYPERLINK("#"&amp;"139"&amp;"!A1","医療施設従事者数")</f>
        <v>医療施設従事者数</v>
      </c>
      <c r="D10" s="343" t="s">
        <v>288</v>
      </c>
    </row>
    <row r="11" spans="2:4" ht="30" customHeight="1">
      <c r="B11" s="349" t="str">
        <f>HYPERLINK("#"&amp;"140"&amp;"!A1","140")</f>
        <v>140</v>
      </c>
      <c r="C11" s="348" t="str">
        <f>HYPERLINK("#"&amp;"140"&amp;"!A1","予防接種接種者数")</f>
        <v>予防接種接種者数</v>
      </c>
      <c r="D11" s="345" t="s">
        <v>285</v>
      </c>
    </row>
    <row r="12" spans="2:4" ht="30" customHeight="1">
      <c r="B12" s="349" t="str">
        <f>HYPERLINK("#"&amp;"141"&amp;"!A1","141")</f>
        <v>141</v>
      </c>
      <c r="C12" s="348" t="str">
        <f>HYPERLINK("#"&amp;"141"&amp;"!A1","成人検診受診者数")</f>
        <v>成人検診受診者数</v>
      </c>
      <c r="D12" s="345" t="s">
        <v>285</v>
      </c>
    </row>
    <row r="13" spans="2:4" ht="30" customHeight="1">
      <c r="B13" s="349" t="str">
        <f>HYPERLINK("#"&amp;"142"&amp;"!A1","142")</f>
        <v>142</v>
      </c>
      <c r="C13" s="348" t="str">
        <f>HYPERLINK("#"&amp;"142"&amp;"!A1","訪問指導事業")</f>
        <v>訪問指導事業</v>
      </c>
      <c r="D13" s="345" t="s">
        <v>285</v>
      </c>
    </row>
    <row r="14" spans="2:4" ht="30" customHeight="1">
      <c r="B14" s="349" t="str">
        <f>HYPERLINK("#"&amp;"143"&amp;"!A1","143")</f>
        <v>143</v>
      </c>
      <c r="C14" s="348" t="str">
        <f>HYPERLINK("#"&amp;"143"&amp;"!A1","後期高齢者医療")</f>
        <v>後期高齢者医療</v>
      </c>
      <c r="D14" s="343" t="s">
        <v>285</v>
      </c>
    </row>
    <row r="15" spans="2:4" ht="30" customHeight="1">
      <c r="B15" s="349" t="str">
        <f>HYPERLINK("#"&amp;"144"&amp;"!A1","144")</f>
        <v>144</v>
      </c>
      <c r="C15" s="348" t="str">
        <f>HYPERLINK("#"&amp;"144"&amp;"!A1","年齢階級別死亡者数")</f>
        <v>年齢階級別死亡者数</v>
      </c>
      <c r="D15" s="344" t="s">
        <v>289</v>
      </c>
    </row>
    <row r="16" spans="2:4" ht="30" customHeight="1" thickBot="1">
      <c r="B16" s="351" t="str">
        <f>HYPERLINK("#"&amp;"145"&amp;"!A1","145")</f>
        <v>145</v>
      </c>
      <c r="C16" s="350" t="str">
        <f>HYPERLINK("#"&amp;"145"&amp;"!A1","主要死因別死亡者数")</f>
        <v>主要死因別死亡者数</v>
      </c>
      <c r="D16" s="346" t="s">
        <v>289</v>
      </c>
    </row>
    <row r="17" ht="30" customHeight="1"/>
    <row r="18" ht="30" customHeight="1"/>
  </sheetData>
  <sheetProtection password="C7EC" sheet="1"/>
  <mergeCells count="3">
    <mergeCell ref="B1:D1"/>
    <mergeCell ref="B2:D2"/>
    <mergeCell ref="B4:C4"/>
  </mergeCells>
  <phoneticPr fontId="2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showGridLines="0" workbookViewId="0"/>
  </sheetViews>
  <sheetFormatPr defaultRowHeight="13.5"/>
  <cols>
    <col min="1" max="1" width="5" style="4" customWidth="1"/>
    <col min="2" max="2" width="19.5" style="4" customWidth="1"/>
    <col min="3" max="7" width="11.25" style="4" customWidth="1"/>
    <col min="8" max="16384" width="9" style="4"/>
  </cols>
  <sheetData>
    <row r="2" spans="1:8" ht="22.5" customHeight="1">
      <c r="A2" s="437" t="s">
        <v>227</v>
      </c>
      <c r="B2" s="437"/>
      <c r="C2" s="437"/>
      <c r="D2" s="437"/>
      <c r="E2" s="437"/>
      <c r="F2" s="437"/>
      <c r="G2" s="437"/>
      <c r="H2" s="99"/>
    </row>
    <row r="3" spans="1:8" s="7" customFormat="1" ht="13.5" customHeight="1">
      <c r="A3" s="273"/>
      <c r="B3" s="273"/>
      <c r="C3" s="273"/>
      <c r="D3" s="273"/>
      <c r="E3" s="273"/>
      <c r="F3" s="273"/>
      <c r="G3" s="273"/>
      <c r="H3" s="273"/>
    </row>
    <row r="4" spans="1:8" s="7" customFormat="1" ht="13.5" customHeight="1" thickBot="1">
      <c r="A4" s="7" t="s">
        <v>226</v>
      </c>
      <c r="F4" s="272"/>
    </row>
    <row r="5" spans="1:8" s="7" customFormat="1" ht="25.5" customHeight="1">
      <c r="A5" s="500" t="s">
        <v>216</v>
      </c>
      <c r="B5" s="501"/>
      <c r="C5" s="264" t="s">
        <v>51</v>
      </c>
      <c r="D5" s="264" t="s">
        <v>201</v>
      </c>
      <c r="E5" s="242" t="s">
        <v>200</v>
      </c>
      <c r="F5" s="242" t="s">
        <v>199</v>
      </c>
      <c r="G5" s="242" t="s">
        <v>198</v>
      </c>
    </row>
    <row r="6" spans="1:8" ht="21" customHeight="1">
      <c r="A6" s="502" t="s">
        <v>215</v>
      </c>
      <c r="B6" s="271" t="s">
        <v>225</v>
      </c>
      <c r="C6" s="270">
        <v>92</v>
      </c>
      <c r="D6" s="270">
        <v>92</v>
      </c>
      <c r="E6" s="269">
        <v>89</v>
      </c>
      <c r="F6" s="269">
        <v>81</v>
      </c>
      <c r="G6" s="269">
        <v>92</v>
      </c>
    </row>
    <row r="7" spans="1:8" ht="21" customHeight="1">
      <c r="A7" s="503"/>
      <c r="B7" s="260" t="s">
        <v>224</v>
      </c>
      <c r="C7" s="256">
        <v>1278</v>
      </c>
      <c r="D7" s="256">
        <v>2538</v>
      </c>
      <c r="E7" s="255">
        <v>3145</v>
      </c>
      <c r="F7" s="255">
        <v>3656</v>
      </c>
      <c r="G7" s="255">
        <v>3310</v>
      </c>
    </row>
    <row r="8" spans="1:8" ht="24" customHeight="1">
      <c r="A8" s="503"/>
      <c r="B8" s="260" t="s">
        <v>223</v>
      </c>
      <c r="C8" s="256">
        <v>75</v>
      </c>
      <c r="D8" s="256">
        <v>48</v>
      </c>
      <c r="E8" s="255">
        <v>141</v>
      </c>
      <c r="F8" s="255">
        <v>167</v>
      </c>
      <c r="G8" s="255">
        <v>96</v>
      </c>
    </row>
    <row r="9" spans="1:8" ht="21" customHeight="1">
      <c r="A9" s="503"/>
      <c r="B9" s="260" t="s">
        <v>222</v>
      </c>
      <c r="C9" s="256">
        <v>40</v>
      </c>
      <c r="D9" s="256">
        <v>48</v>
      </c>
      <c r="E9" s="255">
        <v>31</v>
      </c>
      <c r="F9" s="255">
        <v>47</v>
      </c>
      <c r="G9" s="255">
        <v>93</v>
      </c>
    </row>
    <row r="10" spans="1:8" ht="24" customHeight="1">
      <c r="A10" s="503"/>
      <c r="B10" s="260" t="s">
        <v>221</v>
      </c>
      <c r="C10" s="256">
        <v>1942</v>
      </c>
      <c r="D10" s="256">
        <v>2525</v>
      </c>
      <c r="E10" s="255">
        <v>3036</v>
      </c>
      <c r="F10" s="255">
        <v>3166</v>
      </c>
      <c r="G10" s="255">
        <v>3170</v>
      </c>
    </row>
    <row r="11" spans="1:8" ht="21" customHeight="1">
      <c r="A11" s="503"/>
      <c r="B11" s="260" t="s">
        <v>220</v>
      </c>
      <c r="C11" s="256">
        <v>893</v>
      </c>
      <c r="D11" s="256">
        <v>792</v>
      </c>
      <c r="E11" s="255">
        <v>788</v>
      </c>
      <c r="F11" s="255">
        <v>704</v>
      </c>
      <c r="G11" s="255">
        <v>186</v>
      </c>
    </row>
    <row r="12" spans="1:8" ht="21" customHeight="1">
      <c r="A12" s="503"/>
      <c r="B12" s="268" t="s">
        <v>219</v>
      </c>
      <c r="C12" s="267">
        <v>93</v>
      </c>
      <c r="D12" s="256">
        <v>146</v>
      </c>
      <c r="E12" s="255">
        <v>153</v>
      </c>
      <c r="F12" s="255">
        <v>115</v>
      </c>
      <c r="G12" s="266">
        <v>91</v>
      </c>
    </row>
    <row r="13" spans="1:8" ht="21" customHeight="1" thickBot="1">
      <c r="A13" s="498" t="s">
        <v>207</v>
      </c>
      <c r="B13" s="499"/>
      <c r="C13" s="249">
        <v>4413</v>
      </c>
      <c r="D13" s="249">
        <v>6189</v>
      </c>
      <c r="E13" s="247">
        <v>7383</v>
      </c>
      <c r="F13" s="247">
        <v>7936</v>
      </c>
      <c r="G13" s="247">
        <v>7038</v>
      </c>
    </row>
    <row r="14" spans="1:8">
      <c r="A14" s="7" t="s">
        <v>183</v>
      </c>
    </row>
    <row r="15" spans="1:8">
      <c r="A15" s="246" t="s">
        <v>218</v>
      </c>
    </row>
    <row r="16" spans="1:8">
      <c r="A16" s="246"/>
    </row>
    <row r="18" spans="1:7" s="7" customFormat="1" ht="13.5" customHeight="1" thickBot="1">
      <c r="A18" s="7" t="s">
        <v>217</v>
      </c>
      <c r="F18" s="265"/>
    </row>
    <row r="19" spans="1:7" ht="25.5" customHeight="1">
      <c r="A19" s="500" t="s">
        <v>216</v>
      </c>
      <c r="B19" s="501"/>
      <c r="C19" s="264" t="s">
        <v>51</v>
      </c>
      <c r="D19" s="264" t="s">
        <v>201</v>
      </c>
      <c r="E19" s="242" t="s">
        <v>200</v>
      </c>
      <c r="F19" s="242" t="s">
        <v>199</v>
      </c>
      <c r="G19" s="242" t="s">
        <v>198</v>
      </c>
    </row>
    <row r="20" spans="1:7" ht="21" customHeight="1">
      <c r="A20" s="502" t="s">
        <v>215</v>
      </c>
      <c r="B20" s="263" t="s">
        <v>214</v>
      </c>
      <c r="C20" s="262">
        <v>34</v>
      </c>
      <c r="D20" s="262">
        <v>60</v>
      </c>
      <c r="E20" s="261">
        <v>68</v>
      </c>
      <c r="F20" s="261">
        <v>41</v>
      </c>
      <c r="G20" s="261">
        <v>189</v>
      </c>
    </row>
    <row r="21" spans="1:7" ht="21" customHeight="1">
      <c r="A21" s="503"/>
      <c r="B21" s="260" t="s">
        <v>213</v>
      </c>
      <c r="C21" s="259">
        <v>0</v>
      </c>
      <c r="D21" s="259">
        <v>0</v>
      </c>
      <c r="E21" s="254">
        <v>0</v>
      </c>
      <c r="F21" s="254">
        <v>0</v>
      </c>
      <c r="G21" s="254">
        <v>1</v>
      </c>
    </row>
    <row r="22" spans="1:7" ht="21" customHeight="1">
      <c r="A22" s="503"/>
      <c r="B22" s="257" t="s">
        <v>212</v>
      </c>
      <c r="C22" s="259">
        <v>11</v>
      </c>
      <c r="D22" s="259">
        <v>1</v>
      </c>
      <c r="E22" s="254">
        <v>0</v>
      </c>
      <c r="F22" s="254">
        <v>0</v>
      </c>
      <c r="G22" s="254">
        <v>0</v>
      </c>
    </row>
    <row r="23" spans="1:7" ht="21" customHeight="1">
      <c r="A23" s="503"/>
      <c r="B23" s="257" t="s">
        <v>211</v>
      </c>
      <c r="C23" s="259">
        <v>10</v>
      </c>
      <c r="D23" s="259">
        <v>16</v>
      </c>
      <c r="E23" s="254">
        <v>8</v>
      </c>
      <c r="F23" s="254">
        <v>7</v>
      </c>
      <c r="G23" s="254">
        <v>0</v>
      </c>
    </row>
    <row r="24" spans="1:7" ht="21" customHeight="1">
      <c r="A24" s="503"/>
      <c r="B24" s="257" t="s">
        <v>210</v>
      </c>
      <c r="C24" s="256">
        <v>17</v>
      </c>
      <c r="D24" s="258">
        <v>0</v>
      </c>
      <c r="E24" s="255">
        <v>1</v>
      </c>
      <c r="F24" s="255">
        <v>3</v>
      </c>
      <c r="G24" s="254">
        <v>0</v>
      </c>
    </row>
    <row r="25" spans="1:7" ht="21" customHeight="1">
      <c r="A25" s="503"/>
      <c r="B25" s="257" t="s">
        <v>209</v>
      </c>
      <c r="C25" s="256">
        <v>15</v>
      </c>
      <c r="D25" s="256">
        <v>1</v>
      </c>
      <c r="E25" s="255">
        <v>0</v>
      </c>
      <c r="F25" s="255">
        <v>0</v>
      </c>
      <c r="G25" s="254">
        <v>1</v>
      </c>
    </row>
    <row r="26" spans="1:7" ht="21" customHeight="1">
      <c r="A26" s="503"/>
      <c r="B26" s="253" t="s">
        <v>208</v>
      </c>
      <c r="C26" s="252">
        <v>519</v>
      </c>
      <c r="D26" s="251">
        <v>28</v>
      </c>
      <c r="E26" s="250">
        <v>1339</v>
      </c>
      <c r="F26" s="250">
        <v>9</v>
      </c>
      <c r="G26" s="250">
        <v>25</v>
      </c>
    </row>
    <row r="27" spans="1:7" ht="21" customHeight="1" thickBot="1">
      <c r="A27" s="498" t="s">
        <v>207</v>
      </c>
      <c r="B27" s="499"/>
      <c r="C27" s="249">
        <v>606</v>
      </c>
      <c r="D27" s="248">
        <v>106</v>
      </c>
      <c r="E27" s="247">
        <v>1416</v>
      </c>
      <c r="F27" s="247">
        <v>60</v>
      </c>
      <c r="G27" s="247">
        <v>216</v>
      </c>
    </row>
    <row r="28" spans="1:7">
      <c r="A28" s="7" t="s">
        <v>183</v>
      </c>
    </row>
    <row r="29" spans="1:7">
      <c r="A29" s="246" t="s">
        <v>206</v>
      </c>
    </row>
  </sheetData>
  <mergeCells count="7">
    <mergeCell ref="A2:G2"/>
    <mergeCell ref="A27:B27"/>
    <mergeCell ref="A5:B5"/>
    <mergeCell ref="A19:B19"/>
    <mergeCell ref="A6:A12"/>
    <mergeCell ref="A13:B13"/>
    <mergeCell ref="A20:A26"/>
  </mergeCells>
  <phoneticPr fontId="21"/>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3.5"/>
  <cols>
    <col min="1" max="1" width="11.25" style="274" customWidth="1"/>
    <col min="2" max="2" width="19.375" style="274" customWidth="1"/>
    <col min="3" max="3" width="13.5" style="274" customWidth="1"/>
    <col min="4" max="4" width="9.25" style="274" customWidth="1"/>
    <col min="5" max="5" width="11.75" style="274" customWidth="1"/>
    <col min="6" max="6" width="12.25" style="274" bestFit="1" customWidth="1"/>
    <col min="7" max="7" width="9.375" style="274" bestFit="1" customWidth="1"/>
    <col min="8" max="16384" width="9" style="274"/>
  </cols>
  <sheetData>
    <row r="1" spans="1:7" s="276" customFormat="1" ht="13.5" customHeight="1"/>
    <row r="2" spans="1:7" s="275" customFormat="1" ht="17.25">
      <c r="A2" s="504" t="s">
        <v>239</v>
      </c>
      <c r="B2" s="504"/>
      <c r="C2" s="504"/>
      <c r="D2" s="504"/>
      <c r="E2" s="504"/>
      <c r="F2" s="504"/>
      <c r="G2" s="504"/>
    </row>
    <row r="3" spans="1:7" ht="14.25" thickBot="1"/>
    <row r="4" spans="1:7" ht="36">
      <c r="A4" s="296" t="s">
        <v>238</v>
      </c>
      <c r="B4" s="296" t="s">
        <v>237</v>
      </c>
      <c r="C4" s="295" t="s">
        <v>236</v>
      </c>
      <c r="D4" s="294" t="s">
        <v>235</v>
      </c>
      <c r="E4" s="295" t="s">
        <v>234</v>
      </c>
      <c r="F4" s="294" t="s">
        <v>233</v>
      </c>
      <c r="G4" s="293" t="s">
        <v>232</v>
      </c>
    </row>
    <row r="5" spans="1:7" ht="24.95" customHeight="1">
      <c r="A5" s="292" t="s">
        <v>168</v>
      </c>
      <c r="B5" s="505" t="s">
        <v>231</v>
      </c>
      <c r="C5" s="508" t="s">
        <v>230</v>
      </c>
      <c r="D5" s="291">
        <v>27361</v>
      </c>
      <c r="E5" s="290">
        <v>896834</v>
      </c>
      <c r="F5" s="290">
        <v>1712037</v>
      </c>
      <c r="G5" s="289">
        <v>62572</v>
      </c>
    </row>
    <row r="6" spans="1:7" ht="24.95" customHeight="1">
      <c r="A6" s="288">
        <v>21</v>
      </c>
      <c r="B6" s="506"/>
      <c r="C6" s="509"/>
      <c r="D6" s="284">
        <v>28116</v>
      </c>
      <c r="E6" s="283">
        <v>1025136</v>
      </c>
      <c r="F6" s="283">
        <v>1996688</v>
      </c>
      <c r="G6" s="286">
        <v>71016</v>
      </c>
    </row>
    <row r="7" spans="1:7" ht="24.95" customHeight="1">
      <c r="A7" s="288" t="s">
        <v>229</v>
      </c>
      <c r="B7" s="506"/>
      <c r="C7" s="509"/>
      <c r="D7" s="287">
        <v>28724</v>
      </c>
      <c r="E7" s="282">
        <v>1043270</v>
      </c>
      <c r="F7" s="283">
        <v>2127614</v>
      </c>
      <c r="G7" s="286">
        <v>74071</v>
      </c>
    </row>
    <row r="8" spans="1:7" ht="24.95" customHeight="1">
      <c r="A8" s="285" t="s">
        <v>67</v>
      </c>
      <c r="B8" s="506"/>
      <c r="C8" s="509"/>
      <c r="D8" s="284">
        <v>29176</v>
      </c>
      <c r="E8" s="283">
        <v>1082443</v>
      </c>
      <c r="F8" s="282">
        <v>2227843</v>
      </c>
      <c r="G8" s="281">
        <v>76359</v>
      </c>
    </row>
    <row r="9" spans="1:7" ht="24.95" customHeight="1" thickBot="1">
      <c r="A9" s="280" t="s">
        <v>159</v>
      </c>
      <c r="B9" s="507"/>
      <c r="C9" s="510"/>
      <c r="D9" s="279">
        <v>29705</v>
      </c>
      <c r="E9" s="278">
        <v>1047658</v>
      </c>
      <c r="F9" s="278">
        <v>2264639</v>
      </c>
      <c r="G9" s="277">
        <v>76238</v>
      </c>
    </row>
    <row r="10" spans="1:7" s="275" customFormat="1">
      <c r="A10" s="276" t="s">
        <v>228</v>
      </c>
      <c r="B10" s="276"/>
      <c r="C10" s="276"/>
      <c r="D10" s="276"/>
      <c r="E10" s="276"/>
      <c r="F10" s="276"/>
      <c r="G10" s="276"/>
    </row>
    <row r="11" spans="1:7">
      <c r="A11" s="276"/>
    </row>
    <row r="12" spans="1:7">
      <c r="A12" s="276"/>
    </row>
    <row r="13" spans="1:7" s="275" customFormat="1">
      <c r="A13" s="276"/>
      <c r="B13" s="276"/>
      <c r="C13" s="276"/>
      <c r="D13" s="276"/>
      <c r="E13" s="276"/>
      <c r="F13" s="276"/>
      <c r="G13" s="276"/>
    </row>
    <row r="14" spans="1:7" s="275" customFormat="1">
      <c r="A14" s="276"/>
      <c r="B14" s="276"/>
      <c r="C14" s="276"/>
      <c r="D14" s="276"/>
      <c r="E14" s="276"/>
      <c r="F14" s="276"/>
      <c r="G14" s="276"/>
    </row>
  </sheetData>
  <mergeCells count="3">
    <mergeCell ref="A2:G2"/>
    <mergeCell ref="B5:B9"/>
    <mergeCell ref="C5:C9"/>
  </mergeCells>
  <phoneticPr fontId="21"/>
  <printOptions horizontalCentered="1" gridLinesSet="0"/>
  <pageMargins left="0.78740157480314965" right="0.78740157480314965" top="0.78740157480314965" bottom="0.78740157480314965" header="0.51181102362204722" footer="0.51181102362204722"/>
  <pageSetup paperSize="9" orientation="portrait" horizontalDpi="300" verticalDpi="300" r:id="rId1"/>
  <headerFooter alignWithMargins="0"/>
  <ignoredErrors>
    <ignoredError sqref="A7:A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6"/>
  <sheetViews>
    <sheetView showGridLines="0" zoomScaleNormal="100" workbookViewId="0"/>
  </sheetViews>
  <sheetFormatPr defaultRowHeight="13.5"/>
  <cols>
    <col min="1" max="1" width="12.25" style="4" customWidth="1"/>
    <col min="2" max="10" width="8.125" style="4" customWidth="1"/>
    <col min="11" max="16" width="9.125" style="4" customWidth="1"/>
    <col min="17" max="19" width="7.25" style="4" customWidth="1"/>
    <col min="20" max="16384" width="9" style="4"/>
  </cols>
  <sheetData>
    <row r="1" spans="1:19" s="7" customFormat="1" ht="13.5" customHeight="1"/>
    <row r="2" spans="1:19" ht="22.5" customHeight="1">
      <c r="A2" s="429" t="s">
        <v>290</v>
      </c>
      <c r="B2" s="445"/>
      <c r="C2" s="445"/>
      <c r="D2" s="445"/>
      <c r="E2" s="445"/>
      <c r="F2" s="445"/>
      <c r="G2" s="445"/>
      <c r="H2" s="445"/>
      <c r="I2" s="445"/>
      <c r="J2" s="445"/>
      <c r="K2" s="81" t="s">
        <v>291</v>
      </c>
      <c r="L2" s="85"/>
      <c r="M2" s="85"/>
      <c r="N2" s="85"/>
      <c r="O2" s="85"/>
      <c r="P2" s="85"/>
    </row>
    <row r="3" spans="1:19" s="7" customFormat="1" ht="13.5" customHeight="1">
      <c r="A3" s="357"/>
      <c r="B3" s="357"/>
      <c r="C3" s="357"/>
      <c r="D3" s="357"/>
      <c r="E3" s="357"/>
      <c r="F3" s="357"/>
      <c r="G3" s="357"/>
      <c r="H3" s="357"/>
      <c r="I3" s="357"/>
      <c r="J3" s="357"/>
      <c r="K3" s="357"/>
      <c r="L3" s="357"/>
      <c r="M3" s="357"/>
      <c r="N3" s="357"/>
      <c r="O3" s="357"/>
      <c r="P3" s="357"/>
    </row>
    <row r="4" spans="1:19" ht="13.5" customHeight="1" thickBot="1">
      <c r="A4" s="358"/>
      <c r="B4" s="358"/>
      <c r="C4" s="358"/>
      <c r="D4" s="358"/>
      <c r="E4" s="358"/>
      <c r="F4" s="358"/>
      <c r="G4" s="358"/>
      <c r="H4" s="358"/>
      <c r="I4" s="358"/>
      <c r="J4" s="358"/>
      <c r="P4" s="357" t="s">
        <v>292</v>
      </c>
      <c r="S4" s="272"/>
    </row>
    <row r="5" spans="1:19" ht="21" customHeight="1">
      <c r="A5" s="512" t="s">
        <v>293</v>
      </c>
      <c r="B5" s="420" t="s">
        <v>294</v>
      </c>
      <c r="C5" s="511"/>
      <c r="D5" s="514"/>
      <c r="E5" s="419" t="s">
        <v>295</v>
      </c>
      <c r="F5" s="511"/>
      <c r="G5" s="511"/>
      <c r="H5" s="419" t="s">
        <v>296</v>
      </c>
      <c r="I5" s="511"/>
      <c r="J5" s="511"/>
      <c r="K5" s="420" t="s">
        <v>297</v>
      </c>
      <c r="L5" s="511"/>
      <c r="M5" s="511"/>
      <c r="N5" s="419" t="s">
        <v>298</v>
      </c>
      <c r="O5" s="511"/>
      <c r="P5" s="511"/>
    </row>
    <row r="6" spans="1:19" ht="21" customHeight="1">
      <c r="A6" s="513"/>
      <c r="B6" s="359" t="s">
        <v>299</v>
      </c>
      <c r="C6" s="360" t="s">
        <v>300</v>
      </c>
      <c r="D6" s="361" t="s">
        <v>301</v>
      </c>
      <c r="E6" s="362" t="s">
        <v>302</v>
      </c>
      <c r="F6" s="360" t="s">
        <v>300</v>
      </c>
      <c r="G6" s="361" t="s">
        <v>301</v>
      </c>
      <c r="H6" s="363" t="s">
        <v>299</v>
      </c>
      <c r="I6" s="364" t="s">
        <v>300</v>
      </c>
      <c r="J6" s="364" t="s">
        <v>301</v>
      </c>
      <c r="K6" s="359" t="s">
        <v>132</v>
      </c>
      <c r="L6" s="360" t="s">
        <v>300</v>
      </c>
      <c r="M6" s="361" t="s">
        <v>301</v>
      </c>
      <c r="N6" s="362" t="s">
        <v>299</v>
      </c>
      <c r="O6" s="360" t="s">
        <v>268</v>
      </c>
      <c r="P6" s="361" t="s">
        <v>267</v>
      </c>
    </row>
    <row r="7" spans="1:19" s="7" customFormat="1" ht="21" customHeight="1">
      <c r="A7" s="365" t="s">
        <v>303</v>
      </c>
      <c r="B7" s="55">
        <v>2301</v>
      </c>
      <c r="C7" s="41">
        <v>1166</v>
      </c>
      <c r="D7" s="62">
        <v>1135</v>
      </c>
      <c r="E7" s="37">
        <v>2199</v>
      </c>
      <c r="F7" s="41">
        <v>1125</v>
      </c>
      <c r="G7" s="62">
        <v>1074</v>
      </c>
      <c r="H7" s="37">
        <v>2308</v>
      </c>
      <c r="I7" s="41">
        <v>1185</v>
      </c>
      <c r="J7" s="62">
        <v>1123</v>
      </c>
      <c r="K7" s="55">
        <v>2429</v>
      </c>
      <c r="L7" s="41">
        <v>1192</v>
      </c>
      <c r="M7" s="62">
        <v>1237</v>
      </c>
      <c r="N7" s="37">
        <v>2495</v>
      </c>
      <c r="O7" s="41">
        <v>1296</v>
      </c>
      <c r="P7" s="62">
        <v>1199</v>
      </c>
    </row>
    <row r="8" spans="1:19" s="7" customFormat="1" ht="21" customHeight="1">
      <c r="A8" s="366" t="s">
        <v>304</v>
      </c>
      <c r="B8" s="56">
        <v>14</v>
      </c>
      <c r="C8" s="42">
        <v>6</v>
      </c>
      <c r="D8" s="63">
        <v>8</v>
      </c>
      <c r="E8" s="38">
        <v>5</v>
      </c>
      <c r="F8" s="42">
        <v>3</v>
      </c>
      <c r="G8" s="63">
        <v>2</v>
      </c>
      <c r="H8" s="38">
        <v>10</v>
      </c>
      <c r="I8" s="42">
        <v>6</v>
      </c>
      <c r="J8" s="63">
        <v>4</v>
      </c>
      <c r="K8" s="56">
        <v>5</v>
      </c>
      <c r="L8" s="42">
        <v>3</v>
      </c>
      <c r="M8" s="63">
        <v>2</v>
      </c>
      <c r="N8" s="38">
        <v>3</v>
      </c>
      <c r="O8" s="42">
        <v>1</v>
      </c>
      <c r="P8" s="63">
        <v>2</v>
      </c>
    </row>
    <row r="9" spans="1:19" s="7" customFormat="1" ht="21" customHeight="1">
      <c r="A9" s="366" t="s">
        <v>305</v>
      </c>
      <c r="B9" s="56">
        <v>3</v>
      </c>
      <c r="C9" s="42">
        <v>3</v>
      </c>
      <c r="D9" s="63">
        <v>0</v>
      </c>
      <c r="E9" s="38">
        <v>6</v>
      </c>
      <c r="F9" s="42">
        <v>5</v>
      </c>
      <c r="G9" s="63">
        <v>1</v>
      </c>
      <c r="H9" s="38">
        <v>4</v>
      </c>
      <c r="I9" s="42">
        <v>3</v>
      </c>
      <c r="J9" s="63">
        <v>1</v>
      </c>
      <c r="K9" s="56">
        <v>4</v>
      </c>
      <c r="L9" s="42">
        <v>3</v>
      </c>
      <c r="M9" s="63">
        <v>1</v>
      </c>
      <c r="N9" s="38">
        <v>1</v>
      </c>
      <c r="O9" s="42">
        <v>1</v>
      </c>
      <c r="P9" s="63">
        <v>0</v>
      </c>
    </row>
    <row r="10" spans="1:19" s="7" customFormat="1" ht="21" customHeight="1">
      <c r="A10" s="366" t="s">
        <v>306</v>
      </c>
      <c r="B10" s="56">
        <v>15</v>
      </c>
      <c r="C10" s="42">
        <v>8</v>
      </c>
      <c r="D10" s="63">
        <v>7</v>
      </c>
      <c r="E10" s="38">
        <v>18</v>
      </c>
      <c r="F10" s="42">
        <v>9</v>
      </c>
      <c r="G10" s="63">
        <v>9</v>
      </c>
      <c r="H10" s="38">
        <v>7</v>
      </c>
      <c r="I10" s="42">
        <v>7</v>
      </c>
      <c r="J10" s="63">
        <v>0</v>
      </c>
      <c r="K10" s="56">
        <v>14</v>
      </c>
      <c r="L10" s="42">
        <v>9</v>
      </c>
      <c r="M10" s="63">
        <v>5</v>
      </c>
      <c r="N10" s="38">
        <v>11</v>
      </c>
      <c r="O10" s="42">
        <v>10</v>
      </c>
      <c r="P10" s="63">
        <v>1</v>
      </c>
    </row>
    <row r="11" spans="1:19" s="7" customFormat="1" ht="21" customHeight="1">
      <c r="A11" s="366" t="s">
        <v>307</v>
      </c>
      <c r="B11" s="56">
        <v>208</v>
      </c>
      <c r="C11" s="42">
        <v>125</v>
      </c>
      <c r="D11" s="63">
        <v>83</v>
      </c>
      <c r="E11" s="38">
        <v>190</v>
      </c>
      <c r="F11" s="42">
        <v>145</v>
      </c>
      <c r="G11" s="63">
        <v>45</v>
      </c>
      <c r="H11" s="38">
        <v>171</v>
      </c>
      <c r="I11" s="42">
        <v>114</v>
      </c>
      <c r="J11" s="63">
        <v>57</v>
      </c>
      <c r="K11" s="56">
        <v>155</v>
      </c>
      <c r="L11" s="42">
        <v>93</v>
      </c>
      <c r="M11" s="63">
        <v>62</v>
      </c>
      <c r="N11" s="38">
        <v>177</v>
      </c>
      <c r="O11" s="42">
        <v>117</v>
      </c>
      <c r="P11" s="63">
        <v>60</v>
      </c>
    </row>
    <row r="12" spans="1:19" s="7" customFormat="1" ht="21" customHeight="1">
      <c r="A12" s="366" t="s">
        <v>308</v>
      </c>
      <c r="B12" s="56">
        <v>1184</v>
      </c>
      <c r="C12" s="42">
        <v>721</v>
      </c>
      <c r="D12" s="63">
        <v>463</v>
      </c>
      <c r="E12" s="38">
        <v>1131</v>
      </c>
      <c r="F12" s="42">
        <v>659</v>
      </c>
      <c r="G12" s="63">
        <v>472</v>
      </c>
      <c r="H12" s="38">
        <v>1180</v>
      </c>
      <c r="I12" s="42">
        <v>730</v>
      </c>
      <c r="J12" s="63">
        <v>450</v>
      </c>
      <c r="K12" s="56">
        <v>1231</v>
      </c>
      <c r="L12" s="42">
        <v>728</v>
      </c>
      <c r="M12" s="63">
        <v>503</v>
      </c>
      <c r="N12" s="38">
        <v>1216</v>
      </c>
      <c r="O12" s="42">
        <v>778</v>
      </c>
      <c r="P12" s="63">
        <v>438</v>
      </c>
    </row>
    <row r="13" spans="1:19" s="7" customFormat="1" ht="21" customHeight="1" thickBot="1">
      <c r="A13" s="367" t="s">
        <v>309</v>
      </c>
      <c r="B13" s="368">
        <v>877</v>
      </c>
      <c r="C13" s="369">
        <v>303</v>
      </c>
      <c r="D13" s="370">
        <v>574</v>
      </c>
      <c r="E13" s="371">
        <v>849</v>
      </c>
      <c r="F13" s="369">
        <v>304</v>
      </c>
      <c r="G13" s="370">
        <v>545</v>
      </c>
      <c r="H13" s="371">
        <v>936</v>
      </c>
      <c r="I13" s="369">
        <v>325</v>
      </c>
      <c r="J13" s="370">
        <v>611</v>
      </c>
      <c r="K13" s="368">
        <v>1020</v>
      </c>
      <c r="L13" s="369">
        <v>356</v>
      </c>
      <c r="M13" s="370">
        <v>664</v>
      </c>
      <c r="N13" s="371">
        <v>1087</v>
      </c>
      <c r="O13" s="369">
        <v>389</v>
      </c>
      <c r="P13" s="370">
        <v>698</v>
      </c>
    </row>
    <row r="14" spans="1:19">
      <c r="A14" s="30" t="s">
        <v>310</v>
      </c>
      <c r="B14" s="30"/>
      <c r="C14" s="30"/>
      <c r="D14" s="30"/>
      <c r="E14" s="30"/>
      <c r="F14" s="30"/>
      <c r="G14" s="30"/>
      <c r="H14" s="30"/>
      <c r="I14" s="30"/>
      <c r="J14" s="30"/>
      <c r="K14" s="7"/>
      <c r="L14" s="7"/>
      <c r="M14" s="7"/>
      <c r="N14" s="372"/>
      <c r="O14" s="372"/>
      <c r="P14" s="372"/>
    </row>
    <row r="15" spans="1:19" s="7" customFormat="1" ht="12">
      <c r="A15" s="30"/>
      <c r="B15" s="30"/>
      <c r="C15" s="30"/>
      <c r="D15" s="30"/>
      <c r="E15" s="30"/>
      <c r="F15" s="30"/>
      <c r="G15" s="30"/>
      <c r="H15" s="30"/>
      <c r="I15" s="30"/>
      <c r="J15" s="30"/>
    </row>
    <row r="16" spans="1:19" s="7" customFormat="1" ht="12"/>
    <row r="17" spans="5:5" s="7" customFormat="1">
      <c r="E17" s="373"/>
    </row>
    <row r="18" spans="5:5" s="7" customFormat="1" ht="12"/>
    <row r="19" spans="5:5" s="7" customFormat="1" ht="12"/>
    <row r="20" spans="5:5" s="7" customFormat="1" ht="12"/>
    <row r="21" spans="5:5" s="7" customFormat="1" ht="12"/>
    <row r="22" spans="5:5" s="7" customFormat="1" ht="12"/>
    <row r="23" spans="5:5" s="7" customFormat="1" ht="12"/>
    <row r="24" spans="5:5" s="7" customFormat="1" ht="12"/>
    <row r="25" spans="5:5" s="7" customFormat="1" ht="12"/>
    <row r="26" spans="5:5" s="7" customFormat="1" ht="12"/>
    <row r="27" spans="5:5" s="7" customFormat="1" ht="12"/>
    <row r="28" spans="5:5" s="7" customFormat="1" ht="12"/>
    <row r="29" spans="5:5" s="7" customFormat="1" ht="12"/>
    <row r="30" spans="5:5" s="7" customFormat="1" ht="12"/>
    <row r="31" spans="5:5" s="7" customFormat="1" ht="12"/>
    <row r="32" spans="5:5" s="7" customFormat="1" ht="12"/>
    <row r="33" s="7" customFormat="1" ht="12"/>
    <row r="34" s="7" customFormat="1" ht="12"/>
    <row r="35" s="7" customFormat="1" ht="12"/>
    <row r="36" s="7" customFormat="1" ht="12"/>
    <row r="37" s="7" customFormat="1" ht="12"/>
    <row r="38" s="7" customFormat="1" ht="12"/>
    <row r="39" s="7" customFormat="1" ht="12"/>
    <row r="40" s="7" customFormat="1" ht="12"/>
    <row r="41" s="7" customFormat="1" ht="12"/>
    <row r="42" s="7" customFormat="1" ht="12"/>
    <row r="43" s="7" customFormat="1" ht="12"/>
    <row r="44" s="7" customFormat="1" ht="12"/>
    <row r="45" s="7" customFormat="1" ht="12"/>
    <row r="46" s="7" customFormat="1" ht="12"/>
    <row r="47" s="7" customFormat="1" ht="12"/>
    <row r="48" s="7" customFormat="1" ht="12"/>
    <row r="49" s="7" customFormat="1" ht="12"/>
    <row r="50" s="7" customFormat="1" ht="12"/>
    <row r="51" s="7" customFormat="1" ht="12"/>
    <row r="52" s="7" customFormat="1" ht="12"/>
    <row r="53" s="7" customFormat="1" ht="12"/>
    <row r="54" s="7" customFormat="1" ht="12"/>
    <row r="55" s="7" customFormat="1" ht="12"/>
    <row r="56" s="7" customFormat="1" ht="12"/>
    <row r="57" s="7" customFormat="1" ht="12"/>
    <row r="58" s="7" customFormat="1" ht="12"/>
    <row r="59" s="7" customFormat="1" ht="12"/>
    <row r="60" s="7" customFormat="1" ht="12"/>
    <row r="61" s="7" customFormat="1" ht="12"/>
    <row r="62" s="7" customFormat="1" ht="12"/>
    <row r="63" s="7" customFormat="1" ht="12"/>
    <row r="64" s="7" customFormat="1" ht="12"/>
    <row r="65" s="7" customFormat="1" ht="12"/>
    <row r="66" s="7" customFormat="1" ht="12"/>
    <row r="67" s="7" customFormat="1" ht="12"/>
    <row r="68" s="7" customFormat="1" ht="12"/>
    <row r="69" s="7" customFormat="1" ht="12"/>
    <row r="70" s="7" customFormat="1" ht="12"/>
    <row r="71" s="7" customFormat="1" ht="12"/>
    <row r="72" s="7" customFormat="1" ht="12"/>
    <row r="73" s="7" customFormat="1" ht="12"/>
    <row r="74" s="7" customFormat="1" ht="12"/>
    <row r="75" s="7" customFormat="1" ht="12"/>
    <row r="76" s="7" customFormat="1" ht="12"/>
    <row r="77" s="7" customFormat="1" ht="12"/>
    <row r="78" s="7" customFormat="1" ht="12"/>
    <row r="79" s="7" customFormat="1" ht="12"/>
    <row r="80" s="7" customFormat="1" ht="12"/>
    <row r="81" s="7" customFormat="1" ht="12"/>
    <row r="82" s="7" customFormat="1" ht="12"/>
    <row r="83" s="7" customFormat="1" ht="12"/>
    <row r="84" s="7" customFormat="1" ht="12"/>
    <row r="85" s="7" customFormat="1" ht="12"/>
    <row r="86" s="7" customFormat="1" ht="12"/>
    <row r="87" s="7" customFormat="1" ht="12"/>
    <row r="88" s="7" customFormat="1" ht="12"/>
    <row r="89" s="7" customFormat="1" ht="12"/>
    <row r="90" s="7" customFormat="1" ht="12"/>
    <row r="91" s="7" customFormat="1" ht="12"/>
    <row r="92" s="7" customFormat="1" ht="12"/>
    <row r="93" s="7" customFormat="1" ht="12"/>
    <row r="94" s="7" customFormat="1" ht="12"/>
    <row r="95" s="7" customFormat="1" ht="12"/>
    <row r="96" s="7" customFormat="1" ht="12"/>
    <row r="97" s="7" customFormat="1" ht="12"/>
    <row r="98" s="7" customFormat="1" ht="12"/>
    <row r="99" s="7" customFormat="1" ht="12"/>
    <row r="100" s="7" customFormat="1" ht="12"/>
    <row r="101" s="7" customFormat="1" ht="12"/>
    <row r="102" s="7" customFormat="1" ht="12"/>
    <row r="103" s="7" customFormat="1" ht="12"/>
    <row r="104" s="7" customFormat="1" ht="12"/>
    <row r="105" s="7" customFormat="1" ht="12"/>
    <row r="106" s="7" customFormat="1" ht="12"/>
    <row r="107" s="7" customFormat="1" ht="12"/>
    <row r="108" s="7" customFormat="1" ht="12"/>
    <row r="109" s="7" customFormat="1" ht="12"/>
    <row r="110" s="7" customFormat="1" ht="12"/>
    <row r="111" s="7" customFormat="1" ht="12"/>
    <row r="112" s="7" customFormat="1" ht="12"/>
    <row r="113" s="7" customFormat="1" ht="12"/>
    <row r="114" s="7" customFormat="1" ht="12"/>
    <row r="115" s="7" customFormat="1" ht="12"/>
    <row r="116" s="7" customFormat="1" ht="12"/>
    <row r="117" s="7" customFormat="1" ht="12"/>
    <row r="118" s="7" customFormat="1" ht="12"/>
    <row r="119" s="7" customFormat="1" ht="12"/>
    <row r="120" s="7" customFormat="1" ht="12"/>
    <row r="121" s="7" customFormat="1" ht="12"/>
    <row r="122" s="7" customFormat="1" ht="12"/>
    <row r="123" s="7" customFormat="1" ht="12"/>
    <row r="124" s="7" customFormat="1" ht="12"/>
    <row r="125" s="7" customFormat="1" ht="12"/>
    <row r="126" s="7" customFormat="1" ht="12"/>
    <row r="127" s="7" customFormat="1" ht="12"/>
    <row r="128" s="7" customFormat="1" ht="12"/>
    <row r="129" s="7" customFormat="1" ht="12"/>
    <row r="130" s="7" customFormat="1" ht="12"/>
    <row r="131" s="7" customFormat="1" ht="12"/>
    <row r="132" s="7" customFormat="1" ht="12"/>
    <row r="133" s="7" customFormat="1" ht="12"/>
    <row r="134" s="7" customFormat="1" ht="12"/>
    <row r="135" s="7" customFormat="1" ht="12"/>
    <row r="136" s="7" customFormat="1" ht="12"/>
    <row r="137" s="7" customFormat="1" ht="12"/>
    <row r="138" s="7" customFormat="1" ht="12"/>
    <row r="139" s="7" customFormat="1" ht="12"/>
    <row r="140" s="7" customFormat="1" ht="12"/>
    <row r="141" s="7" customFormat="1" ht="12"/>
    <row r="142" s="7" customFormat="1" ht="12"/>
    <row r="143" s="7" customFormat="1" ht="12"/>
    <row r="144" s="7" customFormat="1" ht="12"/>
    <row r="145" s="7" customFormat="1" ht="12"/>
    <row r="146" s="7" customFormat="1" ht="12"/>
    <row r="147" s="7" customFormat="1" ht="12"/>
    <row r="148" s="7" customFormat="1" ht="12"/>
    <row r="149" s="7" customFormat="1" ht="12"/>
    <row r="150" s="7" customFormat="1" ht="12"/>
    <row r="151" s="7" customFormat="1" ht="12"/>
    <row r="152" s="7" customFormat="1" ht="12"/>
    <row r="153" s="7" customFormat="1" ht="12"/>
    <row r="154" s="7" customFormat="1" ht="12"/>
    <row r="155" s="7" customFormat="1" ht="12"/>
    <row r="156" s="7" customFormat="1" ht="12"/>
    <row r="157" s="7" customFormat="1" ht="12"/>
    <row r="158" s="7" customFormat="1" ht="12"/>
    <row r="159" s="7" customFormat="1" ht="12"/>
    <row r="160" s="7" customFormat="1" ht="12"/>
    <row r="161" s="7" customFormat="1" ht="12"/>
    <row r="162" s="7" customFormat="1" ht="12"/>
    <row r="163" s="7" customFormat="1" ht="12"/>
    <row r="164" s="7" customFormat="1" ht="12"/>
    <row r="165" s="7" customFormat="1" ht="12"/>
    <row r="166" s="7" customFormat="1" ht="12"/>
    <row r="167" s="7" customFormat="1" ht="12"/>
    <row r="168" s="7" customFormat="1" ht="12"/>
    <row r="169" s="7" customFormat="1" ht="12"/>
    <row r="170" s="7" customFormat="1" ht="12"/>
    <row r="171" s="7" customFormat="1" ht="12"/>
    <row r="172" s="7" customFormat="1" ht="12"/>
    <row r="173" s="7" customFormat="1" ht="12"/>
    <row r="174" s="7" customFormat="1" ht="12"/>
    <row r="175" s="7" customFormat="1" ht="12"/>
    <row r="176" s="7" customFormat="1" ht="12"/>
    <row r="177" s="7" customFormat="1" ht="12"/>
    <row r="178" s="7" customFormat="1" ht="12"/>
    <row r="179" s="7" customFormat="1" ht="12"/>
    <row r="180" s="7" customFormat="1" ht="12"/>
    <row r="181" s="7" customFormat="1" ht="12"/>
    <row r="182" s="7" customFormat="1" ht="12"/>
    <row r="183" s="7" customFormat="1" ht="12"/>
    <row r="184" s="7" customFormat="1" ht="12"/>
    <row r="185" s="7" customFormat="1" ht="12"/>
    <row r="186" s="7" customFormat="1" ht="12"/>
    <row r="187" s="7" customFormat="1" ht="12"/>
    <row r="188" s="7" customFormat="1" ht="12"/>
    <row r="189" s="7" customFormat="1" ht="12"/>
    <row r="190" s="7" customFormat="1" ht="12"/>
    <row r="191" s="7" customFormat="1" ht="12"/>
    <row r="192" s="7" customFormat="1" ht="12"/>
    <row r="193" s="7" customFormat="1" ht="12"/>
    <row r="194" s="7" customFormat="1" ht="12"/>
    <row r="195" s="7" customFormat="1" ht="12"/>
    <row r="196" s="7" customFormat="1" ht="12"/>
    <row r="197" s="7" customFormat="1" ht="12"/>
    <row r="198" s="7" customFormat="1" ht="12"/>
    <row r="199" s="7" customFormat="1" ht="12"/>
    <row r="200" s="7" customFormat="1" ht="12"/>
    <row r="201" s="7" customFormat="1" ht="12"/>
    <row r="202" s="7" customFormat="1" ht="12"/>
    <row r="203" s="7" customFormat="1" ht="12"/>
    <row r="204" s="7" customFormat="1" ht="12"/>
    <row r="205" s="7" customFormat="1" ht="12"/>
    <row r="206" s="7" customFormat="1" ht="12"/>
    <row r="207" s="7" customFormat="1" ht="12"/>
    <row r="208" s="7" customFormat="1" ht="12"/>
    <row r="209" s="7" customFormat="1" ht="12"/>
    <row r="210" s="7" customFormat="1" ht="12"/>
    <row r="211" s="7" customFormat="1" ht="12"/>
    <row r="212" s="7" customFormat="1" ht="12"/>
    <row r="213" s="7" customFormat="1" ht="12"/>
    <row r="214" s="7" customFormat="1" ht="12"/>
    <row r="215" s="7" customFormat="1" ht="12"/>
    <row r="216" s="7" customFormat="1" ht="12"/>
    <row r="217" s="7" customFormat="1" ht="12"/>
    <row r="218" s="7" customFormat="1" ht="12"/>
    <row r="219" s="7" customFormat="1" ht="12"/>
    <row r="220" s="7" customFormat="1" ht="12"/>
    <row r="221" s="7" customFormat="1" ht="12"/>
    <row r="222" s="7" customFormat="1" ht="12"/>
    <row r="223" s="7" customFormat="1" ht="12"/>
    <row r="224" s="7" customFormat="1" ht="12"/>
    <row r="225" s="7" customFormat="1" ht="12"/>
    <row r="226" s="7" customFormat="1" ht="12"/>
    <row r="227" s="7" customFormat="1" ht="12"/>
    <row r="228" s="7" customFormat="1" ht="12"/>
    <row r="229" s="7" customFormat="1" ht="12"/>
    <row r="230" s="7" customFormat="1" ht="12"/>
    <row r="231" s="7" customFormat="1" ht="12"/>
    <row r="232" s="7" customFormat="1" ht="12"/>
    <row r="233" s="7" customFormat="1" ht="12"/>
    <row r="234" s="7" customFormat="1" ht="12"/>
    <row r="235" s="7" customFormat="1" ht="12"/>
    <row r="236" s="7" customFormat="1" ht="12"/>
    <row r="237" s="7" customFormat="1" ht="12"/>
    <row r="238" s="7" customFormat="1" ht="12"/>
    <row r="239" s="7" customFormat="1" ht="12"/>
    <row r="240" s="7" customFormat="1" ht="12"/>
    <row r="241" s="7" customFormat="1" ht="12"/>
    <row r="242" s="7" customFormat="1" ht="12"/>
    <row r="243" s="7" customFormat="1" ht="12"/>
    <row r="244" s="7" customFormat="1" ht="12"/>
    <row r="245" s="7" customFormat="1" ht="12"/>
    <row r="246" s="7" customFormat="1" ht="12"/>
    <row r="247" s="7" customFormat="1" ht="12"/>
    <row r="248" s="7" customFormat="1" ht="12"/>
    <row r="249" s="7" customFormat="1" ht="12"/>
    <row r="250" s="7" customFormat="1" ht="12"/>
    <row r="251" s="7" customFormat="1" ht="12"/>
    <row r="252" s="7" customFormat="1" ht="12"/>
    <row r="253" s="7" customFormat="1" ht="12"/>
    <row r="254" s="7" customFormat="1" ht="12"/>
    <row r="255" s="7" customFormat="1" ht="12"/>
    <row r="256" s="7" customFormat="1" ht="12"/>
    <row r="257" s="7" customFormat="1" ht="12"/>
    <row r="258" s="7" customFormat="1" ht="12"/>
    <row r="259" s="7" customFormat="1" ht="12"/>
    <row r="260" s="7" customFormat="1" ht="12"/>
    <row r="261" s="7" customFormat="1" ht="12"/>
    <row r="262" s="7" customFormat="1" ht="12"/>
    <row r="263" s="7" customFormat="1" ht="12"/>
    <row r="264" s="7" customFormat="1" ht="12"/>
    <row r="265" s="7" customFormat="1" ht="12"/>
    <row r="266" s="7" customFormat="1" ht="12"/>
    <row r="267" s="7" customFormat="1" ht="12"/>
    <row r="268" s="7" customFormat="1" ht="12"/>
    <row r="269" s="7" customFormat="1" ht="12"/>
    <row r="270" s="7" customFormat="1" ht="12"/>
    <row r="271" s="7" customFormat="1" ht="12"/>
    <row r="272" s="7" customFormat="1" ht="12"/>
    <row r="273" s="7" customFormat="1" ht="12"/>
    <row r="274" s="7" customFormat="1" ht="12"/>
    <row r="275" s="7" customFormat="1" ht="12"/>
    <row r="276" s="7" customFormat="1" ht="12"/>
    <row r="277" s="7" customFormat="1" ht="12"/>
    <row r="278" s="7" customFormat="1" ht="12"/>
    <row r="279" s="7" customFormat="1" ht="12"/>
    <row r="280" s="7" customFormat="1" ht="12"/>
    <row r="281" s="7" customFormat="1" ht="12"/>
    <row r="282" s="7" customFormat="1" ht="12"/>
    <row r="283" s="7" customFormat="1" ht="12"/>
    <row r="284" s="7" customFormat="1" ht="12"/>
    <row r="285" s="7" customFormat="1" ht="12"/>
    <row r="286" s="7" customFormat="1" ht="12"/>
    <row r="287" s="7" customFormat="1" ht="12"/>
    <row r="288" s="7" customFormat="1" ht="12"/>
    <row r="289" s="7" customFormat="1" ht="12"/>
    <row r="290" s="7" customFormat="1" ht="12"/>
    <row r="291" s="7" customFormat="1" ht="12"/>
    <row r="292" s="7" customFormat="1" ht="12"/>
    <row r="293" s="7" customFormat="1" ht="12"/>
    <row r="294" s="7" customFormat="1" ht="12"/>
    <row r="295" s="7" customFormat="1" ht="12"/>
    <row r="296" s="7" customFormat="1" ht="12"/>
    <row r="297" s="7" customFormat="1" ht="12"/>
    <row r="298" s="7" customFormat="1" ht="12"/>
    <row r="299" s="7" customFormat="1" ht="12"/>
    <row r="300" s="7" customFormat="1" ht="12"/>
    <row r="301" s="7" customFormat="1" ht="12"/>
    <row r="302" s="7" customFormat="1" ht="12"/>
    <row r="303" s="7" customFormat="1" ht="12"/>
    <row r="304" s="7" customFormat="1" ht="12"/>
    <row r="305" s="7" customFormat="1" ht="12"/>
    <row r="306" s="7" customFormat="1" ht="12"/>
    <row r="307" s="7" customFormat="1" ht="12"/>
    <row r="308" s="7" customFormat="1" ht="12"/>
    <row r="309" s="7" customFormat="1" ht="12"/>
    <row r="310" s="7" customFormat="1" ht="12"/>
    <row r="311" s="7" customFormat="1" ht="12"/>
    <row r="312" s="7" customFormat="1" ht="12"/>
    <row r="313" s="7" customFormat="1" ht="12"/>
    <row r="314" s="7" customFormat="1" ht="12"/>
    <row r="315" s="7" customFormat="1" ht="12"/>
    <row r="316" s="7" customFormat="1" ht="12"/>
  </sheetData>
  <mergeCells count="7">
    <mergeCell ref="N5:P5"/>
    <mergeCell ref="A2:J2"/>
    <mergeCell ref="A5:A6"/>
    <mergeCell ref="B5:D5"/>
    <mergeCell ref="E5:G5"/>
    <mergeCell ref="H5:J5"/>
    <mergeCell ref="K5:M5"/>
  </mergeCells>
  <phoneticPr fontId="48"/>
  <printOptions gridLinesSet="0"/>
  <pageMargins left="0.78740157480314965" right="0.78740157480314965" top="0.78740157480314965" bottom="0.78740157480314965" header="0.51181102362204722" footer="0.51181102362204722"/>
  <pageSetup paperSize="9" scale="99" orientation="portrait" horizontalDpi="300" verticalDpi="300" r:id="rId1"/>
  <headerFooter alignWithMargins="0"/>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8"/>
  <sheetViews>
    <sheetView showGridLines="0" topLeftCell="A7" zoomScaleNormal="100" workbookViewId="0">
      <selection activeCell="B1" sqref="B1"/>
    </sheetView>
  </sheetViews>
  <sheetFormatPr defaultRowHeight="13.5"/>
  <cols>
    <col min="1" max="1" width="0.625" style="100" customWidth="1"/>
    <col min="2" max="2" width="15.625" style="100" customWidth="1"/>
    <col min="3" max="3" width="0.625" style="100" customWidth="1"/>
    <col min="4" max="4" width="9.125" style="100" bestFit="1" customWidth="1"/>
    <col min="5" max="5" width="7.875" style="100" bestFit="1" customWidth="1"/>
    <col min="6" max="6" width="0.625" style="100" customWidth="1"/>
    <col min="7" max="7" width="15.625" style="100" customWidth="1"/>
    <col min="8" max="8" width="0.625" style="100" customWidth="1"/>
    <col min="9" max="9" width="8.75" style="100" customWidth="1"/>
    <col min="10" max="10" width="7.625" style="100" customWidth="1"/>
    <col min="11" max="11" width="0.625" style="100" customWidth="1"/>
    <col min="12" max="12" width="15.625" style="100" customWidth="1"/>
    <col min="13" max="13" width="0.625" style="100" customWidth="1"/>
    <col min="14" max="14" width="8.875" style="100" customWidth="1"/>
    <col min="15" max="15" width="7.625" style="100" customWidth="1"/>
    <col min="16" max="16" width="0.625" style="100" customWidth="1"/>
    <col min="17" max="17" width="15.625" style="100" customWidth="1"/>
    <col min="18" max="18" width="0.625" style="100" customWidth="1"/>
    <col min="19" max="19" width="8.875" style="100" customWidth="1"/>
    <col min="20" max="20" width="7.625" style="100" customWidth="1"/>
    <col min="21" max="21" width="0.875" style="100" customWidth="1"/>
    <col min="22" max="22" width="15.625" style="100" customWidth="1"/>
    <col min="23" max="23" width="0.875" style="100" customWidth="1"/>
    <col min="24" max="24" width="8.875" style="100" customWidth="1"/>
    <col min="25" max="27" width="7.625" style="100" bestFit="1" customWidth="1"/>
    <col min="28" max="28" width="6.75" style="100" customWidth="1"/>
    <col min="29" max="16384" width="9" style="100"/>
  </cols>
  <sheetData>
    <row r="1" spans="1:27">
      <c r="A1" s="300"/>
      <c r="B1" s="300"/>
      <c r="C1" s="300"/>
      <c r="D1" s="300"/>
      <c r="E1" s="300"/>
      <c r="F1" s="300"/>
      <c r="G1" s="300"/>
      <c r="H1" s="335"/>
      <c r="I1" s="335"/>
      <c r="J1" s="335"/>
    </row>
    <row r="2" spans="1:27" ht="22.5" customHeight="1">
      <c r="A2" s="337" t="s">
        <v>280</v>
      </c>
      <c r="B2" s="337"/>
      <c r="C2" s="337"/>
      <c r="D2" s="337"/>
      <c r="E2" s="337"/>
      <c r="F2" s="337"/>
      <c r="G2" s="337"/>
      <c r="H2" s="337"/>
      <c r="I2" s="337"/>
      <c r="J2" s="517" t="s">
        <v>279</v>
      </c>
      <c r="K2" s="518"/>
      <c r="L2" s="518"/>
      <c r="M2" s="518"/>
      <c r="N2" s="518"/>
      <c r="O2" s="518"/>
      <c r="P2" s="336"/>
      <c r="Q2" s="336" t="s">
        <v>278</v>
      </c>
      <c r="R2" s="336"/>
      <c r="S2" s="336"/>
      <c r="T2" s="336"/>
      <c r="U2" s="336"/>
      <c r="V2" s="336"/>
      <c r="W2" s="336"/>
      <c r="X2" s="336"/>
      <c r="Y2" s="336"/>
    </row>
    <row r="3" spans="1:27" ht="14.25" thickBot="1">
      <c r="A3" s="116"/>
      <c r="B3" s="226"/>
      <c r="C3" s="300"/>
      <c r="D3" s="116"/>
      <c r="E3" s="116"/>
      <c r="F3" s="116"/>
      <c r="G3" s="226"/>
      <c r="H3" s="226"/>
      <c r="I3" s="226"/>
      <c r="J3" s="335"/>
      <c r="L3" s="334"/>
      <c r="N3" s="334"/>
      <c r="O3" s="334"/>
    </row>
    <row r="4" spans="1:27" s="297" customFormat="1" ht="27" customHeight="1">
      <c r="A4" s="519" t="s">
        <v>277</v>
      </c>
      <c r="B4" s="519"/>
      <c r="C4" s="519"/>
      <c r="D4" s="519"/>
      <c r="E4" s="519"/>
      <c r="F4" s="515" t="s">
        <v>276</v>
      </c>
      <c r="G4" s="519"/>
      <c r="H4" s="519"/>
      <c r="I4" s="519"/>
      <c r="J4" s="519"/>
      <c r="K4" s="515" t="s">
        <v>275</v>
      </c>
      <c r="L4" s="519"/>
      <c r="M4" s="519"/>
      <c r="N4" s="519"/>
      <c r="O4" s="519"/>
      <c r="P4" s="519" t="s">
        <v>274</v>
      </c>
      <c r="Q4" s="520"/>
      <c r="R4" s="520"/>
      <c r="S4" s="520"/>
      <c r="T4" s="520"/>
      <c r="U4" s="515" t="s">
        <v>273</v>
      </c>
      <c r="V4" s="516"/>
      <c r="W4" s="516"/>
      <c r="X4" s="516"/>
      <c r="Y4" s="516"/>
      <c r="Z4" s="516"/>
      <c r="AA4" s="516"/>
    </row>
    <row r="5" spans="1:27" ht="27" customHeight="1">
      <c r="A5" s="333"/>
      <c r="B5" s="327" t="s">
        <v>271</v>
      </c>
      <c r="C5" s="331"/>
      <c r="D5" s="330" t="s">
        <v>270</v>
      </c>
      <c r="E5" s="328" t="s">
        <v>272</v>
      </c>
      <c r="F5" s="333"/>
      <c r="G5" s="327" t="s">
        <v>271</v>
      </c>
      <c r="H5" s="331"/>
      <c r="I5" s="330" t="s">
        <v>270</v>
      </c>
      <c r="J5" s="328" t="s">
        <v>269</v>
      </c>
      <c r="K5" s="333"/>
      <c r="L5" s="327" t="s">
        <v>271</v>
      </c>
      <c r="M5" s="331"/>
      <c r="N5" s="330" t="s">
        <v>270</v>
      </c>
      <c r="O5" s="329" t="s">
        <v>269</v>
      </c>
      <c r="P5" s="333"/>
      <c r="Q5" s="327" t="s">
        <v>271</v>
      </c>
      <c r="R5" s="331"/>
      <c r="S5" s="330" t="s">
        <v>270</v>
      </c>
      <c r="T5" s="329" t="s">
        <v>269</v>
      </c>
      <c r="U5" s="332"/>
      <c r="V5" s="327" t="s">
        <v>271</v>
      </c>
      <c r="W5" s="331"/>
      <c r="X5" s="330" t="s">
        <v>270</v>
      </c>
      <c r="Y5" s="329" t="s">
        <v>269</v>
      </c>
      <c r="Z5" s="328" t="s">
        <v>268</v>
      </c>
      <c r="AA5" s="327" t="s">
        <v>267</v>
      </c>
    </row>
    <row r="6" spans="1:27" ht="27" customHeight="1">
      <c r="A6" s="326"/>
      <c r="B6" s="324" t="s">
        <v>265</v>
      </c>
      <c r="C6" s="323"/>
      <c r="D6" s="322">
        <v>313.60000000000002</v>
      </c>
      <c r="E6" s="321">
        <v>746</v>
      </c>
      <c r="F6" s="326"/>
      <c r="G6" s="324" t="s">
        <v>266</v>
      </c>
      <c r="H6" s="323"/>
      <c r="I6" s="322">
        <v>287.10000000000002</v>
      </c>
      <c r="J6" s="321">
        <v>681</v>
      </c>
      <c r="K6" s="326"/>
      <c r="L6" s="324" t="s">
        <v>266</v>
      </c>
      <c r="M6" s="323"/>
      <c r="N6" s="322">
        <v>296.7</v>
      </c>
      <c r="O6" s="320">
        <v>697</v>
      </c>
      <c r="P6" s="326"/>
      <c r="Q6" s="324" t="s">
        <v>266</v>
      </c>
      <c r="R6" s="323"/>
      <c r="S6" s="322">
        <v>315.8</v>
      </c>
      <c r="T6" s="320">
        <v>740</v>
      </c>
      <c r="U6" s="325"/>
      <c r="V6" s="324" t="s">
        <v>265</v>
      </c>
      <c r="W6" s="323"/>
      <c r="X6" s="322">
        <v>322.06531860546573</v>
      </c>
      <c r="Y6" s="320">
        <v>754</v>
      </c>
      <c r="Z6" s="321">
        <v>451</v>
      </c>
      <c r="AA6" s="320">
        <v>303</v>
      </c>
    </row>
    <row r="7" spans="1:27" ht="27" customHeight="1">
      <c r="A7" s="318"/>
      <c r="B7" s="316" t="s">
        <v>264</v>
      </c>
      <c r="C7" s="315"/>
      <c r="D7" s="319">
        <v>132.80000000000001</v>
      </c>
      <c r="E7" s="313">
        <v>316</v>
      </c>
      <c r="F7" s="318"/>
      <c r="G7" s="316" t="s">
        <v>264</v>
      </c>
      <c r="H7" s="315"/>
      <c r="I7" s="319">
        <v>118.9</v>
      </c>
      <c r="J7" s="313">
        <v>282</v>
      </c>
      <c r="K7" s="318"/>
      <c r="L7" s="316" t="s">
        <v>264</v>
      </c>
      <c r="M7" s="315"/>
      <c r="N7" s="319">
        <v>156.69999999999999</v>
      </c>
      <c r="O7" s="312">
        <v>368</v>
      </c>
      <c r="P7" s="318"/>
      <c r="Q7" s="316" t="s">
        <v>264</v>
      </c>
      <c r="R7" s="315"/>
      <c r="S7" s="319">
        <v>153.19999999999999</v>
      </c>
      <c r="T7" s="312">
        <v>359</v>
      </c>
      <c r="U7" s="317"/>
      <c r="V7" s="316" t="s">
        <v>264</v>
      </c>
      <c r="W7" s="315"/>
      <c r="X7" s="319">
        <v>157.18837831142093</v>
      </c>
      <c r="Y7" s="312">
        <v>368</v>
      </c>
      <c r="Z7" s="313">
        <v>160</v>
      </c>
      <c r="AA7" s="312">
        <v>208</v>
      </c>
    </row>
    <row r="8" spans="1:27" ht="27" customHeight="1">
      <c r="A8" s="318"/>
      <c r="B8" s="316" t="s">
        <v>262</v>
      </c>
      <c r="C8" s="315"/>
      <c r="D8" s="319">
        <v>118.6</v>
      </c>
      <c r="E8" s="313">
        <v>282</v>
      </c>
      <c r="F8" s="318"/>
      <c r="G8" s="316" t="s">
        <v>263</v>
      </c>
      <c r="H8" s="315"/>
      <c r="I8" s="319">
        <v>110.9</v>
      </c>
      <c r="J8" s="313">
        <v>263</v>
      </c>
      <c r="K8" s="318"/>
      <c r="L8" s="316" t="s">
        <v>263</v>
      </c>
      <c r="M8" s="315"/>
      <c r="N8" s="319">
        <v>121.3</v>
      </c>
      <c r="O8" s="312">
        <v>285</v>
      </c>
      <c r="P8" s="318"/>
      <c r="Q8" s="316" t="s">
        <v>263</v>
      </c>
      <c r="R8" s="315"/>
      <c r="S8" s="319">
        <v>126.3</v>
      </c>
      <c r="T8" s="312">
        <v>296</v>
      </c>
      <c r="U8" s="317"/>
      <c r="V8" s="316" t="s">
        <v>262</v>
      </c>
      <c r="W8" s="315"/>
      <c r="X8" s="319">
        <v>127.28841504566152</v>
      </c>
      <c r="Y8" s="312">
        <v>298</v>
      </c>
      <c r="Z8" s="313">
        <v>161</v>
      </c>
      <c r="AA8" s="312">
        <v>137</v>
      </c>
    </row>
    <row r="9" spans="1:27" ht="27" customHeight="1">
      <c r="A9" s="318"/>
      <c r="B9" s="316" t="s">
        <v>260</v>
      </c>
      <c r="C9" s="315"/>
      <c r="D9" s="319">
        <v>107.6</v>
      </c>
      <c r="E9" s="313">
        <v>256</v>
      </c>
      <c r="F9" s="318"/>
      <c r="G9" s="316" t="s">
        <v>261</v>
      </c>
      <c r="H9" s="315"/>
      <c r="I9" s="319">
        <v>110.5</v>
      </c>
      <c r="J9" s="313">
        <v>262</v>
      </c>
      <c r="K9" s="318"/>
      <c r="L9" s="316" t="s">
        <v>261</v>
      </c>
      <c r="M9" s="315"/>
      <c r="N9" s="319">
        <v>93.2</v>
      </c>
      <c r="O9" s="312">
        <v>219</v>
      </c>
      <c r="P9" s="318"/>
      <c r="Q9" s="316" t="s">
        <v>261</v>
      </c>
      <c r="R9" s="315"/>
      <c r="S9" s="319">
        <v>100.3</v>
      </c>
      <c r="T9" s="312">
        <v>235</v>
      </c>
      <c r="U9" s="317"/>
      <c r="V9" s="316" t="s">
        <v>260</v>
      </c>
      <c r="W9" s="315"/>
      <c r="X9" s="319">
        <v>99.097021109374069</v>
      </c>
      <c r="Y9" s="312">
        <v>232</v>
      </c>
      <c r="Z9" s="313">
        <v>123</v>
      </c>
      <c r="AA9" s="312">
        <v>109</v>
      </c>
    </row>
    <row r="10" spans="1:27" ht="27" customHeight="1">
      <c r="A10" s="318"/>
      <c r="B10" s="316" t="s">
        <v>256</v>
      </c>
      <c r="C10" s="315"/>
      <c r="D10" s="319">
        <v>26.9</v>
      </c>
      <c r="E10" s="313">
        <v>64</v>
      </c>
      <c r="F10" s="318"/>
      <c r="G10" s="316" t="s">
        <v>259</v>
      </c>
      <c r="H10" s="315"/>
      <c r="I10" s="319">
        <v>32.5</v>
      </c>
      <c r="J10" s="313">
        <v>77</v>
      </c>
      <c r="K10" s="318"/>
      <c r="L10" s="316" t="s">
        <v>259</v>
      </c>
      <c r="M10" s="315"/>
      <c r="N10" s="319">
        <v>29.4</v>
      </c>
      <c r="O10" s="312">
        <v>69</v>
      </c>
      <c r="P10" s="318"/>
      <c r="Q10" s="316" t="s">
        <v>259</v>
      </c>
      <c r="R10" s="315"/>
      <c r="S10" s="319">
        <v>40.1</v>
      </c>
      <c r="T10" s="312">
        <v>94</v>
      </c>
      <c r="U10" s="317"/>
      <c r="V10" s="316" t="s">
        <v>258</v>
      </c>
      <c r="W10" s="315"/>
      <c r="X10" s="319">
        <v>38.869952245487241</v>
      </c>
      <c r="Y10" s="312">
        <v>91</v>
      </c>
      <c r="Z10" s="313">
        <v>18</v>
      </c>
      <c r="AA10" s="312">
        <v>73</v>
      </c>
    </row>
    <row r="11" spans="1:27" ht="27" customHeight="1">
      <c r="A11" s="318"/>
      <c r="B11" s="316" t="s">
        <v>258</v>
      </c>
      <c r="C11" s="315"/>
      <c r="D11" s="319">
        <v>22.7</v>
      </c>
      <c r="E11" s="313">
        <v>54</v>
      </c>
      <c r="F11" s="318"/>
      <c r="G11" s="316" t="s">
        <v>257</v>
      </c>
      <c r="H11" s="315"/>
      <c r="I11" s="319">
        <v>25.3</v>
      </c>
      <c r="J11" s="313">
        <v>60</v>
      </c>
      <c r="K11" s="318"/>
      <c r="L11" s="316" t="s">
        <v>257</v>
      </c>
      <c r="M11" s="315"/>
      <c r="N11" s="319">
        <v>22.1</v>
      </c>
      <c r="O11" s="312">
        <v>52</v>
      </c>
      <c r="P11" s="318"/>
      <c r="Q11" s="316" t="s">
        <v>257</v>
      </c>
      <c r="R11" s="315"/>
      <c r="S11" s="319">
        <v>32.4</v>
      </c>
      <c r="T11" s="312">
        <v>76</v>
      </c>
      <c r="U11" s="317"/>
      <c r="V11" s="316" t="s">
        <v>256</v>
      </c>
      <c r="W11" s="315"/>
      <c r="X11" s="319">
        <v>36.734240583647285</v>
      </c>
      <c r="Y11" s="312">
        <v>86</v>
      </c>
      <c r="Z11" s="313">
        <v>58</v>
      </c>
      <c r="AA11" s="312">
        <v>28</v>
      </c>
    </row>
    <row r="12" spans="1:27" ht="27" customHeight="1">
      <c r="A12" s="318"/>
      <c r="B12" s="316" t="s">
        <v>247</v>
      </c>
      <c r="C12" s="315"/>
      <c r="D12" s="319">
        <v>20.2</v>
      </c>
      <c r="E12" s="313">
        <v>48</v>
      </c>
      <c r="F12" s="318"/>
      <c r="G12" s="316" t="s">
        <v>255</v>
      </c>
      <c r="H12" s="315"/>
      <c r="I12" s="319">
        <v>21.5</v>
      </c>
      <c r="J12" s="313">
        <v>51</v>
      </c>
      <c r="K12" s="318"/>
      <c r="L12" s="316" t="s">
        <v>255</v>
      </c>
      <c r="M12" s="315"/>
      <c r="N12" s="319">
        <v>20.9</v>
      </c>
      <c r="O12" s="312">
        <v>49</v>
      </c>
      <c r="P12" s="318"/>
      <c r="Q12" s="316" t="s">
        <v>255</v>
      </c>
      <c r="R12" s="315"/>
      <c r="S12" s="319">
        <v>18.8</v>
      </c>
      <c r="T12" s="312">
        <v>44</v>
      </c>
      <c r="U12" s="317"/>
      <c r="V12" s="316" t="s">
        <v>254</v>
      </c>
      <c r="W12" s="315"/>
      <c r="X12" s="319">
        <v>15.80426629761569</v>
      </c>
      <c r="Y12" s="312">
        <v>37</v>
      </c>
      <c r="Z12" s="313">
        <v>14</v>
      </c>
      <c r="AA12" s="312">
        <v>23</v>
      </c>
    </row>
    <row r="13" spans="1:27" ht="27" customHeight="1">
      <c r="A13" s="318"/>
      <c r="B13" s="316" t="s">
        <v>254</v>
      </c>
      <c r="C13" s="315"/>
      <c r="D13" s="319">
        <v>15.1</v>
      </c>
      <c r="E13" s="313">
        <v>36</v>
      </c>
      <c r="F13" s="318"/>
      <c r="G13" s="316" t="s">
        <v>253</v>
      </c>
      <c r="H13" s="315"/>
      <c r="I13" s="319">
        <v>20.7</v>
      </c>
      <c r="J13" s="313">
        <v>49</v>
      </c>
      <c r="K13" s="318"/>
      <c r="L13" s="316" t="s">
        <v>250</v>
      </c>
      <c r="M13" s="315"/>
      <c r="N13" s="319">
        <v>16.2</v>
      </c>
      <c r="O13" s="312">
        <v>38</v>
      </c>
      <c r="P13" s="318"/>
      <c r="Q13" s="316" t="s">
        <v>250</v>
      </c>
      <c r="R13" s="315"/>
      <c r="S13" s="319">
        <v>18.3</v>
      </c>
      <c r="T13" s="312">
        <v>43</v>
      </c>
      <c r="U13" s="317"/>
      <c r="V13" s="316" t="s">
        <v>252</v>
      </c>
      <c r="W13" s="315"/>
      <c r="X13" s="319">
        <v>15.377123965247701</v>
      </c>
      <c r="Y13" s="312">
        <v>36</v>
      </c>
      <c r="Z13" s="313">
        <v>19</v>
      </c>
      <c r="AA13" s="312">
        <v>17</v>
      </c>
    </row>
    <row r="14" spans="1:27" ht="27" customHeight="1">
      <c r="A14" s="318"/>
      <c r="B14" s="316" t="s">
        <v>251</v>
      </c>
      <c r="C14" s="315"/>
      <c r="D14" s="319">
        <v>11.8</v>
      </c>
      <c r="E14" s="313">
        <v>28</v>
      </c>
      <c r="F14" s="318"/>
      <c r="G14" s="316" t="s">
        <v>250</v>
      </c>
      <c r="H14" s="315"/>
      <c r="I14" s="319">
        <v>16.399999999999999</v>
      </c>
      <c r="J14" s="313">
        <v>39</v>
      </c>
      <c r="K14" s="318"/>
      <c r="L14" s="316" t="s">
        <v>249</v>
      </c>
      <c r="M14" s="315"/>
      <c r="N14" s="319">
        <v>14.5</v>
      </c>
      <c r="O14" s="312">
        <v>34</v>
      </c>
      <c r="P14" s="318"/>
      <c r="Q14" s="316" t="s">
        <v>248</v>
      </c>
      <c r="R14" s="315"/>
      <c r="S14" s="319">
        <v>14.9</v>
      </c>
      <c r="T14" s="312">
        <v>35</v>
      </c>
      <c r="U14" s="317"/>
      <c r="V14" s="316" t="s">
        <v>247</v>
      </c>
      <c r="W14" s="315"/>
      <c r="X14" s="319">
        <v>14.949981632879709</v>
      </c>
      <c r="Y14" s="312">
        <v>35</v>
      </c>
      <c r="Z14" s="313">
        <v>25</v>
      </c>
      <c r="AA14" s="312">
        <v>10</v>
      </c>
    </row>
    <row r="15" spans="1:27" ht="27" customHeight="1">
      <c r="A15" s="318"/>
      <c r="B15" s="316" t="s">
        <v>245</v>
      </c>
      <c r="C15" s="315"/>
      <c r="D15" s="314">
        <v>11.4</v>
      </c>
      <c r="E15" s="313">
        <v>27</v>
      </c>
      <c r="F15" s="318"/>
      <c r="G15" s="316" t="s">
        <v>246</v>
      </c>
      <c r="H15" s="315"/>
      <c r="I15" s="314">
        <v>13.9</v>
      </c>
      <c r="J15" s="313">
        <v>33</v>
      </c>
      <c r="K15" s="318"/>
      <c r="L15" s="316" t="s">
        <v>246</v>
      </c>
      <c r="M15" s="315"/>
      <c r="N15" s="319">
        <v>14.5</v>
      </c>
      <c r="O15" s="312">
        <v>34</v>
      </c>
      <c r="P15" s="318"/>
      <c r="Q15" s="316" t="s">
        <v>245</v>
      </c>
      <c r="R15" s="315"/>
      <c r="S15" s="319">
        <v>13.2</v>
      </c>
      <c r="T15" s="312">
        <v>31</v>
      </c>
      <c r="U15" s="317"/>
      <c r="V15" s="316" t="s">
        <v>244</v>
      </c>
      <c r="W15" s="315"/>
      <c r="X15" s="319">
        <v>14.095696968143725</v>
      </c>
      <c r="Y15" s="312">
        <v>33</v>
      </c>
      <c r="Z15" s="313">
        <v>6</v>
      </c>
      <c r="AA15" s="312">
        <v>27</v>
      </c>
    </row>
    <row r="16" spans="1:27" ht="27" customHeight="1">
      <c r="A16" s="318"/>
      <c r="B16" s="316" t="s">
        <v>243</v>
      </c>
      <c r="C16" s="315"/>
      <c r="D16" s="314">
        <v>169.8</v>
      </c>
      <c r="E16" s="313">
        <v>404</v>
      </c>
      <c r="F16" s="318"/>
      <c r="G16" s="316" t="s">
        <v>243</v>
      </c>
      <c r="H16" s="315"/>
      <c r="I16" s="314">
        <v>169.4</v>
      </c>
      <c r="J16" s="313">
        <v>402</v>
      </c>
      <c r="K16" s="318"/>
      <c r="L16" s="316" t="s">
        <v>243</v>
      </c>
      <c r="M16" s="315"/>
      <c r="N16" s="319">
        <v>197.1</v>
      </c>
      <c r="O16" s="312">
        <v>463</v>
      </c>
      <c r="P16" s="318"/>
      <c r="Q16" s="316" t="s">
        <v>243</v>
      </c>
      <c r="R16" s="315"/>
      <c r="S16" s="314">
        <v>203.1</v>
      </c>
      <c r="T16" s="312">
        <v>476</v>
      </c>
      <c r="U16" s="317"/>
      <c r="V16" s="316" t="s">
        <v>243</v>
      </c>
      <c r="W16" s="315"/>
      <c r="X16" s="314">
        <v>224.24972449319563</v>
      </c>
      <c r="Y16" s="312">
        <v>525</v>
      </c>
      <c r="Z16" s="313">
        <v>261</v>
      </c>
      <c r="AA16" s="312">
        <v>264</v>
      </c>
    </row>
    <row r="17" spans="1:27" ht="27" customHeight="1" thickBot="1">
      <c r="A17" s="309"/>
      <c r="B17" s="307" t="s">
        <v>132</v>
      </c>
      <c r="C17" s="306"/>
      <c r="D17" s="305">
        <v>967.3</v>
      </c>
      <c r="E17" s="311">
        <v>2301</v>
      </c>
      <c r="F17" s="309"/>
      <c r="G17" s="307" t="s">
        <v>132</v>
      </c>
      <c r="H17" s="306"/>
      <c r="I17" s="305">
        <v>927.1</v>
      </c>
      <c r="J17" s="311">
        <v>2199</v>
      </c>
      <c r="K17" s="309"/>
      <c r="L17" s="307" t="s">
        <v>242</v>
      </c>
      <c r="M17" s="306"/>
      <c r="N17" s="310">
        <v>982.6</v>
      </c>
      <c r="O17" s="304">
        <v>2308</v>
      </c>
      <c r="P17" s="309"/>
      <c r="Q17" s="307" t="s">
        <v>242</v>
      </c>
      <c r="R17" s="306"/>
      <c r="S17" s="305">
        <v>1036.5</v>
      </c>
      <c r="T17" s="304">
        <v>2429</v>
      </c>
      <c r="U17" s="308"/>
      <c r="V17" s="307" t="s">
        <v>242</v>
      </c>
      <c r="W17" s="306"/>
      <c r="X17" s="305">
        <v>1065.7201192581392</v>
      </c>
      <c r="Y17" s="304">
        <v>2495</v>
      </c>
      <c r="Z17" s="303">
        <v>1296</v>
      </c>
      <c r="AA17" s="302">
        <v>1199</v>
      </c>
    </row>
    <row r="18" spans="1:27" s="297" customFormat="1" ht="14.25" customHeight="1">
      <c r="A18" s="300" t="s">
        <v>241</v>
      </c>
      <c r="B18" s="300"/>
      <c r="C18" s="301"/>
      <c r="D18" s="101"/>
      <c r="E18" s="101"/>
      <c r="F18" s="101"/>
      <c r="G18" s="101"/>
      <c r="H18" s="101"/>
      <c r="I18" s="101"/>
      <c r="J18" s="300"/>
    </row>
    <row r="19" spans="1:27" s="297" customFormat="1" ht="14.25" customHeight="1">
      <c r="A19" s="300" t="s">
        <v>240</v>
      </c>
      <c r="C19" s="300"/>
      <c r="D19" s="300"/>
      <c r="E19" s="299"/>
      <c r="S19" s="298"/>
      <c r="X19" s="298"/>
      <c r="Y19" s="298"/>
    </row>
    <row r="20" spans="1:27" s="297" customFormat="1" ht="12"/>
    <row r="21" spans="1:27" s="297" customFormat="1" ht="12"/>
    <row r="22" spans="1:27" s="297" customFormat="1" ht="12"/>
    <row r="23" spans="1:27" s="297" customFormat="1" ht="12"/>
    <row r="24" spans="1:27" s="297" customFormat="1" ht="12"/>
    <row r="25" spans="1:27" s="297" customFormat="1" ht="12"/>
    <row r="26" spans="1:27" s="297" customFormat="1" ht="12"/>
    <row r="27" spans="1:27" s="297" customFormat="1" ht="12"/>
    <row r="28" spans="1:27" s="297" customFormat="1" ht="12"/>
    <row r="29" spans="1:27" s="297" customFormat="1" ht="12"/>
    <row r="30" spans="1:27" s="297" customFormat="1" ht="12"/>
    <row r="31" spans="1:27" s="297" customFormat="1" ht="12"/>
    <row r="32" spans="1:27" s="297" customFormat="1" ht="12"/>
    <row r="33" s="297" customFormat="1" ht="12"/>
    <row r="34" s="297" customFormat="1" ht="12"/>
    <row r="35" s="297" customFormat="1" ht="12"/>
    <row r="36" s="297" customFormat="1" ht="12"/>
    <row r="37" s="297" customFormat="1" ht="12"/>
    <row r="38" s="297" customFormat="1" ht="12"/>
    <row r="39" s="297" customFormat="1" ht="12"/>
    <row r="40" s="297" customFormat="1" ht="12"/>
    <row r="41" s="297" customFormat="1" ht="12"/>
    <row r="42" s="297" customFormat="1" ht="12"/>
    <row r="43" s="297" customFormat="1" ht="12"/>
    <row r="44" s="297" customFormat="1" ht="12"/>
    <row r="45" s="297" customFormat="1" ht="12"/>
    <row r="46" s="297" customFormat="1" ht="12"/>
    <row r="47" s="297" customFormat="1" ht="12"/>
    <row r="48" s="297" customFormat="1" ht="12"/>
    <row r="49" s="297" customFormat="1" ht="12"/>
    <row r="50" s="297" customFormat="1" ht="12"/>
    <row r="51" s="297" customFormat="1" ht="12"/>
    <row r="52" s="297" customFormat="1" ht="12"/>
    <row r="53" s="297" customFormat="1" ht="12"/>
    <row r="54" s="297" customFormat="1" ht="12"/>
    <row r="55" s="297" customFormat="1" ht="12"/>
    <row r="56" s="297" customFormat="1" ht="12"/>
    <row r="57" s="297" customFormat="1" ht="12"/>
    <row r="58" s="297" customFormat="1" ht="12"/>
    <row r="59" s="297" customFormat="1" ht="12"/>
    <row r="60" s="297" customFormat="1" ht="12"/>
    <row r="61" s="297" customFormat="1" ht="12"/>
    <row r="62" s="297" customFormat="1" ht="12"/>
    <row r="63" s="297" customFormat="1" ht="12"/>
    <row r="64" s="297" customFormat="1" ht="12"/>
    <row r="65" s="297" customFormat="1" ht="12"/>
    <row r="66" s="297" customFormat="1" ht="12"/>
    <row r="67" s="297" customFormat="1" ht="12"/>
    <row r="68" s="297" customFormat="1" ht="12"/>
    <row r="69" s="297" customFormat="1" ht="12"/>
    <row r="70" s="297" customFormat="1" ht="12"/>
    <row r="71" s="297" customFormat="1" ht="12"/>
    <row r="72" s="297" customFormat="1" ht="12"/>
    <row r="73" s="297" customFormat="1" ht="12"/>
    <row r="74" s="297" customFormat="1" ht="12"/>
    <row r="75" s="297" customFormat="1" ht="12"/>
    <row r="76" s="297" customFormat="1" ht="12"/>
    <row r="77" s="297" customFormat="1" ht="12"/>
    <row r="78" s="297" customFormat="1" ht="12"/>
    <row r="79" s="297" customFormat="1" ht="12"/>
    <row r="80" s="297" customFormat="1" ht="12"/>
    <row r="81" s="297" customFormat="1" ht="12"/>
    <row r="82" s="297" customFormat="1" ht="12"/>
    <row r="83" s="297" customFormat="1" ht="12"/>
    <row r="84" s="297" customFormat="1" ht="12"/>
    <row r="85" s="297" customFormat="1" ht="12"/>
    <row r="86" s="297" customFormat="1" ht="12"/>
    <row r="87" s="297" customFormat="1" ht="12"/>
    <row r="88" s="297" customFormat="1" ht="12"/>
    <row r="89" s="297" customFormat="1" ht="12"/>
    <row r="90" s="297" customFormat="1" ht="12"/>
    <row r="91" s="297" customFormat="1" ht="12"/>
    <row r="92" s="297" customFormat="1" ht="12"/>
    <row r="93" s="297" customFormat="1" ht="12"/>
    <row r="94" s="297" customFormat="1" ht="12"/>
    <row r="95" s="297" customFormat="1" ht="12"/>
    <row r="96" s="297" customFormat="1" ht="12"/>
    <row r="97" s="297" customFormat="1" ht="12"/>
    <row r="98" s="297" customFormat="1" ht="12"/>
    <row r="99" s="297" customFormat="1" ht="12"/>
    <row r="100" s="297" customFormat="1" ht="12"/>
    <row r="101" s="297" customFormat="1" ht="12"/>
    <row r="102" s="297" customFormat="1" ht="12"/>
    <row r="103" s="297" customFormat="1" ht="12"/>
    <row r="104" s="297" customFormat="1" ht="12"/>
    <row r="105" s="297" customFormat="1" ht="12"/>
    <row r="106" s="297" customFormat="1" ht="12"/>
    <row r="107" s="297" customFormat="1" ht="12"/>
    <row r="108" s="297" customFormat="1" ht="12"/>
    <row r="109" s="297" customFormat="1" ht="12"/>
    <row r="110" s="297" customFormat="1" ht="12"/>
    <row r="111" s="297" customFormat="1" ht="12"/>
    <row r="112" s="297" customFormat="1" ht="12"/>
    <row r="113" s="297" customFormat="1" ht="12"/>
    <row r="114" s="297" customFormat="1" ht="12"/>
    <row r="115" s="297" customFormat="1" ht="12"/>
    <row r="116" s="297" customFormat="1" ht="12"/>
    <row r="117" s="297" customFormat="1" ht="12"/>
    <row r="118" s="297" customFormat="1" ht="12"/>
    <row r="119" s="297" customFormat="1" ht="12"/>
    <row r="120" s="297" customFormat="1" ht="12"/>
    <row r="121" s="297" customFormat="1" ht="12"/>
    <row r="122" s="297" customFormat="1" ht="12"/>
    <row r="123" s="297" customFormat="1" ht="12"/>
    <row r="124" s="297" customFormat="1" ht="12"/>
    <row r="125" s="297" customFormat="1" ht="12"/>
    <row r="126" s="297" customFormat="1" ht="12"/>
    <row r="127" s="297" customFormat="1" ht="12"/>
    <row r="128" s="297" customFormat="1" ht="12"/>
    <row r="129" s="297" customFormat="1" ht="12"/>
    <row r="130" s="297" customFormat="1" ht="12"/>
    <row r="131" s="297" customFormat="1" ht="12"/>
    <row r="132" s="297" customFormat="1" ht="12"/>
    <row r="133" s="297" customFormat="1" ht="12"/>
    <row r="134" s="297" customFormat="1" ht="12"/>
    <row r="135" s="297" customFormat="1" ht="12"/>
    <row r="136" s="297" customFormat="1" ht="12"/>
    <row r="137" s="297" customFormat="1" ht="12"/>
    <row r="138" s="297" customFormat="1" ht="12"/>
    <row r="139" s="297" customFormat="1" ht="12"/>
    <row r="140" s="297" customFormat="1" ht="12"/>
    <row r="141" s="297" customFormat="1" ht="12"/>
    <row r="142" s="297" customFormat="1" ht="12"/>
    <row r="143" s="297" customFormat="1" ht="12"/>
    <row r="144" s="297" customFormat="1" ht="12"/>
    <row r="145" s="297" customFormat="1" ht="12"/>
    <row r="146" s="297" customFormat="1" ht="12"/>
    <row r="147" s="297" customFormat="1" ht="12"/>
    <row r="148" s="297" customFormat="1" ht="12"/>
    <row r="149" s="297" customFormat="1" ht="12"/>
    <row r="150" s="297" customFormat="1" ht="12"/>
    <row r="151" s="297" customFormat="1" ht="12"/>
    <row r="152" s="297" customFormat="1" ht="12"/>
    <row r="153" s="297" customFormat="1" ht="12"/>
    <row r="154" s="297" customFormat="1" ht="12"/>
    <row r="155" s="297" customFormat="1" ht="12"/>
    <row r="156" s="297" customFormat="1" ht="12"/>
    <row r="157" s="297" customFormat="1" ht="12"/>
    <row r="158" s="297" customFormat="1" ht="12"/>
  </sheetData>
  <mergeCells count="6">
    <mergeCell ref="U4:AA4"/>
    <mergeCell ref="J2:O2"/>
    <mergeCell ref="P4:T4"/>
    <mergeCell ref="A4:E4"/>
    <mergeCell ref="F4:J4"/>
    <mergeCell ref="K4:O4"/>
  </mergeCells>
  <phoneticPr fontId="21"/>
  <pageMargins left="0.78700000000000003" right="0.78700000000000003" top="0.98399999999999999" bottom="0.98399999999999999" header="0.51200000000000001" footer="0.51200000000000001"/>
  <pageSetup paperSize="9" scale="82" orientation="portrait"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zoomScaleNormal="100" workbookViewId="0"/>
  </sheetViews>
  <sheetFormatPr defaultRowHeight="12"/>
  <cols>
    <col min="1" max="1" width="10.25" style="1" customWidth="1"/>
    <col min="2" max="6" width="8.125" style="1" customWidth="1"/>
    <col min="7" max="7" width="7.75" style="1" customWidth="1"/>
    <col min="8" max="12" width="7.5" style="1" customWidth="1"/>
    <col min="13" max="13" width="7.25" style="1" customWidth="1"/>
    <col min="14" max="15" width="7.5" style="1" customWidth="1"/>
    <col min="16" max="16" width="8.125" style="1" customWidth="1"/>
    <col min="17" max="18" width="6.875" style="1" customWidth="1"/>
    <col min="19" max="19" width="7.5" style="1" customWidth="1"/>
    <col min="20" max="20" width="8.125" style="1" customWidth="1"/>
    <col min="21" max="21" width="7.5" style="1" customWidth="1"/>
    <col min="22" max="22" width="8.125" style="1" customWidth="1"/>
    <col min="23" max="23" width="9.125" style="1" customWidth="1"/>
    <col min="24" max="16384" width="9" style="1"/>
  </cols>
  <sheetData>
    <row r="1" spans="1:23" s="4" customFormat="1" ht="13.5" customHeight="1">
      <c r="W1" s="16"/>
    </row>
    <row r="2" spans="1:23" s="4" customFormat="1" ht="13.5" customHeight="1">
      <c r="W2" s="16"/>
    </row>
    <row r="3" spans="1:23" ht="22.5" customHeight="1">
      <c r="A3" s="429" t="s">
        <v>43</v>
      </c>
      <c r="B3" s="429"/>
      <c r="C3" s="429"/>
      <c r="D3" s="429"/>
      <c r="E3" s="429"/>
      <c r="F3" s="429"/>
      <c r="G3" s="429"/>
      <c r="H3" s="429"/>
      <c r="I3" s="429"/>
      <c r="J3" s="429"/>
      <c r="K3" s="429"/>
      <c r="L3" s="428" t="s">
        <v>44</v>
      </c>
      <c r="M3" s="428"/>
      <c r="N3" s="428"/>
      <c r="O3" s="428"/>
      <c r="P3" s="428"/>
      <c r="Q3" s="428"/>
      <c r="R3" s="428"/>
      <c r="S3" s="428"/>
      <c r="T3" s="428"/>
      <c r="U3" s="428"/>
      <c r="V3" s="428"/>
      <c r="W3" s="428"/>
    </row>
    <row r="4" spans="1:23" s="5" customFormat="1" ht="13.5" customHeight="1">
      <c r="A4" s="13"/>
      <c r="B4" s="13"/>
      <c r="C4" s="13"/>
      <c r="D4" s="13"/>
      <c r="E4" s="13"/>
      <c r="F4" s="13"/>
      <c r="G4" s="13"/>
      <c r="H4" s="13"/>
      <c r="I4" s="13"/>
      <c r="J4" s="13"/>
      <c r="K4" s="13"/>
      <c r="L4" s="13"/>
      <c r="M4" s="13"/>
      <c r="N4" s="13"/>
      <c r="O4" s="13"/>
      <c r="P4" s="13"/>
      <c r="Q4" s="13"/>
      <c r="R4" s="13"/>
      <c r="S4" s="13"/>
      <c r="T4" s="13"/>
      <c r="U4" s="13"/>
      <c r="V4" s="13"/>
      <c r="W4" s="13"/>
    </row>
    <row r="5" spans="1:23" s="5" customFormat="1" ht="13.5" customHeight="1" thickBot="1">
      <c r="A5" s="5" t="s">
        <v>0</v>
      </c>
    </row>
    <row r="6" spans="1:23" s="7" customFormat="1" ht="27" customHeight="1">
      <c r="A6" s="420" t="s">
        <v>30</v>
      </c>
      <c r="B6" s="420"/>
      <c r="C6" s="420"/>
      <c r="D6" s="420"/>
      <c r="E6" s="420"/>
      <c r="F6" s="420"/>
      <c r="G6" s="420"/>
      <c r="H6" s="420"/>
      <c r="I6" s="420"/>
      <c r="J6" s="420"/>
      <c r="K6" s="420"/>
      <c r="L6" s="6" t="s">
        <v>29</v>
      </c>
      <c r="M6" s="6"/>
      <c r="N6" s="6"/>
      <c r="O6" s="6"/>
      <c r="P6" s="6"/>
      <c r="Q6" s="6"/>
      <c r="R6" s="6"/>
      <c r="S6" s="6"/>
      <c r="T6" s="6"/>
      <c r="U6" s="6"/>
      <c r="V6" s="6"/>
      <c r="W6" s="6"/>
    </row>
    <row r="7" spans="1:23" s="7" customFormat="1" ht="27" customHeight="1">
      <c r="A7" s="430" t="s">
        <v>1</v>
      </c>
      <c r="B7" s="426" t="s">
        <v>32</v>
      </c>
      <c r="C7" s="427"/>
      <c r="D7" s="427"/>
      <c r="E7" s="427"/>
      <c r="F7" s="427"/>
      <c r="G7" s="427"/>
      <c r="H7" s="427"/>
      <c r="I7" s="427"/>
      <c r="J7" s="427"/>
      <c r="K7" s="427"/>
      <c r="L7" s="17" t="s">
        <v>31</v>
      </c>
      <c r="M7" s="17"/>
      <c r="N7" s="17"/>
      <c r="O7" s="17"/>
      <c r="P7" s="17"/>
      <c r="Q7" s="17"/>
      <c r="R7" s="17"/>
      <c r="S7" s="17"/>
      <c r="T7" s="8"/>
      <c r="U7" s="412" t="s">
        <v>28</v>
      </c>
      <c r="V7" s="432" t="s">
        <v>21</v>
      </c>
      <c r="W7" s="434" t="s">
        <v>23</v>
      </c>
    </row>
    <row r="8" spans="1:23" s="7" customFormat="1" ht="30" customHeight="1">
      <c r="A8" s="431"/>
      <c r="B8" s="423" t="s">
        <v>2</v>
      </c>
      <c r="C8" s="424"/>
      <c r="D8" s="424"/>
      <c r="E8" s="425"/>
      <c r="F8" s="423" t="s">
        <v>3</v>
      </c>
      <c r="G8" s="424"/>
      <c r="H8" s="424"/>
      <c r="I8" s="425"/>
      <c r="J8" s="9" t="s">
        <v>22</v>
      </c>
      <c r="K8" s="20" t="s">
        <v>36</v>
      </c>
      <c r="L8" s="414" t="s">
        <v>35</v>
      </c>
      <c r="M8" s="415"/>
      <c r="N8" s="415"/>
      <c r="O8" s="416"/>
      <c r="P8" s="423" t="s">
        <v>4</v>
      </c>
      <c r="Q8" s="424"/>
      <c r="R8" s="424"/>
      <c r="S8" s="425"/>
      <c r="T8" s="412" t="s">
        <v>5</v>
      </c>
      <c r="U8" s="433"/>
      <c r="V8" s="433"/>
      <c r="W8" s="435"/>
    </row>
    <row r="9" spans="1:23" s="10" customFormat="1" ht="30" customHeight="1">
      <c r="A9" s="431"/>
      <c r="B9" s="47" t="s">
        <v>6</v>
      </c>
      <c r="C9" s="48" t="s">
        <v>7</v>
      </c>
      <c r="D9" s="48" t="s">
        <v>8</v>
      </c>
      <c r="E9" s="14" t="s">
        <v>9</v>
      </c>
      <c r="F9" s="47" t="s">
        <v>6</v>
      </c>
      <c r="G9" s="79" t="s">
        <v>7</v>
      </c>
      <c r="H9" s="79" t="s">
        <v>8</v>
      </c>
      <c r="I9" s="14" t="s">
        <v>9</v>
      </c>
      <c r="J9" s="12" t="s">
        <v>7</v>
      </c>
      <c r="K9" s="15" t="s">
        <v>20</v>
      </c>
      <c r="L9" s="80" t="s">
        <v>10</v>
      </c>
      <c r="M9" s="48" t="s">
        <v>24</v>
      </c>
      <c r="N9" s="48" t="s">
        <v>25</v>
      </c>
      <c r="O9" s="8" t="s">
        <v>9</v>
      </c>
      <c r="P9" s="32" t="s">
        <v>6</v>
      </c>
      <c r="Q9" s="79" t="s">
        <v>7</v>
      </c>
      <c r="R9" s="79" t="s">
        <v>8</v>
      </c>
      <c r="S9" s="8" t="s">
        <v>9</v>
      </c>
      <c r="T9" s="413"/>
      <c r="U9" s="413"/>
      <c r="V9" s="413"/>
      <c r="W9" s="436"/>
    </row>
    <row r="10" spans="1:23" s="7" customFormat="1" ht="30" customHeight="1">
      <c r="A10" s="31" t="s">
        <v>45</v>
      </c>
      <c r="B10" s="70">
        <v>32999</v>
      </c>
      <c r="C10" s="73">
        <v>11571</v>
      </c>
      <c r="D10" s="73">
        <v>25424</v>
      </c>
      <c r="E10" s="66">
        <v>69994</v>
      </c>
      <c r="F10" s="70">
        <v>110</v>
      </c>
      <c r="G10" s="73">
        <v>1950</v>
      </c>
      <c r="H10" s="73">
        <v>39</v>
      </c>
      <c r="I10" s="66">
        <v>2099</v>
      </c>
      <c r="J10" s="64">
        <v>20</v>
      </c>
      <c r="K10" s="65">
        <v>2342</v>
      </c>
      <c r="L10" s="76">
        <v>4833</v>
      </c>
      <c r="M10" s="73">
        <v>506</v>
      </c>
      <c r="N10" s="73">
        <v>45</v>
      </c>
      <c r="O10" s="66">
        <v>7726</v>
      </c>
      <c r="P10" s="70">
        <v>2</v>
      </c>
      <c r="Q10" s="73">
        <v>289</v>
      </c>
      <c r="R10" s="73">
        <v>338</v>
      </c>
      <c r="S10" s="66">
        <v>629</v>
      </c>
      <c r="T10" s="64">
        <v>80468</v>
      </c>
      <c r="U10" s="64">
        <v>1268</v>
      </c>
      <c r="V10" s="64">
        <v>10476</v>
      </c>
      <c r="W10" s="65">
        <v>92212</v>
      </c>
    </row>
    <row r="11" spans="1:23" s="7" customFormat="1" ht="30" customHeight="1">
      <c r="A11" s="34">
        <v>21</v>
      </c>
      <c r="B11" s="71">
        <v>23789</v>
      </c>
      <c r="C11" s="74">
        <v>20301</v>
      </c>
      <c r="D11" s="74">
        <v>24459</v>
      </c>
      <c r="E11" s="69">
        <v>68549</v>
      </c>
      <c r="F11" s="71">
        <v>131</v>
      </c>
      <c r="G11" s="74">
        <v>1888</v>
      </c>
      <c r="H11" s="74">
        <v>40</v>
      </c>
      <c r="I11" s="69">
        <v>2059</v>
      </c>
      <c r="J11" s="67">
        <v>18</v>
      </c>
      <c r="K11" s="68">
        <v>2236</v>
      </c>
      <c r="L11" s="77">
        <v>4145</v>
      </c>
      <c r="M11" s="74">
        <v>540</v>
      </c>
      <c r="N11" s="74">
        <v>43</v>
      </c>
      <c r="O11" s="69">
        <v>6964</v>
      </c>
      <c r="P11" s="71">
        <v>2</v>
      </c>
      <c r="Q11" s="74">
        <v>329</v>
      </c>
      <c r="R11" s="74">
        <v>351</v>
      </c>
      <c r="S11" s="69">
        <v>682</v>
      </c>
      <c r="T11" s="67">
        <v>78272</v>
      </c>
      <c r="U11" s="67">
        <v>1926</v>
      </c>
      <c r="V11" s="67">
        <v>10682</v>
      </c>
      <c r="W11" s="68">
        <v>90880</v>
      </c>
    </row>
    <row r="12" spans="1:23" s="7" customFormat="1" ht="30" customHeight="1">
      <c r="A12" s="34">
        <v>22</v>
      </c>
      <c r="B12" s="71">
        <v>21655</v>
      </c>
      <c r="C12" s="74">
        <v>21625</v>
      </c>
      <c r="D12" s="74">
        <v>24057</v>
      </c>
      <c r="E12" s="69">
        <v>67337</v>
      </c>
      <c r="F12" s="71" t="s">
        <v>42</v>
      </c>
      <c r="G12" s="74">
        <v>1932</v>
      </c>
      <c r="H12" s="74">
        <v>37</v>
      </c>
      <c r="I12" s="69">
        <v>1969</v>
      </c>
      <c r="J12" s="67">
        <v>37</v>
      </c>
      <c r="K12" s="68">
        <v>2442</v>
      </c>
      <c r="L12" s="77">
        <v>4146</v>
      </c>
      <c r="M12" s="74">
        <v>559</v>
      </c>
      <c r="N12" s="74">
        <v>36</v>
      </c>
      <c r="O12" s="69">
        <v>7183</v>
      </c>
      <c r="P12" s="71">
        <v>0</v>
      </c>
      <c r="Q12" s="74">
        <v>285</v>
      </c>
      <c r="R12" s="74">
        <v>393</v>
      </c>
      <c r="S12" s="69">
        <v>678</v>
      </c>
      <c r="T12" s="67">
        <v>77204</v>
      </c>
      <c r="U12" s="67">
        <v>1815</v>
      </c>
      <c r="V12" s="67">
        <v>10318</v>
      </c>
      <c r="W12" s="68">
        <v>89337</v>
      </c>
    </row>
    <row r="13" spans="1:23" s="7" customFormat="1" ht="30" customHeight="1">
      <c r="A13" s="34">
        <v>23</v>
      </c>
      <c r="B13" s="71">
        <v>19821</v>
      </c>
      <c r="C13" s="74">
        <v>23302</v>
      </c>
      <c r="D13" s="74">
        <v>23061</v>
      </c>
      <c r="E13" s="69">
        <v>66184</v>
      </c>
      <c r="F13" s="71" t="s">
        <v>42</v>
      </c>
      <c r="G13" s="74">
        <v>2054</v>
      </c>
      <c r="H13" s="74">
        <v>31</v>
      </c>
      <c r="I13" s="69">
        <v>2085</v>
      </c>
      <c r="J13" s="67">
        <v>27</v>
      </c>
      <c r="K13" s="68">
        <v>2385</v>
      </c>
      <c r="L13" s="77">
        <v>3765</v>
      </c>
      <c r="M13" s="74">
        <v>556</v>
      </c>
      <c r="N13" s="74">
        <v>34</v>
      </c>
      <c r="O13" s="69">
        <v>6740</v>
      </c>
      <c r="P13" s="71" t="s">
        <v>42</v>
      </c>
      <c r="Q13" s="74">
        <v>306</v>
      </c>
      <c r="R13" s="74">
        <v>309</v>
      </c>
      <c r="S13" s="69">
        <v>615</v>
      </c>
      <c r="T13" s="67">
        <v>75651</v>
      </c>
      <c r="U13" s="67">
        <v>1840</v>
      </c>
      <c r="V13" s="67">
        <v>9777</v>
      </c>
      <c r="W13" s="68">
        <v>87268</v>
      </c>
    </row>
    <row r="14" spans="1:23" s="7" customFormat="1" ht="30" customHeight="1" thickBot="1">
      <c r="A14" s="29">
        <v>24</v>
      </c>
      <c r="B14" s="72">
        <v>16849</v>
      </c>
      <c r="C14" s="75">
        <v>26145</v>
      </c>
      <c r="D14" s="75">
        <v>23311</v>
      </c>
      <c r="E14" s="23">
        <v>66305</v>
      </c>
      <c r="F14" s="72" t="s">
        <v>42</v>
      </c>
      <c r="G14" s="75">
        <v>2035</v>
      </c>
      <c r="H14" s="75">
        <v>28</v>
      </c>
      <c r="I14" s="23">
        <v>2063</v>
      </c>
      <c r="J14" s="21">
        <v>31</v>
      </c>
      <c r="K14" s="22">
        <v>2287</v>
      </c>
      <c r="L14" s="78">
        <v>3748</v>
      </c>
      <c r="M14" s="75">
        <v>557</v>
      </c>
      <c r="N14" s="75">
        <v>33</v>
      </c>
      <c r="O14" s="23">
        <v>6625</v>
      </c>
      <c r="P14" s="72">
        <v>1</v>
      </c>
      <c r="Q14" s="75">
        <v>321</v>
      </c>
      <c r="R14" s="75">
        <v>215</v>
      </c>
      <c r="S14" s="23">
        <v>537</v>
      </c>
      <c r="T14" s="21">
        <v>75561</v>
      </c>
      <c r="U14" s="21">
        <v>1842</v>
      </c>
      <c r="V14" s="21">
        <v>10409</v>
      </c>
      <c r="W14" s="22">
        <v>87812</v>
      </c>
    </row>
    <row r="15" spans="1:23" s="7" customFormat="1" ht="30" customHeight="1" thickBot="1"/>
    <row r="16" spans="1:23" s="10" customFormat="1" ht="27" customHeight="1">
      <c r="A16" s="417" t="s">
        <v>1</v>
      </c>
      <c r="B16" s="419" t="s">
        <v>11</v>
      </c>
      <c r="C16" s="420"/>
      <c r="D16" s="421"/>
      <c r="E16" s="419" t="s">
        <v>12</v>
      </c>
      <c r="F16" s="420"/>
      <c r="G16" s="421"/>
      <c r="H16" s="419" t="s">
        <v>34</v>
      </c>
      <c r="I16" s="422"/>
      <c r="J16" s="422"/>
      <c r="K16" s="422"/>
      <c r="L16" s="420" t="s">
        <v>33</v>
      </c>
      <c r="M16" s="420"/>
      <c r="N16" s="420"/>
      <c r="O16" s="420"/>
      <c r="P16" s="6"/>
    </row>
    <row r="17" spans="1:23" s="7" customFormat="1" ht="30" customHeight="1">
      <c r="A17" s="418"/>
      <c r="B17" s="36" t="s">
        <v>37</v>
      </c>
      <c r="C17" s="40" t="s">
        <v>38</v>
      </c>
      <c r="D17" s="11" t="s">
        <v>9</v>
      </c>
      <c r="E17" s="36" t="s">
        <v>13</v>
      </c>
      <c r="F17" s="40" t="s">
        <v>39</v>
      </c>
      <c r="G17" s="11" t="s">
        <v>9</v>
      </c>
      <c r="H17" s="47" t="s">
        <v>14</v>
      </c>
      <c r="I17" s="48" t="s">
        <v>15</v>
      </c>
      <c r="J17" s="48" t="s">
        <v>16</v>
      </c>
      <c r="K17" s="49" t="s">
        <v>26</v>
      </c>
      <c r="L17" s="54" t="s">
        <v>27</v>
      </c>
      <c r="M17" s="54" t="s">
        <v>17</v>
      </c>
      <c r="N17" s="59" t="s">
        <v>18</v>
      </c>
      <c r="O17" s="59" t="s">
        <v>19</v>
      </c>
      <c r="P17" s="61" t="s">
        <v>9</v>
      </c>
    </row>
    <row r="18" spans="1:23" s="7" customFormat="1" ht="30" customHeight="1">
      <c r="A18" s="31" t="s">
        <v>45</v>
      </c>
      <c r="B18" s="37">
        <v>80471</v>
      </c>
      <c r="C18" s="41">
        <v>1130</v>
      </c>
      <c r="D18" s="33">
        <v>81601</v>
      </c>
      <c r="E18" s="37">
        <v>6191</v>
      </c>
      <c r="F18" s="44">
        <v>0</v>
      </c>
      <c r="G18" s="33">
        <v>6191</v>
      </c>
      <c r="H18" s="37">
        <v>5030</v>
      </c>
      <c r="I18" s="41">
        <v>1793</v>
      </c>
      <c r="J18" s="41">
        <v>1697</v>
      </c>
      <c r="K18" s="50">
        <v>439</v>
      </c>
      <c r="L18" s="55">
        <v>45</v>
      </c>
      <c r="M18" s="55">
        <v>350</v>
      </c>
      <c r="N18" s="41">
        <v>4437</v>
      </c>
      <c r="O18" s="41">
        <v>392</v>
      </c>
      <c r="P18" s="62">
        <v>14183</v>
      </c>
    </row>
    <row r="19" spans="1:23" s="7" customFormat="1" ht="30" customHeight="1">
      <c r="A19" s="34">
        <v>21</v>
      </c>
      <c r="B19" s="38">
        <v>78280</v>
      </c>
      <c r="C19" s="42">
        <v>2112</v>
      </c>
      <c r="D19" s="35">
        <v>80392</v>
      </c>
      <c r="E19" s="38">
        <v>6309</v>
      </c>
      <c r="F19" s="45">
        <v>0</v>
      </c>
      <c r="G19" s="35">
        <v>6309</v>
      </c>
      <c r="H19" s="38">
        <v>3910</v>
      </c>
      <c r="I19" s="42">
        <v>1527</v>
      </c>
      <c r="J19" s="42">
        <v>1745</v>
      </c>
      <c r="K19" s="51">
        <v>448</v>
      </c>
      <c r="L19" s="56">
        <v>43</v>
      </c>
      <c r="M19" s="56">
        <v>288</v>
      </c>
      <c r="N19" s="42">
        <v>3217</v>
      </c>
      <c r="O19" s="42">
        <v>227</v>
      </c>
      <c r="P19" s="18">
        <v>11405</v>
      </c>
    </row>
    <row r="20" spans="1:23" s="7" customFormat="1" ht="30" customHeight="1">
      <c r="A20" s="34">
        <v>22</v>
      </c>
      <c r="B20" s="38">
        <v>76937</v>
      </c>
      <c r="C20" s="42">
        <v>2347</v>
      </c>
      <c r="D20" s="35">
        <v>79284</v>
      </c>
      <c r="E20" s="38">
        <v>5601</v>
      </c>
      <c r="F20" s="45" t="s">
        <v>42</v>
      </c>
      <c r="G20" s="35">
        <v>5601</v>
      </c>
      <c r="H20" s="38">
        <v>3829</v>
      </c>
      <c r="I20" s="42">
        <v>1498</v>
      </c>
      <c r="J20" s="42">
        <v>1630</v>
      </c>
      <c r="K20" s="52">
        <v>457</v>
      </c>
      <c r="L20" s="57">
        <v>32</v>
      </c>
      <c r="M20" s="57">
        <v>309</v>
      </c>
      <c r="N20" s="60">
        <v>3153</v>
      </c>
      <c r="O20" s="60">
        <v>326</v>
      </c>
      <c r="P20" s="63">
        <v>11234</v>
      </c>
    </row>
    <row r="21" spans="1:23" s="7" customFormat="1" ht="30" customHeight="1">
      <c r="A21" s="34">
        <v>23</v>
      </c>
      <c r="B21" s="38">
        <v>75152</v>
      </c>
      <c r="C21" s="42">
        <v>2123</v>
      </c>
      <c r="D21" s="35">
        <v>77275</v>
      </c>
      <c r="E21" s="38">
        <v>5392</v>
      </c>
      <c r="F21" s="45" t="s">
        <v>42</v>
      </c>
      <c r="G21" s="35">
        <v>5392</v>
      </c>
      <c r="H21" s="38">
        <v>3478</v>
      </c>
      <c r="I21" s="42">
        <v>1555</v>
      </c>
      <c r="J21" s="42">
        <v>1757</v>
      </c>
      <c r="K21" s="51">
        <v>442</v>
      </c>
      <c r="L21" s="56">
        <v>30</v>
      </c>
      <c r="M21" s="56">
        <v>375</v>
      </c>
      <c r="N21" s="42">
        <v>3328</v>
      </c>
      <c r="O21" s="42">
        <v>166</v>
      </c>
      <c r="P21" s="63">
        <v>11131</v>
      </c>
      <c r="Q21" s="30"/>
    </row>
    <row r="22" spans="1:23" s="7" customFormat="1" ht="30" customHeight="1" thickBot="1">
      <c r="A22" s="29">
        <v>24</v>
      </c>
      <c r="B22" s="39">
        <v>75724</v>
      </c>
      <c r="C22" s="43">
        <v>2010</v>
      </c>
      <c r="D22" s="25">
        <v>77734</v>
      </c>
      <c r="E22" s="39">
        <v>5504</v>
      </c>
      <c r="F22" s="46" t="s">
        <v>42</v>
      </c>
      <c r="G22" s="25">
        <v>5504</v>
      </c>
      <c r="H22" s="39">
        <v>3595</v>
      </c>
      <c r="I22" s="43">
        <v>1566</v>
      </c>
      <c r="J22" s="43">
        <v>1646</v>
      </c>
      <c r="K22" s="53">
        <v>447</v>
      </c>
      <c r="L22" s="58">
        <v>27</v>
      </c>
      <c r="M22" s="58">
        <v>379</v>
      </c>
      <c r="N22" s="43">
        <v>3986</v>
      </c>
      <c r="O22" s="43">
        <v>192</v>
      </c>
      <c r="P22" s="53">
        <v>11838</v>
      </c>
    </row>
    <row r="23" spans="1:23" s="7" customFormat="1" ht="13.5" customHeight="1">
      <c r="A23" s="24" t="s">
        <v>40</v>
      </c>
      <c r="B23" s="18"/>
      <c r="C23" s="18"/>
      <c r="D23" s="18"/>
      <c r="E23" s="18"/>
      <c r="F23" s="19"/>
      <c r="G23" s="18"/>
      <c r="H23" s="18"/>
      <c r="I23" s="18"/>
      <c r="J23" s="18"/>
      <c r="K23" s="18"/>
      <c r="L23" s="18"/>
      <c r="M23" s="18"/>
      <c r="N23" s="18"/>
      <c r="O23" s="18"/>
      <c r="P23" s="18"/>
    </row>
    <row r="24" spans="1:23" s="5" customFormat="1" ht="13.5" customHeight="1">
      <c r="A24" s="28" t="s">
        <v>41</v>
      </c>
      <c r="B24" s="7"/>
      <c r="C24" s="7"/>
      <c r="D24" s="7"/>
      <c r="E24" s="7"/>
      <c r="F24" s="7"/>
      <c r="G24" s="7"/>
      <c r="H24" s="7"/>
      <c r="I24" s="3"/>
      <c r="J24" s="4"/>
      <c r="K24" s="4"/>
      <c r="L24" s="4"/>
      <c r="M24" s="4"/>
      <c r="N24" s="4"/>
      <c r="O24" s="4"/>
      <c r="P24" s="4"/>
      <c r="Q24" s="4"/>
      <c r="R24" s="4"/>
      <c r="S24" s="4"/>
      <c r="T24" s="4"/>
      <c r="U24" s="4"/>
      <c r="V24" s="4"/>
      <c r="W24" s="4"/>
    </row>
    <row r="25" spans="1:23" s="5" customFormat="1" ht="13.5" customHeight="1">
      <c r="B25" s="2"/>
    </row>
    <row r="26" spans="1:23" s="5" customFormat="1" ht="13.5" customHeight="1"/>
    <row r="27" spans="1:23" s="5" customFormat="1" ht="13.5" customHeight="1"/>
    <row r="28" spans="1:23" s="5" customFormat="1" ht="13.5" customHeight="1"/>
    <row r="29" spans="1:23" s="5" customFormat="1" ht="13.5" customHeight="1"/>
    <row r="30" spans="1:23" s="5" customFormat="1" ht="13.5" customHeight="1">
      <c r="A30" s="2"/>
      <c r="B30" s="3"/>
      <c r="C30" s="3"/>
      <c r="D30" s="3"/>
      <c r="E30" s="3"/>
      <c r="F30" s="3"/>
      <c r="G30" s="3"/>
      <c r="H30" s="3"/>
      <c r="I30" s="3"/>
      <c r="J30" s="4"/>
      <c r="K30" s="4"/>
      <c r="L30" s="4"/>
      <c r="M30" s="4"/>
      <c r="N30" s="4"/>
      <c r="O30" s="4"/>
      <c r="P30" s="4"/>
      <c r="Q30" s="4"/>
      <c r="R30" s="4"/>
      <c r="S30" s="4"/>
      <c r="T30" s="4"/>
      <c r="U30" s="4"/>
      <c r="V30" s="4"/>
      <c r="W30" s="4"/>
    </row>
    <row r="31" spans="1:23" s="5" customFormat="1" ht="13.5" customHeight="1">
      <c r="A31" s="2"/>
      <c r="B31" s="26"/>
      <c r="C31" s="26"/>
      <c r="D31" s="26"/>
      <c r="E31" s="26"/>
      <c r="F31" s="26"/>
      <c r="G31" s="26"/>
      <c r="H31" s="26"/>
      <c r="I31" s="26"/>
      <c r="J31" s="26"/>
      <c r="K31" s="26"/>
    </row>
    <row r="32" spans="1:23" s="5" customFormat="1" ht="13.5" customHeight="1">
      <c r="A32" s="27"/>
    </row>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mergeCells count="18">
    <mergeCell ref="B7:K7"/>
    <mergeCell ref="L16:O16"/>
    <mergeCell ref="L3:W3"/>
    <mergeCell ref="A3:K3"/>
    <mergeCell ref="A6:K6"/>
    <mergeCell ref="A7:A9"/>
    <mergeCell ref="V7:V9"/>
    <mergeCell ref="W7:W9"/>
    <mergeCell ref="B8:E8"/>
    <mergeCell ref="U7:U9"/>
    <mergeCell ref="T8:T9"/>
    <mergeCell ref="L8:O8"/>
    <mergeCell ref="A16:A17"/>
    <mergeCell ref="B16:D16"/>
    <mergeCell ref="E16:G16"/>
    <mergeCell ref="H16:K16"/>
    <mergeCell ref="F8:I8"/>
    <mergeCell ref="P8:S8"/>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8"/>
  <sheetViews>
    <sheetView showGridLines="0" zoomScaleNormal="100" workbookViewId="0"/>
  </sheetViews>
  <sheetFormatPr defaultRowHeight="18.75" customHeight="1"/>
  <cols>
    <col min="1" max="1" width="11.25" style="82" customWidth="1"/>
    <col min="2" max="2" width="14.375" style="82" customWidth="1"/>
    <col min="3" max="5" width="10.625" style="82" customWidth="1"/>
    <col min="6" max="8" width="9.75" style="82" customWidth="1"/>
    <col min="52" max="16384" width="9" style="82"/>
  </cols>
  <sheetData>
    <row r="1" spans="1:51" s="7" customFormat="1" ht="13.5" customHeight="1">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51" ht="22.5" customHeight="1">
      <c r="A2" s="437" t="s">
        <v>64</v>
      </c>
      <c r="B2" s="437"/>
      <c r="C2" s="437"/>
      <c r="D2" s="437"/>
      <c r="E2" s="437"/>
      <c r="F2" s="437"/>
      <c r="G2" s="437"/>
      <c r="H2" s="437"/>
    </row>
    <row r="3" spans="1:51" s="7" customFormat="1" ht="13.5" customHeight="1">
      <c r="A3" s="98"/>
      <c r="B3" s="98"/>
      <c r="C3" s="98"/>
      <c r="D3" s="98"/>
      <c r="E3" s="98"/>
      <c r="F3" s="98"/>
      <c r="G3" s="98"/>
      <c r="H3" s="98"/>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s="7" customFormat="1" ht="13.5" customHeight="1" thickBot="1">
      <c r="A4" s="97" t="s">
        <v>63</v>
      </c>
      <c r="B4" s="97"/>
      <c r="C4" s="97"/>
      <c r="D4" s="97"/>
      <c r="E4" s="97"/>
      <c r="F4" s="97"/>
      <c r="G4" s="97"/>
      <c r="H4" s="9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s="7" customFormat="1" ht="27" customHeight="1">
      <c r="A5" s="440" t="s">
        <v>62</v>
      </c>
      <c r="B5" s="438" t="s">
        <v>61</v>
      </c>
      <c r="C5" s="438" t="s">
        <v>60</v>
      </c>
      <c r="D5" s="438"/>
      <c r="E5" s="438"/>
      <c r="F5" s="438" t="s">
        <v>59</v>
      </c>
      <c r="G5" s="438"/>
      <c r="H5" s="41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s="7" customFormat="1" ht="27" customHeight="1">
      <c r="A6" s="441"/>
      <c r="B6" s="439"/>
      <c r="C6" s="426" t="s">
        <v>58</v>
      </c>
      <c r="D6" s="442"/>
      <c r="E6" s="412" t="s">
        <v>57</v>
      </c>
      <c r="F6" s="439" t="s">
        <v>56</v>
      </c>
      <c r="G6" s="439" t="s">
        <v>55</v>
      </c>
      <c r="H6" s="426" t="s">
        <v>54</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s="7" customFormat="1" ht="27" customHeight="1">
      <c r="A7" s="441"/>
      <c r="B7" s="439"/>
      <c r="C7" s="96" t="s">
        <v>53</v>
      </c>
      <c r="D7" s="96" t="s">
        <v>52</v>
      </c>
      <c r="E7" s="446"/>
      <c r="F7" s="439"/>
      <c r="G7" s="439"/>
      <c r="H7" s="426"/>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s="7" customFormat="1" ht="37.5" customHeight="1">
      <c r="A8" s="34" t="s">
        <v>51</v>
      </c>
      <c r="B8" s="95">
        <v>86378</v>
      </c>
      <c r="C8" s="95">
        <v>785</v>
      </c>
      <c r="D8" s="95">
        <v>53770</v>
      </c>
      <c r="E8" s="95">
        <v>31723</v>
      </c>
      <c r="F8" s="95">
        <v>86278</v>
      </c>
      <c r="G8" s="95">
        <v>0</v>
      </c>
      <c r="H8" s="94">
        <v>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s="7" customFormat="1" ht="37.5" customHeight="1">
      <c r="A9" s="34">
        <v>21</v>
      </c>
      <c r="B9" s="93">
        <v>80264</v>
      </c>
      <c r="C9" s="93">
        <v>589</v>
      </c>
      <c r="D9" s="93">
        <v>49483</v>
      </c>
      <c r="E9" s="93">
        <v>30192</v>
      </c>
      <c r="F9" s="93">
        <v>80264</v>
      </c>
      <c r="G9" s="93">
        <v>0</v>
      </c>
      <c r="H9" s="92">
        <v>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s="7" customFormat="1" ht="37.5" customHeight="1">
      <c r="A10" s="91">
        <v>22</v>
      </c>
      <c r="B10" s="89">
        <v>76190</v>
      </c>
      <c r="C10" s="89">
        <v>469</v>
      </c>
      <c r="D10" s="89">
        <v>45467</v>
      </c>
      <c r="E10" s="89">
        <v>30254</v>
      </c>
      <c r="F10" s="89">
        <v>76190</v>
      </c>
      <c r="G10" s="89">
        <v>0</v>
      </c>
      <c r="H10" s="88">
        <v>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7" customFormat="1" ht="37.5" customHeight="1">
      <c r="A11" s="34">
        <v>23</v>
      </c>
      <c r="B11" s="89">
        <v>71460</v>
      </c>
      <c r="C11" s="90">
        <v>356</v>
      </c>
      <c r="D11" s="90">
        <v>41670</v>
      </c>
      <c r="E11" s="89">
        <v>29434</v>
      </c>
      <c r="F11" s="89">
        <v>71460</v>
      </c>
      <c r="G11" s="89">
        <v>0</v>
      </c>
      <c r="H11" s="88">
        <v>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s="7" customFormat="1" ht="37.5" customHeight="1" thickBot="1">
      <c r="A12" s="29">
        <v>24</v>
      </c>
      <c r="B12" s="87">
        <v>68039</v>
      </c>
      <c r="C12" s="87">
        <v>296</v>
      </c>
      <c r="D12" s="87">
        <v>37879</v>
      </c>
      <c r="E12" s="87">
        <v>29864</v>
      </c>
      <c r="F12" s="87">
        <v>68039</v>
      </c>
      <c r="G12" s="87">
        <v>0</v>
      </c>
      <c r="H12" s="86">
        <v>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s="7" customFormat="1" ht="13.5" customHeight="1">
      <c r="A13" s="7" t="s">
        <v>50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s="7" customFormat="1" ht="13.5" customHeight="1">
      <c r="A14" s="7" t="s">
        <v>49</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s="7" customFormat="1" ht="13.5" customHeight="1">
      <c r="A15" s="444" t="s">
        <v>48</v>
      </c>
      <c r="B15" s="444"/>
      <c r="C15" s="444"/>
      <c r="D15" s="444"/>
      <c r="E15" s="444"/>
      <c r="F15" s="444"/>
      <c r="G15" s="444"/>
      <c r="H15" s="44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s="7" customFormat="1" ht="13.5" customHeight="1">
      <c r="A16" s="444" t="s">
        <v>47</v>
      </c>
      <c r="B16" s="445"/>
      <c r="C16" s="445"/>
      <c r="D16" s="445"/>
      <c r="E16" s="445"/>
      <c r="F16" s="445"/>
      <c r="G16" s="445"/>
      <c r="H16" s="445"/>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s="7" customFormat="1" ht="13.5" customHeight="1">
      <c r="A17" s="443" t="s">
        <v>46</v>
      </c>
      <c r="B17" s="443"/>
      <c r="C17" s="443"/>
      <c r="D17" s="443"/>
      <c r="E17" s="443"/>
      <c r="F17" s="443"/>
      <c r="G17" s="443"/>
      <c r="H17" s="443"/>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s="7" customFormat="1" ht="13.5" customHeight="1">
      <c r="A18" s="443"/>
      <c r="B18" s="443"/>
      <c r="C18" s="443"/>
      <c r="D18" s="443"/>
      <c r="E18" s="443"/>
      <c r="F18" s="443"/>
      <c r="G18" s="443"/>
      <c r="H18" s="443"/>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s="7" customFormat="1" ht="13.5" customHeight="1">
      <c r="A19" s="84"/>
      <c r="B19" s="84"/>
      <c r="C19" s="84"/>
      <c r="D19" s="84"/>
      <c r="E19" s="84"/>
      <c r="F19" s="84"/>
      <c r="G19" s="84"/>
      <c r="H19" s="84"/>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s="83" customFormat="1" ht="13.5" customHeight="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s="83" customFormat="1" ht="13.5" customHeight="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s="83" customFormat="1" ht="13.5" customHeight="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s="83" customFormat="1" ht="13.5" customHeight="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s="83" customFormat="1" ht="22.5" customHeight="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s="83" customFormat="1" ht="13.5" customHeight="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s="83" customFormat="1" ht="27" customHeight="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s="83" customFormat="1" ht="27" customHeight="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s="83" customFormat="1" ht="27" customHeight="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s="83" customFormat="1" ht="27" customHeight="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s="83" customFormat="1" ht="27" customHeight="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s="83" customFormat="1" ht="27" customHeight="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s="83" customFormat="1" ht="18.75" customHeight="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9:51" s="83" customFormat="1" ht="18.75" customHeight="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9:51" s="83" customFormat="1" ht="18.75" customHeight="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9:51" s="83" customFormat="1" ht="18.75" customHeight="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9:51" s="83" customFormat="1" ht="18.75" customHeight="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9:51" s="83" customFormat="1" ht="18.75" customHeight="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9:51" s="83" customFormat="1" ht="18.75" customHeight="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9:51" s="83" customFormat="1" ht="18.75" customHeight="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9:51" s="83" customFormat="1" ht="18.75" customHeight="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9:51" s="83" customFormat="1" ht="18.75" customHeight="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9:51" s="83" customFormat="1" ht="18.75" customHeight="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9:51" s="83" customFormat="1" ht="18.75" customHeight="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9:51" s="83" customFormat="1" ht="18.75" customHeight="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9:51" s="83" customFormat="1" ht="18.75" customHeight="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9:51" s="83" customFormat="1" ht="18.75" customHeight="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9:51" s="83" customFormat="1" ht="18.75" customHeight="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9:51" s="83" customFormat="1" ht="18.75" customHeight="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9:51" s="83" customFormat="1" ht="18.75" customHeight="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9:51" s="83" customFormat="1" ht="18.75" customHeight="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9:51" s="83" customFormat="1" ht="18.75" customHeight="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9:51" s="83" customFormat="1" ht="18.75" customHeight="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9:51" s="83" customFormat="1" ht="18.75" customHeight="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9:51" s="83" customFormat="1" ht="18.75" customHeight="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9:51" s="83" customFormat="1" ht="18.75" customHeight="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9:51" s="83" customFormat="1" ht="18.75" customHeight="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9:51" s="83" customFormat="1" ht="18.75" customHeight="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9:51" s="83" customFormat="1" ht="18.75" customHeight="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9:51" s="83" customFormat="1" ht="18.75" customHeight="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9:51" s="83" customFormat="1" ht="18.75" customHeight="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9:51" s="83" customFormat="1" ht="18.75" customHeight="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9:51" s="83" customFormat="1" ht="18.75" customHeight="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9:51" s="83" customFormat="1" ht="18.75" customHeight="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9:51" s="83" customFormat="1" ht="18.75" customHeight="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9:51" s="83" customFormat="1" ht="18.75" customHeight="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9:51" s="83" customFormat="1" ht="18.75" customHeight="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9:51" s="83" customFormat="1" ht="18.75" customHeight="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9:51" s="83" customFormat="1" ht="18.75" customHeight="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9:51" s="83" customFormat="1" ht="18.75" customHeight="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9:51" s="83" customFormat="1" ht="18.75" customHeight="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9:51" s="83" customFormat="1" ht="18.75" customHeight="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9:51" s="83" customFormat="1" ht="18.75" customHeight="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9:51" s="83" customFormat="1" ht="18.75" customHeight="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9:51" s="83" customFormat="1" ht="18.75" customHeight="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9:51" s="83" customFormat="1" ht="18.75" customHeight="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9:51" s="83" customFormat="1" ht="18.75" customHeight="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9:51" s="83" customFormat="1" ht="18.75" customHeight="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9:51" s="83" customFormat="1" ht="18.75" customHeight="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9:51" s="83" customFormat="1" ht="18.75" customHeight="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9:51" s="83" customFormat="1" ht="18.75" customHeight="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9:51" s="83" customFormat="1" ht="18.75" customHeight="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9:51" s="83" customFormat="1" ht="18.75" customHeight="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9:51" s="83" customFormat="1" ht="18.75" customHeight="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9:51" s="83" customFormat="1" ht="18.75" customHeight="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9:51" s="83" customFormat="1" ht="18.75" customHeight="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9:51" s="83" customFormat="1" ht="18.75" customHeight="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9:51" s="83" customFormat="1" ht="18.75" customHeight="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9:51" s="83" customFormat="1" ht="18.75" customHeight="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sheetData>
  <mergeCells count="13">
    <mergeCell ref="A17:H18"/>
    <mergeCell ref="A15:H15"/>
    <mergeCell ref="A16:H16"/>
    <mergeCell ref="E6:E7"/>
    <mergeCell ref="A2:H2"/>
    <mergeCell ref="C5:E5"/>
    <mergeCell ref="F6:F7"/>
    <mergeCell ref="G6:G7"/>
    <mergeCell ref="H6:H7"/>
    <mergeCell ref="A5:A7"/>
    <mergeCell ref="B5:B7"/>
    <mergeCell ref="F5:H5"/>
    <mergeCell ref="C6:D6"/>
  </mergeCells>
  <phoneticPr fontId="21"/>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3.5"/>
  <cols>
    <col min="1" max="1" width="11.875" style="100" customWidth="1"/>
    <col min="2" max="8" width="10.625" style="100" customWidth="1"/>
    <col min="9" max="16384" width="9" style="100"/>
  </cols>
  <sheetData>
    <row r="1" spans="1:8">
      <c r="A1" s="101"/>
      <c r="B1" s="101"/>
      <c r="C1" s="101"/>
      <c r="D1" s="101"/>
      <c r="E1" s="101"/>
      <c r="F1" s="101"/>
      <c r="G1" s="101"/>
      <c r="H1" s="101"/>
    </row>
    <row r="2" spans="1:8" ht="22.5" customHeight="1">
      <c r="A2" s="447" t="s">
        <v>78</v>
      </c>
      <c r="B2" s="447"/>
      <c r="C2" s="447"/>
      <c r="D2" s="447"/>
      <c r="E2" s="447"/>
      <c r="F2" s="447"/>
      <c r="G2" s="447"/>
      <c r="H2" s="447"/>
    </row>
    <row r="3" spans="1:8" ht="14.25" thickBot="1">
      <c r="A3" s="116"/>
      <c r="B3" s="116"/>
      <c r="C3" s="116"/>
      <c r="D3" s="116"/>
      <c r="E3" s="116"/>
      <c r="F3" s="116"/>
      <c r="G3" s="116"/>
      <c r="H3" s="116"/>
    </row>
    <row r="4" spans="1:8" ht="27" customHeight="1">
      <c r="A4" s="115" t="s">
        <v>62</v>
      </c>
      <c r="B4" s="113" t="s">
        <v>77</v>
      </c>
      <c r="C4" s="113" t="s">
        <v>76</v>
      </c>
      <c r="D4" s="113" t="s">
        <v>75</v>
      </c>
      <c r="E4" s="114" t="s">
        <v>74</v>
      </c>
      <c r="F4" s="114" t="s">
        <v>73</v>
      </c>
      <c r="G4" s="113" t="s">
        <v>72</v>
      </c>
      <c r="H4" s="112" t="s">
        <v>71</v>
      </c>
    </row>
    <row r="5" spans="1:8" ht="27" customHeight="1">
      <c r="A5" s="111" t="s">
        <v>70</v>
      </c>
      <c r="B5" s="106">
        <v>217</v>
      </c>
      <c r="C5" s="106">
        <v>41</v>
      </c>
      <c r="D5" s="106">
        <v>9</v>
      </c>
      <c r="E5" s="106">
        <v>55</v>
      </c>
      <c r="F5" s="106">
        <v>78</v>
      </c>
      <c r="G5" s="106">
        <v>14</v>
      </c>
      <c r="H5" s="105">
        <v>20</v>
      </c>
    </row>
    <row r="6" spans="1:8" ht="27" customHeight="1">
      <c r="A6" s="108" t="s">
        <v>69</v>
      </c>
      <c r="B6" s="110">
        <v>95</v>
      </c>
      <c r="C6" s="110">
        <v>7</v>
      </c>
      <c r="D6" s="110">
        <v>7</v>
      </c>
      <c r="E6" s="110">
        <v>19</v>
      </c>
      <c r="F6" s="110">
        <v>47</v>
      </c>
      <c r="G6" s="110">
        <v>12</v>
      </c>
      <c r="H6" s="109">
        <v>3</v>
      </c>
    </row>
    <row r="7" spans="1:8" ht="27" customHeight="1">
      <c r="A7" s="108" t="s">
        <v>68</v>
      </c>
      <c r="B7" s="106">
        <v>87</v>
      </c>
      <c r="C7" s="106">
        <v>11</v>
      </c>
      <c r="D7" s="106">
        <v>1</v>
      </c>
      <c r="E7" s="106">
        <v>22</v>
      </c>
      <c r="F7" s="106">
        <v>43</v>
      </c>
      <c r="G7" s="106">
        <v>6</v>
      </c>
      <c r="H7" s="105">
        <v>4</v>
      </c>
    </row>
    <row r="8" spans="1:8" ht="27" customHeight="1">
      <c r="A8" s="107" t="s">
        <v>67</v>
      </c>
      <c r="B8" s="106">
        <v>217</v>
      </c>
      <c r="C8" s="106">
        <v>28</v>
      </c>
      <c r="D8" s="106">
        <v>3</v>
      </c>
      <c r="E8" s="106">
        <v>57</v>
      </c>
      <c r="F8" s="106">
        <v>103</v>
      </c>
      <c r="G8" s="106">
        <v>18</v>
      </c>
      <c r="H8" s="105">
        <v>8</v>
      </c>
    </row>
    <row r="9" spans="1:8" ht="27" customHeight="1" thickBot="1">
      <c r="A9" s="104" t="s">
        <v>66</v>
      </c>
      <c r="B9" s="103">
        <v>219</v>
      </c>
      <c r="C9" s="103">
        <v>15</v>
      </c>
      <c r="D9" s="103">
        <v>6</v>
      </c>
      <c r="E9" s="103">
        <v>56</v>
      </c>
      <c r="F9" s="103">
        <v>106</v>
      </c>
      <c r="G9" s="103">
        <v>35</v>
      </c>
      <c r="H9" s="102">
        <v>1</v>
      </c>
    </row>
    <row r="10" spans="1:8">
      <c r="A10" s="101" t="s">
        <v>65</v>
      </c>
      <c r="B10" s="101"/>
      <c r="C10" s="101"/>
      <c r="D10" s="101"/>
      <c r="E10" s="101"/>
      <c r="F10" s="101"/>
      <c r="G10" s="101"/>
      <c r="H10" s="101"/>
    </row>
  </sheetData>
  <mergeCells count="1">
    <mergeCell ref="A2:H2"/>
  </mergeCells>
  <phoneticPr fontId="21"/>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A6:A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3.5"/>
  <cols>
    <col min="1" max="1" width="7.5" style="117" customWidth="1"/>
    <col min="2" max="3" width="1" style="117" customWidth="1"/>
    <col min="4" max="4" width="29.75" style="117" customWidth="1"/>
    <col min="5" max="5" width="1" style="117" customWidth="1"/>
    <col min="6" max="11" width="8.375" style="117" customWidth="1"/>
    <col min="12" max="16384" width="9" style="117"/>
  </cols>
  <sheetData>
    <row r="1" spans="1:12" ht="13.5" customHeight="1"/>
    <row r="2" spans="1:12" ht="21" customHeight="1">
      <c r="A2" s="450" t="s">
        <v>116</v>
      </c>
      <c r="B2" s="450"/>
      <c r="C2" s="450"/>
      <c r="D2" s="450"/>
      <c r="E2" s="450"/>
      <c r="F2" s="450"/>
      <c r="G2" s="450"/>
      <c r="H2" s="450"/>
      <c r="I2" s="450"/>
      <c r="J2" s="450"/>
      <c r="K2" s="450"/>
    </row>
    <row r="3" spans="1:12" s="118" customFormat="1" ht="13.5" customHeight="1"/>
    <row r="4" spans="1:12" s="118" customFormat="1" ht="13.5" customHeight="1" thickBot="1">
      <c r="A4" s="180" t="s">
        <v>115</v>
      </c>
      <c r="B4" s="121"/>
      <c r="C4" s="121"/>
    </row>
    <row r="5" spans="1:12" s="118" customFormat="1" ht="24" customHeight="1">
      <c r="A5" s="457" t="s">
        <v>114</v>
      </c>
      <c r="B5" s="178"/>
      <c r="C5" s="179"/>
      <c r="D5" s="457" t="s">
        <v>113</v>
      </c>
      <c r="E5" s="178"/>
      <c r="F5" s="455" t="s">
        <v>112</v>
      </c>
      <c r="G5" s="456"/>
      <c r="H5" s="455" t="s">
        <v>111</v>
      </c>
      <c r="I5" s="456"/>
      <c r="J5" s="448" t="s">
        <v>110</v>
      </c>
      <c r="K5" s="449"/>
      <c r="L5" s="121"/>
    </row>
    <row r="6" spans="1:12" s="118" customFormat="1" ht="39" customHeight="1">
      <c r="A6" s="458"/>
      <c r="B6" s="176"/>
      <c r="C6" s="177"/>
      <c r="D6" s="458"/>
      <c r="E6" s="176"/>
      <c r="F6" s="175" t="s">
        <v>109</v>
      </c>
      <c r="G6" s="174" t="s">
        <v>108</v>
      </c>
      <c r="H6" s="175" t="s">
        <v>109</v>
      </c>
      <c r="I6" s="174" t="s">
        <v>108</v>
      </c>
      <c r="J6" s="175" t="s">
        <v>109</v>
      </c>
      <c r="K6" s="174" t="s">
        <v>108</v>
      </c>
    </row>
    <row r="7" spans="1:12" s="118" customFormat="1" ht="27" customHeight="1">
      <c r="A7" s="173" t="s">
        <v>107</v>
      </c>
      <c r="B7" s="171"/>
      <c r="C7" s="172"/>
      <c r="D7" s="153" t="s">
        <v>106</v>
      </c>
      <c r="E7" s="171"/>
      <c r="F7" s="170">
        <v>64</v>
      </c>
      <c r="G7" s="169">
        <v>5</v>
      </c>
      <c r="H7" s="170">
        <v>43</v>
      </c>
      <c r="I7" s="169">
        <v>12</v>
      </c>
      <c r="J7" s="170">
        <v>60</v>
      </c>
      <c r="K7" s="169">
        <v>8</v>
      </c>
    </row>
    <row r="8" spans="1:12" s="118" customFormat="1" ht="24" customHeight="1">
      <c r="A8" s="451" t="s">
        <v>105</v>
      </c>
      <c r="B8" s="152"/>
      <c r="C8" s="151"/>
      <c r="D8" s="150" t="s">
        <v>104</v>
      </c>
      <c r="E8" s="149"/>
      <c r="F8" s="148">
        <v>2</v>
      </c>
      <c r="G8" s="146">
        <v>0</v>
      </c>
      <c r="H8" s="148">
        <v>0</v>
      </c>
      <c r="I8" s="146">
        <v>0</v>
      </c>
      <c r="J8" s="148">
        <v>0</v>
      </c>
      <c r="K8" s="146">
        <v>0</v>
      </c>
    </row>
    <row r="9" spans="1:12" s="118" customFormat="1" ht="24" customHeight="1">
      <c r="A9" s="452"/>
      <c r="B9" s="142"/>
      <c r="C9" s="143"/>
      <c r="D9" s="168" t="s">
        <v>103</v>
      </c>
      <c r="E9" s="167"/>
      <c r="F9" s="137">
        <v>1</v>
      </c>
      <c r="G9" s="166">
        <v>0</v>
      </c>
      <c r="H9" s="137">
        <v>0</v>
      </c>
      <c r="I9" s="166">
        <v>0</v>
      </c>
      <c r="J9" s="137">
        <v>0</v>
      </c>
      <c r="K9" s="166">
        <v>0</v>
      </c>
    </row>
    <row r="10" spans="1:12" s="118" customFormat="1" ht="24" customHeight="1">
      <c r="A10" s="452"/>
      <c r="B10" s="142"/>
      <c r="C10" s="143"/>
      <c r="D10" s="168" t="s">
        <v>102</v>
      </c>
      <c r="E10" s="167"/>
      <c r="F10" s="137">
        <v>0</v>
      </c>
      <c r="G10" s="166">
        <v>0</v>
      </c>
      <c r="H10" s="137">
        <v>0</v>
      </c>
      <c r="I10" s="166">
        <v>0</v>
      </c>
      <c r="J10" s="137">
        <v>1</v>
      </c>
      <c r="K10" s="166">
        <v>0</v>
      </c>
    </row>
    <row r="11" spans="1:12" s="118" customFormat="1" ht="24" customHeight="1">
      <c r="A11" s="453"/>
      <c r="B11" s="160"/>
      <c r="C11" s="159"/>
      <c r="D11" s="158" t="s">
        <v>101</v>
      </c>
      <c r="E11" s="157"/>
      <c r="F11" s="156">
        <v>12</v>
      </c>
      <c r="G11" s="154">
        <v>4</v>
      </c>
      <c r="H11" s="156">
        <v>7</v>
      </c>
      <c r="I11" s="154">
        <v>3</v>
      </c>
      <c r="J11" s="155">
        <v>18</v>
      </c>
      <c r="K11" s="154">
        <v>6</v>
      </c>
    </row>
    <row r="12" spans="1:12" s="118" customFormat="1" ht="24" customHeight="1">
      <c r="A12" s="451" t="s">
        <v>100</v>
      </c>
      <c r="B12" s="152"/>
      <c r="C12" s="151"/>
      <c r="D12" s="150" t="s">
        <v>99</v>
      </c>
      <c r="E12" s="149"/>
      <c r="F12" s="148">
        <v>6</v>
      </c>
      <c r="G12" s="146">
        <v>0</v>
      </c>
      <c r="H12" s="148">
        <v>1</v>
      </c>
      <c r="I12" s="146">
        <v>0</v>
      </c>
      <c r="J12" s="147">
        <v>0</v>
      </c>
      <c r="K12" s="146">
        <v>0</v>
      </c>
    </row>
    <row r="13" spans="1:12" s="118" customFormat="1" ht="24" customHeight="1">
      <c r="A13" s="452"/>
      <c r="B13" s="142"/>
      <c r="C13" s="141"/>
      <c r="D13" s="140" t="s">
        <v>98</v>
      </c>
      <c r="E13" s="139"/>
      <c r="F13" s="138">
        <v>0</v>
      </c>
      <c r="G13" s="136">
        <v>0</v>
      </c>
      <c r="H13" s="138">
        <v>0</v>
      </c>
      <c r="I13" s="136">
        <v>0</v>
      </c>
      <c r="J13" s="137">
        <v>2</v>
      </c>
      <c r="K13" s="136">
        <v>0</v>
      </c>
    </row>
    <row r="14" spans="1:12" s="118" customFormat="1" ht="24" customHeight="1">
      <c r="A14" s="452"/>
      <c r="B14" s="142"/>
      <c r="C14" s="165"/>
      <c r="D14" s="164" t="s">
        <v>97</v>
      </c>
      <c r="E14" s="163"/>
      <c r="F14" s="162">
        <v>1</v>
      </c>
      <c r="G14" s="161">
        <v>0</v>
      </c>
      <c r="H14" s="162">
        <v>0</v>
      </c>
      <c r="I14" s="161">
        <v>0</v>
      </c>
      <c r="J14" s="137">
        <v>0</v>
      </c>
      <c r="K14" s="161">
        <v>0</v>
      </c>
    </row>
    <row r="15" spans="1:12" s="118" customFormat="1" ht="24" customHeight="1">
      <c r="A15" s="452"/>
      <c r="B15" s="142"/>
      <c r="C15" s="165"/>
      <c r="D15" s="164" t="s">
        <v>96</v>
      </c>
      <c r="E15" s="163"/>
      <c r="F15" s="162">
        <v>0</v>
      </c>
      <c r="G15" s="161">
        <v>0</v>
      </c>
      <c r="H15" s="162">
        <v>0</v>
      </c>
      <c r="I15" s="161">
        <v>0</v>
      </c>
      <c r="J15" s="137">
        <v>0</v>
      </c>
      <c r="K15" s="161">
        <v>0</v>
      </c>
    </row>
    <row r="16" spans="1:12" s="118" customFormat="1" ht="24" customHeight="1">
      <c r="A16" s="452"/>
      <c r="B16" s="142"/>
      <c r="C16" s="141"/>
      <c r="D16" s="140" t="s">
        <v>95</v>
      </c>
      <c r="E16" s="139"/>
      <c r="F16" s="138">
        <v>0</v>
      </c>
      <c r="G16" s="136">
        <v>0</v>
      </c>
      <c r="H16" s="138">
        <v>0</v>
      </c>
      <c r="I16" s="136">
        <v>0</v>
      </c>
      <c r="J16" s="137">
        <v>0</v>
      </c>
      <c r="K16" s="136">
        <v>0</v>
      </c>
    </row>
    <row r="17" spans="1:12" s="118" customFormat="1" ht="24" customHeight="1">
      <c r="A17" s="452"/>
      <c r="B17" s="142"/>
      <c r="C17" s="141"/>
      <c r="D17" s="140" t="s">
        <v>94</v>
      </c>
      <c r="E17" s="139"/>
      <c r="F17" s="138">
        <v>0</v>
      </c>
      <c r="G17" s="136">
        <v>0</v>
      </c>
      <c r="H17" s="138">
        <v>0</v>
      </c>
      <c r="I17" s="136">
        <v>0</v>
      </c>
      <c r="J17" s="137">
        <v>0</v>
      </c>
      <c r="K17" s="136">
        <v>0</v>
      </c>
    </row>
    <row r="18" spans="1:12" s="118" customFormat="1" ht="24" customHeight="1">
      <c r="A18" s="453"/>
      <c r="B18" s="160"/>
      <c r="C18" s="159"/>
      <c r="D18" s="158" t="s">
        <v>93</v>
      </c>
      <c r="E18" s="157"/>
      <c r="F18" s="156">
        <v>1</v>
      </c>
      <c r="G18" s="154">
        <v>0</v>
      </c>
      <c r="H18" s="156">
        <v>3</v>
      </c>
      <c r="I18" s="154">
        <v>0</v>
      </c>
      <c r="J18" s="155">
        <v>3</v>
      </c>
      <c r="K18" s="154">
        <v>0</v>
      </c>
    </row>
    <row r="19" spans="1:12" s="118" customFormat="1" ht="24" customHeight="1">
      <c r="A19" s="451" t="s">
        <v>92</v>
      </c>
      <c r="B19" s="152"/>
      <c r="C19" s="151"/>
      <c r="D19" s="150" t="s">
        <v>91</v>
      </c>
      <c r="E19" s="149"/>
      <c r="F19" s="148">
        <v>1</v>
      </c>
      <c r="G19" s="146">
        <v>0</v>
      </c>
      <c r="H19" s="148">
        <v>1</v>
      </c>
      <c r="I19" s="146">
        <v>0</v>
      </c>
      <c r="J19" s="147">
        <v>2</v>
      </c>
      <c r="K19" s="146">
        <v>0</v>
      </c>
    </row>
    <row r="20" spans="1:12" s="118" customFormat="1" ht="24" customHeight="1">
      <c r="A20" s="452"/>
      <c r="B20" s="142"/>
      <c r="C20" s="141"/>
      <c r="D20" s="140" t="s">
        <v>90</v>
      </c>
      <c r="E20" s="139"/>
      <c r="F20" s="138">
        <v>1</v>
      </c>
      <c r="G20" s="136">
        <v>0</v>
      </c>
      <c r="H20" s="138">
        <v>2</v>
      </c>
      <c r="I20" s="136">
        <v>0</v>
      </c>
      <c r="J20" s="137">
        <v>0</v>
      </c>
      <c r="K20" s="136">
        <v>0</v>
      </c>
    </row>
    <row r="21" spans="1:12" s="118" customFormat="1" ht="25.5" customHeight="1">
      <c r="A21" s="452"/>
      <c r="B21" s="142"/>
      <c r="C21" s="141"/>
      <c r="D21" s="140" t="s">
        <v>89</v>
      </c>
      <c r="E21" s="139"/>
      <c r="F21" s="138">
        <v>4</v>
      </c>
      <c r="G21" s="136">
        <v>0</v>
      </c>
      <c r="H21" s="138" t="s">
        <v>42</v>
      </c>
      <c r="I21" s="136" t="s">
        <v>42</v>
      </c>
      <c r="J21" s="137">
        <v>1</v>
      </c>
      <c r="K21" s="136">
        <v>0</v>
      </c>
    </row>
    <row r="22" spans="1:12" s="118" customFormat="1" ht="24" customHeight="1">
      <c r="A22" s="452"/>
      <c r="B22" s="142"/>
      <c r="C22" s="141"/>
      <c r="D22" s="140" t="s">
        <v>88</v>
      </c>
      <c r="E22" s="139"/>
      <c r="F22" s="138">
        <v>5</v>
      </c>
      <c r="G22" s="136">
        <v>0</v>
      </c>
      <c r="H22" s="138">
        <v>0</v>
      </c>
      <c r="I22" s="136" t="s">
        <v>42</v>
      </c>
      <c r="J22" s="137">
        <v>3</v>
      </c>
      <c r="K22" s="136">
        <v>0</v>
      </c>
    </row>
    <row r="23" spans="1:12" s="118" customFormat="1" ht="24" customHeight="1">
      <c r="A23" s="452"/>
      <c r="B23" s="142"/>
      <c r="C23" s="141"/>
      <c r="D23" s="140" t="s">
        <v>87</v>
      </c>
      <c r="E23" s="139"/>
      <c r="F23" s="138">
        <v>0</v>
      </c>
      <c r="G23" s="136">
        <v>0</v>
      </c>
      <c r="H23" s="138">
        <v>0</v>
      </c>
      <c r="I23" s="136">
        <v>0</v>
      </c>
      <c r="J23" s="137">
        <v>1</v>
      </c>
      <c r="K23" s="136">
        <v>0</v>
      </c>
    </row>
    <row r="24" spans="1:12" s="118" customFormat="1" ht="24" customHeight="1">
      <c r="A24" s="452"/>
      <c r="B24" s="142"/>
      <c r="C24" s="141"/>
      <c r="D24" s="145" t="s">
        <v>86</v>
      </c>
      <c r="E24" s="144"/>
      <c r="F24" s="138">
        <v>0</v>
      </c>
      <c r="G24" s="136">
        <v>0</v>
      </c>
      <c r="H24" s="138">
        <v>4</v>
      </c>
      <c r="I24" s="136">
        <v>3</v>
      </c>
      <c r="J24" s="137">
        <v>0</v>
      </c>
      <c r="K24" s="136">
        <v>1</v>
      </c>
    </row>
    <row r="25" spans="1:12" s="118" customFormat="1" ht="24" customHeight="1">
      <c r="A25" s="452"/>
      <c r="B25" s="142"/>
      <c r="C25" s="141"/>
      <c r="D25" s="140" t="s">
        <v>85</v>
      </c>
      <c r="E25" s="139"/>
      <c r="F25" s="138">
        <v>0</v>
      </c>
      <c r="G25" s="136">
        <v>0</v>
      </c>
      <c r="H25" s="138">
        <v>0</v>
      </c>
      <c r="I25" s="136">
        <v>0</v>
      </c>
      <c r="J25" s="137">
        <v>4</v>
      </c>
      <c r="K25" s="136">
        <v>0</v>
      </c>
    </row>
    <row r="26" spans="1:12" s="118" customFormat="1" ht="24" customHeight="1">
      <c r="A26" s="452"/>
      <c r="B26" s="142"/>
      <c r="C26" s="143"/>
      <c r="D26" s="140" t="s">
        <v>84</v>
      </c>
      <c r="E26" s="139"/>
      <c r="F26" s="138">
        <v>1</v>
      </c>
      <c r="G26" s="136">
        <v>0</v>
      </c>
      <c r="H26" s="138">
        <v>0</v>
      </c>
      <c r="I26" s="136">
        <v>0</v>
      </c>
      <c r="J26" s="137">
        <v>0</v>
      </c>
      <c r="K26" s="136">
        <v>0</v>
      </c>
    </row>
    <row r="27" spans="1:12" s="118" customFormat="1" ht="24" customHeight="1">
      <c r="A27" s="452"/>
      <c r="B27" s="142"/>
      <c r="C27" s="141"/>
      <c r="D27" s="140" t="s">
        <v>83</v>
      </c>
      <c r="E27" s="139"/>
      <c r="F27" s="138">
        <v>1</v>
      </c>
      <c r="G27" s="136">
        <v>0</v>
      </c>
      <c r="H27" s="138">
        <v>0</v>
      </c>
      <c r="I27" s="136">
        <v>0</v>
      </c>
      <c r="J27" s="137">
        <v>0</v>
      </c>
      <c r="K27" s="136">
        <v>0</v>
      </c>
    </row>
    <row r="28" spans="1:12" s="118" customFormat="1" ht="24" customHeight="1" thickBot="1">
      <c r="A28" s="454"/>
      <c r="B28" s="133"/>
      <c r="C28" s="135"/>
      <c r="D28" s="134" t="s">
        <v>82</v>
      </c>
      <c r="E28" s="133"/>
      <c r="F28" s="132">
        <v>0</v>
      </c>
      <c r="G28" s="130">
        <v>0</v>
      </c>
      <c r="H28" s="132">
        <v>0</v>
      </c>
      <c r="I28" s="130">
        <v>0</v>
      </c>
      <c r="J28" s="131">
        <v>0</v>
      </c>
      <c r="K28" s="130">
        <v>0</v>
      </c>
    </row>
    <row r="29" spans="1:12" s="118" customFormat="1" ht="24" customHeight="1" thickTop="1" thickBot="1">
      <c r="A29" s="129"/>
      <c r="B29" s="128"/>
      <c r="C29" s="127"/>
      <c r="D29" s="126" t="s">
        <v>81</v>
      </c>
      <c r="E29" s="125"/>
      <c r="F29" s="123">
        <v>100</v>
      </c>
      <c r="G29" s="124">
        <v>9</v>
      </c>
      <c r="H29" s="123">
        <v>61</v>
      </c>
      <c r="I29" s="124">
        <v>18</v>
      </c>
      <c r="J29" s="123">
        <v>95</v>
      </c>
      <c r="K29" s="122">
        <v>15</v>
      </c>
      <c r="L29" s="121"/>
    </row>
    <row r="30" spans="1:12" s="118" customFormat="1" ht="13.5" customHeight="1">
      <c r="A30" s="120" t="s">
        <v>80</v>
      </c>
      <c r="B30" s="120"/>
      <c r="C30" s="120"/>
      <c r="D30" s="120"/>
      <c r="E30" s="120"/>
      <c r="F30" s="120"/>
      <c r="G30" s="120"/>
      <c r="J30" s="120"/>
      <c r="K30" s="120"/>
    </row>
    <row r="31" spans="1:12" s="118" customFormat="1" ht="13.5" customHeight="1">
      <c r="A31" s="119" t="s">
        <v>79</v>
      </c>
      <c r="B31" s="119"/>
      <c r="C31" s="119"/>
    </row>
    <row r="32" spans="1:12" s="118" customFormat="1" ht="12"/>
    <row r="33" s="118" customFormat="1" ht="12"/>
    <row r="34" s="118" customFormat="1" ht="12"/>
  </sheetData>
  <mergeCells count="9">
    <mergeCell ref="J5:K5"/>
    <mergeCell ref="A2:K2"/>
    <mergeCell ref="A8:A11"/>
    <mergeCell ref="A12:A18"/>
    <mergeCell ref="A19:A28"/>
    <mergeCell ref="H5:I5"/>
    <mergeCell ref="A5:A6"/>
    <mergeCell ref="D5:D6"/>
    <mergeCell ref="F5:G5"/>
  </mergeCells>
  <phoneticPr fontId="21"/>
  <printOptions horizontalCentered="1"/>
  <pageMargins left="0.59055118110236227" right="0.59055118110236227" top="0.78740157480314965" bottom="0.78740157480314965" header="0.59055118110236227"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workbookViewId="0"/>
  </sheetViews>
  <sheetFormatPr defaultRowHeight="12"/>
  <cols>
    <col min="1" max="1" width="3.125" style="5" customWidth="1"/>
    <col min="2" max="2" width="0.5" style="5" customWidth="1"/>
    <col min="3" max="3" width="2.625" style="5" customWidth="1"/>
    <col min="4" max="4" width="0.5" style="5" customWidth="1"/>
    <col min="5" max="5" width="13.875" style="5" bestFit="1" customWidth="1"/>
    <col min="6" max="7" width="0.5" style="5" customWidth="1"/>
    <col min="8" max="8" width="23.875" style="5" bestFit="1" customWidth="1"/>
    <col min="9" max="9" width="0.5" style="5" customWidth="1"/>
    <col min="10" max="14" width="8.625" style="5" customWidth="1"/>
    <col min="15" max="16384" width="9" style="5"/>
  </cols>
  <sheetData>
    <row r="1" spans="1:16" s="7" customFormat="1"/>
    <row r="2" spans="1:16" ht="22.5" customHeight="1">
      <c r="A2" s="478" t="s">
        <v>311</v>
      </c>
      <c r="B2" s="478"/>
      <c r="C2" s="478"/>
      <c r="D2" s="478"/>
      <c r="E2" s="478"/>
      <c r="F2" s="478"/>
      <c r="G2" s="478"/>
      <c r="H2" s="478"/>
      <c r="I2" s="478"/>
      <c r="J2" s="478"/>
      <c r="K2" s="478"/>
      <c r="L2" s="478"/>
      <c r="M2" s="478"/>
      <c r="N2" s="478"/>
      <c r="O2" s="273"/>
      <c r="P2" s="273"/>
    </row>
    <row r="3" spans="1:16" ht="13.5" customHeight="1">
      <c r="A3" s="13"/>
      <c r="B3" s="13"/>
      <c r="C3" s="13"/>
      <c r="D3" s="13"/>
      <c r="E3" s="13"/>
      <c r="F3" s="13"/>
      <c r="G3" s="13"/>
      <c r="H3" s="13"/>
      <c r="I3" s="13"/>
      <c r="J3" s="13"/>
      <c r="K3" s="13"/>
      <c r="L3" s="13"/>
      <c r="M3" s="13"/>
      <c r="N3" s="13"/>
      <c r="O3" s="13"/>
      <c r="P3" s="13"/>
    </row>
    <row r="4" spans="1:16" ht="13.5" customHeight="1" thickBot="1">
      <c r="N4" s="374" t="s">
        <v>312</v>
      </c>
    </row>
    <row r="5" spans="1:16" s="13" customFormat="1" ht="21" customHeight="1">
      <c r="A5" s="479" t="s">
        <v>313</v>
      </c>
      <c r="B5" s="479"/>
      <c r="C5" s="479"/>
      <c r="D5" s="479"/>
      <c r="E5" s="479"/>
      <c r="F5" s="479"/>
      <c r="G5" s="479"/>
      <c r="H5" s="479"/>
      <c r="I5" s="480"/>
      <c r="J5" s="356" t="s">
        <v>314</v>
      </c>
      <c r="K5" s="356">
        <v>21</v>
      </c>
      <c r="L5" s="356">
        <v>22</v>
      </c>
      <c r="M5" s="356">
        <v>23</v>
      </c>
      <c r="N5" s="353">
        <v>24</v>
      </c>
    </row>
    <row r="6" spans="1:16" ht="21" customHeight="1">
      <c r="A6" s="469" t="s">
        <v>315</v>
      </c>
      <c r="B6" s="482" t="s">
        <v>316</v>
      </c>
      <c r="C6" s="483"/>
      <c r="D6" s="375"/>
      <c r="E6" s="471" t="s">
        <v>317</v>
      </c>
      <c r="F6" s="471"/>
      <c r="G6" s="471"/>
      <c r="H6" s="471"/>
      <c r="I6" s="354"/>
      <c r="J6" s="376">
        <v>29</v>
      </c>
      <c r="K6" s="376">
        <v>29</v>
      </c>
      <c r="L6" s="376">
        <v>29</v>
      </c>
      <c r="M6" s="376">
        <v>29</v>
      </c>
      <c r="N6" s="377">
        <v>29</v>
      </c>
    </row>
    <row r="7" spans="1:16" ht="21" customHeight="1">
      <c r="A7" s="469"/>
      <c r="B7" s="484"/>
      <c r="C7" s="485"/>
      <c r="D7" s="378"/>
      <c r="E7" s="488" t="s">
        <v>318</v>
      </c>
      <c r="F7" s="354"/>
      <c r="G7" s="379"/>
      <c r="H7" s="380" t="s">
        <v>319</v>
      </c>
      <c r="I7" s="31"/>
      <c r="J7" s="381">
        <v>1</v>
      </c>
      <c r="K7" s="381">
        <v>1</v>
      </c>
      <c r="L7" s="381">
        <v>1</v>
      </c>
      <c r="M7" s="381">
        <v>1</v>
      </c>
      <c r="N7" s="382">
        <v>1</v>
      </c>
    </row>
    <row r="8" spans="1:16" ht="21" customHeight="1">
      <c r="A8" s="469"/>
      <c r="B8" s="484"/>
      <c r="C8" s="485"/>
      <c r="D8" s="383"/>
      <c r="E8" s="489"/>
      <c r="F8" s="11"/>
      <c r="G8" s="362"/>
      <c r="H8" s="384" t="s">
        <v>320</v>
      </c>
      <c r="I8" s="11"/>
      <c r="J8" s="385">
        <v>1</v>
      </c>
      <c r="K8" s="385">
        <v>1</v>
      </c>
      <c r="L8" s="385">
        <v>1</v>
      </c>
      <c r="M8" s="385">
        <v>1</v>
      </c>
      <c r="N8" s="386">
        <v>1</v>
      </c>
    </row>
    <row r="9" spans="1:16" ht="21" customHeight="1">
      <c r="A9" s="469"/>
      <c r="B9" s="484"/>
      <c r="C9" s="485"/>
      <c r="D9" s="378"/>
      <c r="E9" s="490" t="s">
        <v>321</v>
      </c>
      <c r="F9" s="354"/>
      <c r="G9" s="387"/>
      <c r="H9" s="388" t="s">
        <v>322</v>
      </c>
      <c r="I9" s="31"/>
      <c r="J9" s="381">
        <v>1</v>
      </c>
      <c r="K9" s="381">
        <v>1</v>
      </c>
      <c r="L9" s="381">
        <v>1</v>
      </c>
      <c r="M9" s="381">
        <v>0</v>
      </c>
      <c r="N9" s="382">
        <v>0</v>
      </c>
    </row>
    <row r="10" spans="1:16" ht="21" customHeight="1">
      <c r="A10" s="469"/>
      <c r="B10" s="484"/>
      <c r="C10" s="485"/>
      <c r="D10" s="383"/>
      <c r="E10" s="491"/>
      <c r="F10" s="11"/>
      <c r="G10" s="389"/>
      <c r="H10" s="390" t="s">
        <v>323</v>
      </c>
      <c r="I10" s="34"/>
      <c r="J10" s="391">
        <v>1</v>
      </c>
      <c r="K10" s="391">
        <v>1</v>
      </c>
      <c r="L10" s="391">
        <v>1</v>
      </c>
      <c r="M10" s="391">
        <v>1</v>
      </c>
      <c r="N10" s="392">
        <v>1</v>
      </c>
    </row>
    <row r="11" spans="1:16" ht="21" customHeight="1">
      <c r="A11" s="469"/>
      <c r="B11" s="484"/>
      <c r="C11" s="485"/>
      <c r="D11" s="393"/>
      <c r="E11" s="491"/>
      <c r="F11" s="11"/>
      <c r="G11" s="362"/>
      <c r="H11" s="384" t="s">
        <v>324</v>
      </c>
      <c r="I11" s="394"/>
      <c r="J11" s="385">
        <v>0</v>
      </c>
      <c r="K11" s="385">
        <v>0</v>
      </c>
      <c r="L11" s="385">
        <v>0</v>
      </c>
      <c r="M11" s="385">
        <v>1</v>
      </c>
      <c r="N11" s="386">
        <v>1</v>
      </c>
    </row>
    <row r="12" spans="1:16" ht="21" customHeight="1">
      <c r="A12" s="469"/>
      <c r="B12" s="484"/>
      <c r="C12" s="485"/>
      <c r="D12" s="393"/>
      <c r="E12" s="395" t="s">
        <v>325</v>
      </c>
      <c r="F12" s="8"/>
      <c r="G12" s="363"/>
      <c r="H12" s="396" t="s">
        <v>326</v>
      </c>
      <c r="I12" s="352"/>
      <c r="J12" s="397">
        <v>1</v>
      </c>
      <c r="K12" s="397">
        <v>1</v>
      </c>
      <c r="L12" s="397">
        <v>1</v>
      </c>
      <c r="M12" s="397">
        <v>1</v>
      </c>
      <c r="N12" s="398">
        <v>1</v>
      </c>
    </row>
    <row r="13" spans="1:16" ht="21" customHeight="1">
      <c r="A13" s="469"/>
      <c r="B13" s="484"/>
      <c r="C13" s="485"/>
      <c r="D13" s="383"/>
      <c r="E13" s="492" t="s">
        <v>327</v>
      </c>
      <c r="F13" s="493"/>
      <c r="G13" s="493"/>
      <c r="H13" s="494"/>
      <c r="I13" s="399"/>
      <c r="J13" s="381">
        <v>19</v>
      </c>
      <c r="K13" s="381">
        <v>19</v>
      </c>
      <c r="L13" s="381">
        <v>19</v>
      </c>
      <c r="M13" s="381">
        <v>19</v>
      </c>
      <c r="N13" s="382">
        <v>19</v>
      </c>
    </row>
    <row r="14" spans="1:16" ht="21" customHeight="1">
      <c r="A14" s="469"/>
      <c r="B14" s="484"/>
      <c r="C14" s="485"/>
      <c r="D14" s="400"/>
      <c r="E14" s="463" t="s">
        <v>328</v>
      </c>
      <c r="F14" s="464"/>
      <c r="G14" s="464"/>
      <c r="H14" s="465"/>
      <c r="I14" s="34"/>
      <c r="J14" s="391">
        <v>1</v>
      </c>
      <c r="K14" s="391">
        <v>1</v>
      </c>
      <c r="L14" s="391">
        <v>1</v>
      </c>
      <c r="M14" s="391">
        <v>1</v>
      </c>
      <c r="N14" s="392">
        <v>1</v>
      </c>
    </row>
    <row r="15" spans="1:16" ht="21" customHeight="1">
      <c r="A15" s="469"/>
      <c r="B15" s="486"/>
      <c r="C15" s="487"/>
      <c r="D15" s="393"/>
      <c r="E15" s="466" t="s">
        <v>329</v>
      </c>
      <c r="F15" s="467"/>
      <c r="G15" s="467"/>
      <c r="H15" s="468"/>
      <c r="I15" s="11"/>
      <c r="J15" s="385">
        <v>4</v>
      </c>
      <c r="K15" s="385">
        <v>4</v>
      </c>
      <c r="L15" s="385">
        <v>4</v>
      </c>
      <c r="M15" s="385">
        <v>4</v>
      </c>
      <c r="N15" s="386">
        <v>4</v>
      </c>
    </row>
    <row r="16" spans="1:16" ht="21" customHeight="1">
      <c r="A16" s="481"/>
      <c r="B16" s="401"/>
      <c r="C16" s="459" t="s">
        <v>330</v>
      </c>
      <c r="D16" s="460"/>
      <c r="E16" s="461"/>
      <c r="F16" s="461"/>
      <c r="G16" s="461"/>
      <c r="H16" s="462"/>
      <c r="I16" s="31"/>
      <c r="J16" s="381">
        <v>231</v>
      </c>
      <c r="K16" s="381">
        <v>237</v>
      </c>
      <c r="L16" s="381">
        <v>239</v>
      </c>
      <c r="M16" s="381">
        <v>236</v>
      </c>
      <c r="N16" s="382">
        <v>234</v>
      </c>
    </row>
    <row r="17" spans="1:14" ht="21" customHeight="1">
      <c r="A17" s="481"/>
      <c r="B17" s="402"/>
      <c r="C17" s="463" t="s">
        <v>331</v>
      </c>
      <c r="D17" s="464"/>
      <c r="E17" s="464"/>
      <c r="F17" s="464"/>
      <c r="G17" s="464"/>
      <c r="H17" s="465"/>
      <c r="I17" s="34"/>
      <c r="J17" s="391">
        <v>132</v>
      </c>
      <c r="K17" s="391">
        <v>134</v>
      </c>
      <c r="L17" s="391">
        <v>134</v>
      </c>
      <c r="M17" s="391">
        <v>136</v>
      </c>
      <c r="N17" s="392">
        <v>137</v>
      </c>
    </row>
    <row r="18" spans="1:14" ht="21" customHeight="1">
      <c r="A18" s="481"/>
      <c r="B18" s="355"/>
      <c r="C18" s="466" t="s">
        <v>332</v>
      </c>
      <c r="D18" s="467"/>
      <c r="E18" s="467"/>
      <c r="F18" s="467"/>
      <c r="G18" s="467"/>
      <c r="H18" s="468"/>
      <c r="I18" s="11"/>
      <c r="J18" s="385">
        <v>173</v>
      </c>
      <c r="K18" s="385">
        <v>177</v>
      </c>
      <c r="L18" s="385">
        <v>178</v>
      </c>
      <c r="M18" s="385">
        <v>182</v>
      </c>
      <c r="N18" s="386">
        <v>180</v>
      </c>
    </row>
    <row r="19" spans="1:14" ht="21" customHeight="1">
      <c r="A19" s="469" t="s">
        <v>333</v>
      </c>
      <c r="B19" s="403"/>
      <c r="C19" s="471" t="s">
        <v>334</v>
      </c>
      <c r="D19" s="471"/>
      <c r="E19" s="471"/>
      <c r="F19" s="471"/>
      <c r="G19" s="471"/>
      <c r="H19" s="471"/>
      <c r="I19" s="8"/>
      <c r="J19" s="376">
        <v>5493</v>
      </c>
      <c r="K19" s="376">
        <v>5506</v>
      </c>
      <c r="L19" s="376">
        <v>5483</v>
      </c>
      <c r="M19" s="376">
        <v>5291</v>
      </c>
      <c r="N19" s="377">
        <v>5247</v>
      </c>
    </row>
    <row r="20" spans="1:14" ht="21" customHeight="1">
      <c r="A20" s="469"/>
      <c r="B20" s="404"/>
      <c r="C20" s="472" t="s">
        <v>335</v>
      </c>
      <c r="D20" s="472"/>
      <c r="E20" s="472"/>
      <c r="F20" s="472"/>
      <c r="G20" s="472"/>
      <c r="H20" s="472"/>
      <c r="I20" s="399"/>
      <c r="J20" s="381">
        <v>4429</v>
      </c>
      <c r="K20" s="381">
        <v>4421</v>
      </c>
      <c r="L20" s="381">
        <v>4398</v>
      </c>
      <c r="M20" s="381">
        <v>4292</v>
      </c>
      <c r="N20" s="382">
        <v>4292</v>
      </c>
    </row>
    <row r="21" spans="1:14" ht="21" customHeight="1">
      <c r="A21" s="469"/>
      <c r="B21" s="400"/>
      <c r="C21" s="473" t="s">
        <v>330</v>
      </c>
      <c r="D21" s="474"/>
      <c r="E21" s="464"/>
      <c r="F21" s="464"/>
      <c r="G21" s="464"/>
      <c r="H21" s="465"/>
      <c r="I21" s="34"/>
      <c r="J21" s="391">
        <v>1064</v>
      </c>
      <c r="K21" s="391">
        <v>1085</v>
      </c>
      <c r="L21" s="391">
        <v>1085</v>
      </c>
      <c r="M21" s="391">
        <v>999</v>
      </c>
      <c r="N21" s="392">
        <v>955</v>
      </c>
    </row>
    <row r="22" spans="1:14" ht="21" customHeight="1" thickBot="1">
      <c r="A22" s="470"/>
      <c r="B22" s="405"/>
      <c r="C22" s="475" t="s">
        <v>336</v>
      </c>
      <c r="D22" s="476"/>
      <c r="E22" s="476"/>
      <c r="F22" s="476"/>
      <c r="G22" s="476"/>
      <c r="H22" s="477"/>
      <c r="I22" s="29"/>
      <c r="J22" s="406">
        <v>6</v>
      </c>
      <c r="K22" s="407">
        <v>6</v>
      </c>
      <c r="L22" s="407">
        <v>6</v>
      </c>
      <c r="M22" s="407">
        <v>6</v>
      </c>
      <c r="N22" s="408">
        <v>6</v>
      </c>
    </row>
    <row r="23" spans="1:14">
      <c r="A23" s="5" t="s">
        <v>337</v>
      </c>
    </row>
    <row r="24" spans="1:14">
      <c r="A24" s="7" t="s">
        <v>338</v>
      </c>
      <c r="B24" s="7"/>
    </row>
    <row r="25" spans="1:14">
      <c r="A25" s="7" t="s">
        <v>339</v>
      </c>
      <c r="B25" s="7"/>
    </row>
    <row r="26" spans="1:14">
      <c r="A26" s="7" t="s">
        <v>340</v>
      </c>
      <c r="B26" s="7"/>
    </row>
  </sheetData>
  <mergeCells count="18">
    <mergeCell ref="A2:N2"/>
    <mergeCell ref="A5:I5"/>
    <mergeCell ref="A6:A18"/>
    <mergeCell ref="B6:C15"/>
    <mergeCell ref="E6:H6"/>
    <mergeCell ref="E7:E8"/>
    <mergeCell ref="E9:E11"/>
    <mergeCell ref="E13:H13"/>
    <mergeCell ref="E14:H14"/>
    <mergeCell ref="E15:H15"/>
    <mergeCell ref="C16:H16"/>
    <mergeCell ref="C17:H17"/>
    <mergeCell ref="C18:H18"/>
    <mergeCell ref="A19:A22"/>
    <mergeCell ref="C19:H19"/>
    <mergeCell ref="C20:H20"/>
    <mergeCell ref="C21:H21"/>
    <mergeCell ref="C22:H22"/>
  </mergeCells>
  <phoneticPr fontId="49"/>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showGridLines="0" workbookViewId="0"/>
  </sheetViews>
  <sheetFormatPr defaultRowHeight="13.5"/>
  <cols>
    <col min="1" max="1" width="11.875" style="100" customWidth="1"/>
    <col min="2" max="8" width="10.25" style="100" customWidth="1"/>
    <col min="9" max="16384" width="9" style="100"/>
  </cols>
  <sheetData>
    <row r="2" spans="1:9" ht="22.5" customHeight="1">
      <c r="A2" s="447" t="s">
        <v>135</v>
      </c>
      <c r="B2" s="447"/>
      <c r="C2" s="447"/>
      <c r="D2" s="447"/>
      <c r="E2" s="447"/>
      <c r="F2" s="447"/>
      <c r="G2" s="447"/>
      <c r="H2" s="447"/>
    </row>
    <row r="3" spans="1:9">
      <c r="A3" s="203"/>
      <c r="B3" s="203"/>
      <c r="C3" s="203"/>
      <c r="D3" s="203"/>
      <c r="E3" s="203"/>
      <c r="F3" s="203"/>
      <c r="G3" s="203"/>
      <c r="H3" s="203"/>
    </row>
    <row r="4" spans="1:9" ht="14.25" thickBot="1">
      <c r="A4" s="116"/>
      <c r="B4" s="116"/>
      <c r="C4" s="116"/>
      <c r="D4" s="116"/>
      <c r="E4" s="116"/>
      <c r="F4" s="116"/>
      <c r="G4" s="202"/>
      <c r="H4" s="201" t="s">
        <v>134</v>
      </c>
    </row>
    <row r="5" spans="1:9" ht="21" customHeight="1">
      <c r="A5" s="200" t="s">
        <v>133</v>
      </c>
      <c r="B5" s="199" t="s">
        <v>132</v>
      </c>
      <c r="C5" s="199" t="s">
        <v>131</v>
      </c>
      <c r="D5" s="197" t="s">
        <v>130</v>
      </c>
      <c r="E5" s="198" t="s">
        <v>129</v>
      </c>
      <c r="F5" s="197" t="s">
        <v>128</v>
      </c>
      <c r="G5" s="198" t="s">
        <v>127</v>
      </c>
      <c r="H5" s="197" t="s">
        <v>126</v>
      </c>
    </row>
    <row r="6" spans="1:9" ht="21" customHeight="1">
      <c r="A6" s="196" t="s">
        <v>125</v>
      </c>
      <c r="B6" s="195">
        <v>5170</v>
      </c>
      <c r="C6" s="195">
        <v>832</v>
      </c>
      <c r="D6" s="195">
        <v>163</v>
      </c>
      <c r="E6" s="195">
        <v>408</v>
      </c>
      <c r="F6" s="195">
        <v>71</v>
      </c>
      <c r="G6" s="195">
        <v>3549</v>
      </c>
      <c r="H6" s="194">
        <v>147</v>
      </c>
    </row>
    <row r="7" spans="1:9" ht="21" customHeight="1">
      <c r="A7" s="193" t="s">
        <v>124</v>
      </c>
      <c r="B7" s="192">
        <v>5268</v>
      </c>
      <c r="C7" s="192">
        <v>847</v>
      </c>
      <c r="D7" s="191">
        <v>178</v>
      </c>
      <c r="E7" s="192">
        <v>469</v>
      </c>
      <c r="F7" s="191">
        <v>78</v>
      </c>
      <c r="G7" s="192">
        <v>3547</v>
      </c>
      <c r="H7" s="191">
        <v>149</v>
      </c>
    </row>
    <row r="8" spans="1:9" ht="21" customHeight="1">
      <c r="A8" s="190" t="s">
        <v>123</v>
      </c>
      <c r="B8" s="189">
        <v>5791</v>
      </c>
      <c r="C8" s="189">
        <v>912</v>
      </c>
      <c r="D8" s="188">
        <v>197</v>
      </c>
      <c r="E8" s="189">
        <v>475</v>
      </c>
      <c r="F8" s="188">
        <v>88</v>
      </c>
      <c r="G8" s="189">
        <v>3956</v>
      </c>
      <c r="H8" s="188">
        <v>163</v>
      </c>
    </row>
    <row r="9" spans="1:9" ht="21" customHeight="1">
      <c r="A9" s="190" t="s">
        <v>122</v>
      </c>
      <c r="B9" s="189">
        <v>6214</v>
      </c>
      <c r="C9" s="189">
        <v>998</v>
      </c>
      <c r="D9" s="188">
        <v>212</v>
      </c>
      <c r="E9" s="189">
        <v>647</v>
      </c>
      <c r="F9" s="188">
        <v>111</v>
      </c>
      <c r="G9" s="189">
        <v>4072</v>
      </c>
      <c r="H9" s="188">
        <v>174</v>
      </c>
    </row>
    <row r="10" spans="1:9" ht="21" customHeight="1">
      <c r="A10" s="187" t="s">
        <v>121</v>
      </c>
      <c r="B10" s="186">
        <v>6598</v>
      </c>
      <c r="C10" s="186">
        <v>1038</v>
      </c>
      <c r="D10" s="185">
        <v>214</v>
      </c>
      <c r="E10" s="186">
        <v>671</v>
      </c>
      <c r="F10" s="185">
        <v>111</v>
      </c>
      <c r="G10" s="186">
        <v>4399</v>
      </c>
      <c r="H10" s="185">
        <v>165</v>
      </c>
    </row>
    <row r="11" spans="1:9" ht="21" customHeight="1" thickBot="1">
      <c r="A11" s="184" t="s">
        <v>120</v>
      </c>
      <c r="B11" s="183">
        <v>6776</v>
      </c>
      <c r="C11" s="183">
        <v>1054</v>
      </c>
      <c r="D11" s="182">
        <v>213</v>
      </c>
      <c r="E11" s="183">
        <v>674</v>
      </c>
      <c r="F11" s="182">
        <v>104</v>
      </c>
      <c r="G11" s="183">
        <v>4563</v>
      </c>
      <c r="H11" s="182">
        <v>168</v>
      </c>
      <c r="I11" s="181"/>
    </row>
    <row r="12" spans="1:9">
      <c r="A12" s="101" t="s">
        <v>119</v>
      </c>
      <c r="B12" s="101"/>
      <c r="C12" s="101"/>
      <c r="D12" s="101"/>
      <c r="E12" s="101"/>
      <c r="F12" s="101"/>
      <c r="G12" s="101"/>
      <c r="H12" s="101"/>
    </row>
    <row r="13" spans="1:9">
      <c r="A13" s="101" t="s">
        <v>118</v>
      </c>
      <c r="B13" s="101"/>
      <c r="C13" s="101"/>
      <c r="D13" s="101"/>
      <c r="E13" s="101"/>
      <c r="F13" s="101"/>
      <c r="G13" s="101"/>
      <c r="H13" s="101"/>
    </row>
    <row r="14" spans="1:9">
      <c r="A14" s="101" t="s">
        <v>117</v>
      </c>
      <c r="B14" s="101"/>
      <c r="C14" s="101"/>
      <c r="D14" s="101"/>
      <c r="E14" s="101"/>
      <c r="F14" s="101"/>
      <c r="G14" s="101"/>
      <c r="H14" s="101"/>
    </row>
    <row r="15" spans="1:9">
      <c r="A15" s="101"/>
      <c r="B15" s="101"/>
      <c r="C15" s="101"/>
      <c r="D15" s="101"/>
      <c r="E15" s="101"/>
      <c r="F15" s="101"/>
      <c r="G15" s="101"/>
      <c r="H15" s="101"/>
    </row>
    <row r="16" spans="1:9">
      <c r="A16" s="101"/>
      <c r="B16" s="101"/>
      <c r="C16" s="101"/>
      <c r="D16" s="101"/>
      <c r="E16" s="101"/>
      <c r="F16" s="101"/>
      <c r="G16" s="101"/>
      <c r="H16" s="101"/>
    </row>
  </sheetData>
  <mergeCells count="1">
    <mergeCell ref="A2:H2"/>
  </mergeCells>
  <phoneticPr fontId="21"/>
  <printOptions horizontalCentered="1"/>
  <pageMargins left="0.78740157480314965" right="0.78740157480314965" top="0.98425196850393704" bottom="0.98425196850393704" header="0.51181102362204722" footer="0.51181102362204722"/>
  <pageSetup paperSize="9" orientation="portrait" r:id="rId1"/>
  <headerFooter alignWithMargins="0"/>
  <ignoredErrors>
    <ignoredError sqref="A7:A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Normal="100" zoomScaleSheetLayoutView="75" workbookViewId="0"/>
  </sheetViews>
  <sheetFormatPr defaultRowHeight="13.5"/>
  <cols>
    <col min="1" max="1" width="10.625" style="100" customWidth="1"/>
    <col min="2" max="3" width="8.5" style="100" bestFit="1" customWidth="1"/>
    <col min="4" max="4" width="9.375" style="100" bestFit="1" customWidth="1"/>
    <col min="5" max="5" width="6.75" style="100" bestFit="1" customWidth="1"/>
    <col min="6" max="6" width="9.625" style="100" customWidth="1"/>
    <col min="7" max="7" width="1" style="100" customWidth="1"/>
    <col min="8" max="8" width="9.625" style="100" customWidth="1"/>
    <col min="9" max="9" width="1" style="100" customWidth="1"/>
    <col min="10" max="10" width="8.5" style="100" bestFit="1" customWidth="1"/>
    <col min="11" max="11" width="6.75" style="100" bestFit="1" customWidth="1"/>
    <col min="12" max="12" width="9.375" style="100" bestFit="1" customWidth="1"/>
    <col min="13" max="13" width="8.5" style="100" bestFit="1" customWidth="1"/>
    <col min="14" max="16384" width="9" style="100"/>
  </cols>
  <sheetData>
    <row r="1" spans="1:13">
      <c r="A1" s="228"/>
      <c r="B1" s="228"/>
      <c r="C1" s="228"/>
      <c r="D1" s="228"/>
      <c r="E1" s="228"/>
      <c r="F1" s="228"/>
      <c r="G1" s="204"/>
      <c r="H1" s="204"/>
      <c r="I1" s="204"/>
      <c r="J1" s="204"/>
      <c r="K1" s="204"/>
      <c r="L1" s="204"/>
      <c r="M1" s="204"/>
    </row>
    <row r="2" spans="1:13" ht="22.5" customHeight="1">
      <c r="A2" s="447" t="s">
        <v>180</v>
      </c>
      <c r="B2" s="495"/>
      <c r="C2" s="495"/>
      <c r="D2" s="495"/>
      <c r="E2" s="495"/>
      <c r="F2" s="495"/>
      <c r="G2" s="495"/>
      <c r="H2" s="495"/>
      <c r="I2" s="495"/>
      <c r="J2" s="495"/>
      <c r="K2" s="495"/>
      <c r="L2" s="495"/>
      <c r="M2" s="495"/>
    </row>
    <row r="3" spans="1:13">
      <c r="A3" s="203"/>
      <c r="B3" s="203"/>
      <c r="C3" s="203"/>
      <c r="D3" s="203"/>
      <c r="E3" s="203"/>
      <c r="F3" s="203"/>
      <c r="G3" s="204"/>
      <c r="H3" s="204"/>
      <c r="I3" s="204"/>
      <c r="J3" s="204"/>
      <c r="K3" s="204"/>
      <c r="L3" s="204"/>
      <c r="M3" s="204"/>
    </row>
    <row r="4" spans="1:13" ht="14.25" thickBot="1">
      <c r="A4" s="227" t="s">
        <v>179</v>
      </c>
      <c r="B4" s="116"/>
      <c r="C4" s="116"/>
      <c r="D4" s="116"/>
      <c r="E4" s="116"/>
      <c r="F4" s="226"/>
      <c r="G4" s="204"/>
      <c r="H4" s="204"/>
      <c r="I4" s="204"/>
      <c r="J4" s="204"/>
      <c r="K4" s="204"/>
      <c r="L4" s="204"/>
      <c r="M4" s="204"/>
    </row>
    <row r="5" spans="1:13" ht="60" customHeight="1">
      <c r="A5" s="225" t="s">
        <v>62</v>
      </c>
      <c r="B5" s="224" t="s">
        <v>178</v>
      </c>
      <c r="C5" s="224" t="s">
        <v>177</v>
      </c>
      <c r="D5" s="224" t="s">
        <v>176</v>
      </c>
      <c r="E5" s="224" t="s">
        <v>175</v>
      </c>
      <c r="F5" s="496" t="s">
        <v>174</v>
      </c>
      <c r="G5" s="497"/>
      <c r="H5" s="496" t="s">
        <v>173</v>
      </c>
      <c r="I5" s="497"/>
      <c r="J5" s="225" t="s">
        <v>172</v>
      </c>
      <c r="K5" s="224" t="s">
        <v>171</v>
      </c>
      <c r="L5" s="224" t="s">
        <v>170</v>
      </c>
      <c r="M5" s="224" t="s">
        <v>169</v>
      </c>
    </row>
    <row r="6" spans="1:13" ht="30" customHeight="1">
      <c r="A6" s="223" t="s">
        <v>168</v>
      </c>
      <c r="B6" s="217">
        <v>8737</v>
      </c>
      <c r="C6" s="217">
        <v>1998</v>
      </c>
      <c r="D6" s="217">
        <v>4162</v>
      </c>
      <c r="E6" s="217">
        <v>0</v>
      </c>
      <c r="F6" s="220" t="s">
        <v>167</v>
      </c>
      <c r="G6" s="219"/>
      <c r="H6" s="220" t="s">
        <v>166</v>
      </c>
      <c r="I6" s="222"/>
      <c r="J6" s="221">
        <v>1028</v>
      </c>
      <c r="K6" s="217">
        <v>2155</v>
      </c>
      <c r="L6" s="217">
        <v>0</v>
      </c>
      <c r="M6" s="217">
        <v>32719</v>
      </c>
    </row>
    <row r="7" spans="1:13" ht="30" customHeight="1">
      <c r="A7" s="190" t="s">
        <v>69</v>
      </c>
      <c r="B7" s="217">
        <v>8688</v>
      </c>
      <c r="C7" s="217">
        <v>1813</v>
      </c>
      <c r="D7" s="217">
        <v>3654</v>
      </c>
      <c r="E7" s="217">
        <v>0</v>
      </c>
      <c r="F7" s="220" t="s">
        <v>165</v>
      </c>
      <c r="G7" s="219"/>
      <c r="H7" s="220" t="s">
        <v>164</v>
      </c>
      <c r="I7" s="219"/>
      <c r="J7" s="218">
        <v>4514</v>
      </c>
      <c r="K7" s="217">
        <v>2050</v>
      </c>
      <c r="L7" s="217">
        <v>0</v>
      </c>
      <c r="M7" s="217">
        <v>29546</v>
      </c>
    </row>
    <row r="8" spans="1:13" ht="30" customHeight="1">
      <c r="A8" s="187" t="s">
        <v>68</v>
      </c>
      <c r="B8" s="213">
        <v>8725</v>
      </c>
      <c r="C8" s="213">
        <v>1722</v>
      </c>
      <c r="D8" s="213">
        <v>4000</v>
      </c>
      <c r="E8" s="213">
        <v>0</v>
      </c>
      <c r="F8" s="216" t="s">
        <v>163</v>
      </c>
      <c r="G8" s="215"/>
      <c r="H8" s="216" t="s">
        <v>162</v>
      </c>
      <c r="I8" s="215"/>
      <c r="J8" s="214">
        <v>9504</v>
      </c>
      <c r="K8" s="213">
        <v>2071</v>
      </c>
      <c r="L8" s="213">
        <v>0</v>
      </c>
      <c r="M8" s="213">
        <v>33301</v>
      </c>
    </row>
    <row r="9" spans="1:13" ht="30" customHeight="1">
      <c r="A9" s="187" t="s">
        <v>67</v>
      </c>
      <c r="B9" s="213">
        <v>9228</v>
      </c>
      <c r="C9" s="213">
        <v>1781</v>
      </c>
      <c r="D9" s="213">
        <v>3490</v>
      </c>
      <c r="E9" s="213">
        <v>0</v>
      </c>
      <c r="F9" s="216" t="s">
        <v>161</v>
      </c>
      <c r="G9" s="215"/>
      <c r="H9" s="216" t="s">
        <v>160</v>
      </c>
      <c r="I9" s="215"/>
      <c r="J9" s="214">
        <v>11864</v>
      </c>
      <c r="K9" s="213">
        <v>2066</v>
      </c>
      <c r="L9" s="213">
        <v>0</v>
      </c>
      <c r="M9" s="213">
        <v>30670</v>
      </c>
    </row>
    <row r="10" spans="1:13" ht="30" customHeight="1" thickBot="1">
      <c r="A10" s="184" t="s">
        <v>159</v>
      </c>
      <c r="B10" s="209">
        <v>7714</v>
      </c>
      <c r="C10" s="209">
        <v>1740</v>
      </c>
      <c r="D10" s="209">
        <v>1397</v>
      </c>
      <c r="E10" s="209">
        <v>8334</v>
      </c>
      <c r="F10" s="212" t="s">
        <v>158</v>
      </c>
      <c r="G10" s="211"/>
      <c r="H10" s="212" t="s">
        <v>158</v>
      </c>
      <c r="I10" s="211"/>
      <c r="J10" s="210">
        <v>11263</v>
      </c>
      <c r="K10" s="209">
        <v>2002</v>
      </c>
      <c r="L10" s="209">
        <v>1664</v>
      </c>
      <c r="M10" s="209">
        <v>31109</v>
      </c>
    </row>
    <row r="11" spans="1:13">
      <c r="A11" s="101" t="s">
        <v>157</v>
      </c>
      <c r="B11" s="101"/>
      <c r="C11" s="101"/>
      <c r="D11" s="101"/>
      <c r="E11" s="101"/>
      <c r="F11" s="101"/>
      <c r="G11" s="204"/>
      <c r="H11" s="204"/>
      <c r="I11" s="204"/>
      <c r="J11" s="204"/>
      <c r="M11" s="208"/>
    </row>
    <row r="12" spans="1:13">
      <c r="A12" s="101" t="s">
        <v>156</v>
      </c>
      <c r="B12" s="207"/>
      <c r="C12" s="207"/>
      <c r="D12" s="207"/>
      <c r="E12" s="207"/>
      <c r="F12" s="207"/>
      <c r="G12" s="204"/>
      <c r="H12" s="204"/>
      <c r="I12" s="204"/>
      <c r="J12" s="204"/>
      <c r="K12" s="204"/>
      <c r="L12" s="204"/>
      <c r="M12" s="204"/>
    </row>
    <row r="13" spans="1:13">
      <c r="A13" s="101" t="s">
        <v>155</v>
      </c>
      <c r="B13" s="207"/>
      <c r="C13" s="207"/>
      <c r="D13" s="207"/>
      <c r="E13" s="207"/>
      <c r="F13" s="207"/>
      <c r="G13" s="204"/>
      <c r="H13" s="204"/>
      <c r="I13" s="204"/>
      <c r="J13" s="204"/>
      <c r="K13" s="204"/>
      <c r="L13" s="204"/>
      <c r="M13" s="204"/>
    </row>
    <row r="14" spans="1:13">
      <c r="A14" s="101" t="s">
        <v>154</v>
      </c>
      <c r="B14" s="207"/>
      <c r="C14" s="207"/>
      <c r="D14" s="207"/>
      <c r="E14" s="207"/>
      <c r="F14" s="207"/>
      <c r="G14" s="204"/>
      <c r="H14" s="204"/>
      <c r="I14" s="204"/>
      <c r="J14" s="204"/>
      <c r="K14" s="204"/>
      <c r="L14" s="204"/>
      <c r="M14" s="204"/>
    </row>
    <row r="15" spans="1:13">
      <c r="A15" s="101" t="s">
        <v>153</v>
      </c>
      <c r="B15" s="207"/>
      <c r="C15" s="207"/>
      <c r="D15" s="207"/>
      <c r="E15" s="207"/>
      <c r="F15" s="207"/>
      <c r="G15" s="204"/>
      <c r="H15" s="204"/>
      <c r="I15" s="204"/>
      <c r="J15" s="204"/>
      <c r="K15" s="204"/>
      <c r="L15" s="204"/>
      <c r="M15" s="204"/>
    </row>
    <row r="16" spans="1:13">
      <c r="A16" s="101" t="s">
        <v>152</v>
      </c>
      <c r="B16" s="207"/>
      <c r="C16" s="207"/>
      <c r="D16" s="207"/>
      <c r="E16" s="207"/>
      <c r="F16" s="207"/>
      <c r="G16" s="204"/>
      <c r="H16" s="204"/>
      <c r="I16" s="204"/>
      <c r="J16" s="204"/>
      <c r="K16" s="204"/>
      <c r="L16" s="204"/>
      <c r="M16" s="204"/>
    </row>
    <row r="17" spans="1:13">
      <c r="A17" s="101" t="s">
        <v>151</v>
      </c>
      <c r="B17" s="207"/>
      <c r="C17" s="207"/>
      <c r="D17" s="207"/>
      <c r="E17" s="207"/>
      <c r="F17" s="207"/>
      <c r="G17" s="204"/>
      <c r="H17" s="204"/>
      <c r="I17" s="204"/>
      <c r="J17" s="204"/>
      <c r="K17" s="204"/>
      <c r="L17" s="204"/>
      <c r="M17" s="204"/>
    </row>
    <row r="18" spans="1:13">
      <c r="A18" s="101" t="s">
        <v>150</v>
      </c>
      <c r="B18" s="207"/>
      <c r="C18" s="207"/>
      <c r="D18" s="207"/>
      <c r="E18" s="207"/>
      <c r="F18" s="207"/>
      <c r="G18" s="204"/>
      <c r="H18" s="204"/>
      <c r="I18" s="204"/>
      <c r="J18" s="204"/>
      <c r="K18" s="204"/>
      <c r="L18" s="204"/>
      <c r="M18" s="204"/>
    </row>
    <row r="19" spans="1:13">
      <c r="A19" s="101" t="s">
        <v>149</v>
      </c>
      <c r="B19" s="207"/>
      <c r="C19" s="207"/>
      <c r="D19" s="207"/>
      <c r="E19" s="207"/>
      <c r="F19" s="207"/>
      <c r="G19" s="204"/>
      <c r="H19" s="204"/>
      <c r="I19" s="204"/>
      <c r="J19" s="204"/>
      <c r="K19" s="204"/>
      <c r="L19" s="204"/>
      <c r="M19" s="204"/>
    </row>
    <row r="20" spans="1:13">
      <c r="A20" s="101" t="s">
        <v>148</v>
      </c>
      <c r="B20" s="207"/>
      <c r="C20" s="207"/>
      <c r="D20" s="207"/>
      <c r="E20" s="207"/>
      <c r="F20" s="207"/>
      <c r="G20" s="204"/>
      <c r="H20" s="204"/>
      <c r="I20" s="204"/>
      <c r="J20" s="204"/>
      <c r="K20" s="204"/>
      <c r="L20" s="204"/>
      <c r="M20" s="204"/>
    </row>
    <row r="21" spans="1:13">
      <c r="A21" s="101" t="s">
        <v>147</v>
      </c>
      <c r="B21" s="207"/>
      <c r="C21" s="207"/>
      <c r="D21" s="207"/>
      <c r="E21" s="207"/>
      <c r="F21" s="207"/>
      <c r="G21" s="204"/>
      <c r="H21" s="204"/>
      <c r="I21" s="204"/>
      <c r="J21" s="204"/>
      <c r="K21" s="204"/>
      <c r="L21" s="204"/>
      <c r="M21" s="204"/>
    </row>
    <row r="22" spans="1:13">
      <c r="A22" s="101" t="s">
        <v>146</v>
      </c>
      <c r="B22" s="207"/>
      <c r="C22" s="207"/>
      <c r="D22" s="207"/>
      <c r="E22" s="207"/>
      <c r="F22" s="207"/>
      <c r="G22" s="204"/>
      <c r="H22" s="204"/>
      <c r="I22" s="204"/>
      <c r="J22" s="204"/>
      <c r="K22" s="204"/>
      <c r="L22" s="204"/>
      <c r="M22" s="204"/>
    </row>
    <row r="23" spans="1:13">
      <c r="A23" s="101" t="s">
        <v>145</v>
      </c>
      <c r="B23" s="207"/>
      <c r="C23" s="207"/>
      <c r="D23" s="207"/>
      <c r="E23" s="207"/>
      <c r="F23" s="207"/>
      <c r="G23" s="204"/>
      <c r="H23" s="204"/>
      <c r="I23" s="204"/>
      <c r="J23" s="204"/>
      <c r="K23" s="204"/>
      <c r="L23" s="204"/>
      <c r="M23" s="204"/>
    </row>
    <row r="24" spans="1:13">
      <c r="A24" s="118" t="s">
        <v>144</v>
      </c>
      <c r="B24" s="206"/>
      <c r="C24" s="206"/>
      <c r="D24" s="206"/>
      <c r="E24" s="206"/>
      <c r="F24" s="206"/>
      <c r="G24" s="205"/>
      <c r="H24" s="205"/>
      <c r="I24" s="205"/>
      <c r="J24" s="205"/>
      <c r="K24" s="205"/>
      <c r="L24" s="205"/>
      <c r="M24" s="205"/>
    </row>
    <row r="25" spans="1:13">
      <c r="A25" s="118" t="s">
        <v>143</v>
      </c>
      <c r="B25" s="206"/>
      <c r="C25" s="206"/>
      <c r="D25" s="206"/>
      <c r="E25" s="206"/>
      <c r="F25" s="206"/>
      <c r="G25" s="205"/>
      <c r="H25" s="205"/>
      <c r="I25" s="205"/>
      <c r="J25" s="205"/>
      <c r="K25" s="205"/>
      <c r="L25" s="205"/>
      <c r="M25" s="205"/>
    </row>
    <row r="26" spans="1:13">
      <c r="A26" s="118" t="s">
        <v>142</v>
      </c>
      <c r="B26" s="101"/>
      <c r="C26" s="101"/>
      <c r="D26" s="101"/>
      <c r="E26" s="101"/>
      <c r="F26" s="101"/>
      <c r="G26" s="204"/>
      <c r="H26" s="204"/>
      <c r="I26" s="204"/>
      <c r="J26" s="204"/>
      <c r="K26" s="204"/>
      <c r="L26" s="204"/>
      <c r="M26" s="204"/>
    </row>
    <row r="27" spans="1:13">
      <c r="A27" s="118" t="s">
        <v>141</v>
      </c>
      <c r="B27" s="101"/>
      <c r="C27" s="101"/>
      <c r="D27" s="101"/>
      <c r="E27" s="101"/>
      <c r="F27" s="101"/>
      <c r="G27" s="204"/>
      <c r="H27" s="204"/>
      <c r="I27" s="204"/>
      <c r="J27" s="204"/>
      <c r="K27" s="204"/>
      <c r="L27" s="204"/>
      <c r="M27" s="204"/>
    </row>
    <row r="28" spans="1:13">
      <c r="A28" s="118" t="s">
        <v>140</v>
      </c>
      <c r="B28" s="101"/>
      <c r="C28" s="101"/>
      <c r="D28" s="101"/>
      <c r="E28" s="101"/>
      <c r="F28" s="101"/>
      <c r="G28" s="204"/>
      <c r="H28" s="204"/>
      <c r="I28" s="204"/>
      <c r="J28" s="204"/>
      <c r="K28" s="204"/>
      <c r="L28" s="204"/>
      <c r="M28" s="204"/>
    </row>
    <row r="29" spans="1:13">
      <c r="A29" s="118" t="s">
        <v>139</v>
      </c>
      <c r="B29" s="101"/>
      <c r="C29" s="101"/>
      <c r="D29" s="101"/>
      <c r="E29" s="101"/>
      <c r="F29" s="101"/>
      <c r="G29" s="204"/>
      <c r="H29" s="204"/>
      <c r="I29" s="204"/>
      <c r="J29" s="204"/>
      <c r="K29" s="204"/>
      <c r="L29" s="204"/>
      <c r="M29" s="204"/>
    </row>
    <row r="30" spans="1:13">
      <c r="A30" s="118" t="s">
        <v>138</v>
      </c>
      <c r="B30" s="101"/>
      <c r="C30" s="101"/>
      <c r="D30" s="101"/>
      <c r="E30" s="101"/>
      <c r="F30" s="101"/>
      <c r="G30" s="204"/>
      <c r="H30" s="204"/>
      <c r="I30" s="204"/>
      <c r="J30" s="204"/>
      <c r="K30" s="204"/>
      <c r="L30" s="204"/>
      <c r="M30" s="204"/>
    </row>
    <row r="31" spans="1:13">
      <c r="A31" s="101" t="s">
        <v>137</v>
      </c>
    </row>
    <row r="32" spans="1:13">
      <c r="A32" s="101" t="s">
        <v>136</v>
      </c>
    </row>
  </sheetData>
  <mergeCells count="3">
    <mergeCell ref="A2:M2"/>
    <mergeCell ref="H5:I5"/>
    <mergeCell ref="F5:G5"/>
  </mergeCells>
  <phoneticPr fontId="21"/>
  <pageMargins left="0.59055118110236227" right="0.59055118110236227" top="0.98425196850393704" bottom="0.98425196850393704" header="0.51181102362204722" footer="0.51181102362204722"/>
  <pageSetup paperSize="9" scale="94" orientation="portrait" r:id="rId1"/>
  <headerFooter alignWithMargins="0"/>
  <ignoredErrors>
    <ignoredError sqref="A7:A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zoomScaleNormal="100" workbookViewId="0"/>
  </sheetViews>
  <sheetFormatPr defaultColWidth="8.625" defaultRowHeight="13.5"/>
  <cols>
    <col min="1" max="1" width="22.75" style="82" customWidth="1"/>
    <col min="2" max="4" width="12.25" style="82" customWidth="1"/>
    <col min="5" max="5" width="13.125" style="82" customWidth="1"/>
    <col min="6" max="6" width="12.25" style="82" customWidth="1"/>
    <col min="7" max="9" width="11.875" style="82" customWidth="1"/>
    <col min="10" max="10" width="13.75" style="82" customWidth="1"/>
    <col min="11" max="12" width="11.75" style="82" customWidth="1"/>
    <col min="13" max="13" width="14" style="82" customWidth="1"/>
    <col min="14" max="16384" width="8.625" style="82"/>
  </cols>
  <sheetData>
    <row r="1" spans="1:14" s="4" customFormat="1"/>
    <row r="2" spans="1:14" ht="22.5" customHeight="1">
      <c r="A2" s="437" t="s">
        <v>205</v>
      </c>
      <c r="B2" s="437"/>
      <c r="C2" s="437"/>
      <c r="D2" s="437"/>
      <c r="E2" s="437"/>
      <c r="F2" s="437"/>
      <c r="G2" s="428" t="s">
        <v>204</v>
      </c>
      <c r="H2" s="428"/>
      <c r="I2" s="428"/>
      <c r="J2" s="445"/>
      <c r="K2" s="445"/>
      <c r="L2" s="445"/>
      <c r="M2" s="445"/>
      <c r="N2" s="245"/>
    </row>
    <row r="3" spans="1:14">
      <c r="A3" s="7"/>
      <c r="B3" s="7"/>
      <c r="C3" s="7"/>
      <c r="D3" s="7"/>
      <c r="E3" s="7"/>
      <c r="F3" s="7"/>
      <c r="G3" s="7"/>
      <c r="H3" s="7"/>
      <c r="I3" s="7"/>
      <c r="J3" s="7"/>
      <c r="K3" s="7"/>
      <c r="L3" s="7"/>
      <c r="M3" s="7"/>
      <c r="N3" s="7"/>
    </row>
    <row r="4" spans="1:14" ht="14.25" thickBot="1">
      <c r="A4" s="97" t="s">
        <v>203</v>
      </c>
    </row>
    <row r="5" spans="1:14" ht="24" customHeight="1">
      <c r="A5" s="244" t="s">
        <v>202</v>
      </c>
      <c r="B5" s="243" t="s">
        <v>51</v>
      </c>
      <c r="C5" s="243" t="s">
        <v>201</v>
      </c>
      <c r="D5" s="243" t="s">
        <v>200</v>
      </c>
      <c r="E5" s="243" t="s">
        <v>199</v>
      </c>
      <c r="F5" s="242" t="s">
        <v>198</v>
      </c>
    </row>
    <row r="6" spans="1:14" ht="19.5" customHeight="1">
      <c r="A6" s="241" t="s">
        <v>197</v>
      </c>
      <c r="B6" s="240">
        <v>0</v>
      </c>
      <c r="C6" s="239">
        <v>0</v>
      </c>
      <c r="D6" s="239">
        <v>0</v>
      </c>
      <c r="E6" s="238">
        <v>0</v>
      </c>
      <c r="F6" s="237">
        <v>0</v>
      </c>
    </row>
    <row r="7" spans="1:14" ht="19.5" customHeight="1">
      <c r="A7" s="234" t="s">
        <v>196</v>
      </c>
      <c r="B7" s="68">
        <v>10021</v>
      </c>
      <c r="C7" s="68">
        <v>9972</v>
      </c>
      <c r="D7" s="68">
        <v>9574</v>
      </c>
      <c r="E7" s="67">
        <v>8889</v>
      </c>
      <c r="F7" s="235">
        <v>8687</v>
      </c>
    </row>
    <row r="8" spans="1:14" ht="19.5" customHeight="1">
      <c r="A8" s="234" t="s">
        <v>195</v>
      </c>
      <c r="B8" s="68">
        <v>34</v>
      </c>
      <c r="C8" s="68">
        <v>47</v>
      </c>
      <c r="D8" s="68">
        <v>69</v>
      </c>
      <c r="E8" s="67">
        <v>61</v>
      </c>
      <c r="F8" s="235">
        <v>51</v>
      </c>
    </row>
    <row r="9" spans="1:14" ht="19.5" customHeight="1">
      <c r="A9" s="234" t="s">
        <v>194</v>
      </c>
      <c r="B9" s="68">
        <v>365</v>
      </c>
      <c r="C9" s="68">
        <v>308</v>
      </c>
      <c r="D9" s="236">
        <v>316</v>
      </c>
      <c r="E9" s="67">
        <v>238</v>
      </c>
      <c r="F9" s="235">
        <v>297</v>
      </c>
    </row>
    <row r="10" spans="1:14" ht="19.5" customHeight="1">
      <c r="A10" s="234" t="s">
        <v>193</v>
      </c>
      <c r="B10" s="68">
        <v>6486</v>
      </c>
      <c r="C10" s="68">
        <v>6411</v>
      </c>
      <c r="D10" s="68">
        <v>6568</v>
      </c>
      <c r="E10" s="67">
        <v>6803</v>
      </c>
      <c r="F10" s="235">
        <v>6572</v>
      </c>
    </row>
    <row r="11" spans="1:14" ht="19.5" customHeight="1">
      <c r="A11" s="234" t="s">
        <v>192</v>
      </c>
      <c r="B11" s="68">
        <v>8748</v>
      </c>
      <c r="C11" s="88">
        <v>10459</v>
      </c>
      <c r="D11" s="88">
        <v>10646</v>
      </c>
      <c r="E11" s="89">
        <v>11446</v>
      </c>
      <c r="F11" s="233">
        <v>11145</v>
      </c>
    </row>
    <row r="12" spans="1:14" ht="19.5" customHeight="1">
      <c r="A12" s="234" t="s">
        <v>191</v>
      </c>
      <c r="B12" s="68">
        <v>8406</v>
      </c>
      <c r="C12" s="88">
        <v>8224</v>
      </c>
      <c r="D12" s="88">
        <v>8586</v>
      </c>
      <c r="E12" s="89">
        <v>9125</v>
      </c>
      <c r="F12" s="233">
        <v>9022</v>
      </c>
    </row>
    <row r="13" spans="1:14" ht="19.5" customHeight="1">
      <c r="A13" s="234" t="s">
        <v>190</v>
      </c>
      <c r="B13" s="68">
        <v>4165</v>
      </c>
      <c r="C13" s="88">
        <v>4079</v>
      </c>
      <c r="D13" s="88">
        <v>4330</v>
      </c>
      <c r="E13" s="89">
        <v>4522</v>
      </c>
      <c r="F13" s="233">
        <v>4561</v>
      </c>
    </row>
    <row r="14" spans="1:14" ht="19.5" customHeight="1">
      <c r="A14" s="234" t="s">
        <v>189</v>
      </c>
      <c r="B14" s="68">
        <v>5039</v>
      </c>
      <c r="C14" s="88">
        <v>6195</v>
      </c>
      <c r="D14" s="88">
        <v>6524</v>
      </c>
      <c r="E14" s="89">
        <v>7276</v>
      </c>
      <c r="F14" s="233">
        <v>7553</v>
      </c>
    </row>
    <row r="15" spans="1:14" ht="19.5" customHeight="1">
      <c r="A15" s="234" t="s">
        <v>188</v>
      </c>
      <c r="B15" s="68">
        <v>7172</v>
      </c>
      <c r="C15" s="88">
        <v>7398</v>
      </c>
      <c r="D15" s="88">
        <v>7835</v>
      </c>
      <c r="E15" s="89">
        <v>8609</v>
      </c>
      <c r="F15" s="233">
        <v>9936</v>
      </c>
    </row>
    <row r="16" spans="1:14" ht="19.5" customHeight="1">
      <c r="A16" s="234" t="s">
        <v>187</v>
      </c>
      <c r="B16" s="68">
        <v>1714</v>
      </c>
      <c r="C16" s="88">
        <v>1969</v>
      </c>
      <c r="D16" s="88">
        <v>2215</v>
      </c>
      <c r="E16" s="89">
        <v>2158</v>
      </c>
      <c r="F16" s="233">
        <v>2384</v>
      </c>
    </row>
    <row r="17" spans="1:6" ht="19.5" customHeight="1">
      <c r="A17" s="234" t="s">
        <v>186</v>
      </c>
      <c r="B17" s="68">
        <v>1830</v>
      </c>
      <c r="C17" s="88">
        <v>1718</v>
      </c>
      <c r="D17" s="88">
        <v>1348</v>
      </c>
      <c r="E17" s="89">
        <v>1057</v>
      </c>
      <c r="F17" s="233">
        <v>1169</v>
      </c>
    </row>
    <row r="18" spans="1:6" ht="19.5" customHeight="1">
      <c r="A18" s="234" t="s">
        <v>185</v>
      </c>
      <c r="B18" s="68">
        <v>1311</v>
      </c>
      <c r="C18" s="88">
        <v>1064</v>
      </c>
      <c r="D18" s="88">
        <v>990</v>
      </c>
      <c r="E18" s="89">
        <v>1356</v>
      </c>
      <c r="F18" s="233">
        <v>1299</v>
      </c>
    </row>
    <row r="19" spans="1:6" ht="19.5" customHeight="1" thickBot="1">
      <c r="A19" s="232" t="s">
        <v>184</v>
      </c>
      <c r="B19" s="231">
        <v>55291</v>
      </c>
      <c r="C19" s="231">
        <v>57844</v>
      </c>
      <c r="D19" s="231">
        <v>59001</v>
      </c>
      <c r="E19" s="230">
        <v>61540</v>
      </c>
      <c r="F19" s="229">
        <v>62676</v>
      </c>
    </row>
    <row r="20" spans="1:6" ht="13.5" customHeight="1">
      <c r="A20" s="7" t="s">
        <v>183</v>
      </c>
    </row>
    <row r="21" spans="1:6" ht="13.5" customHeight="1">
      <c r="A21" s="443" t="s">
        <v>182</v>
      </c>
      <c r="B21" s="443"/>
      <c r="C21" s="443"/>
      <c r="D21" s="443"/>
      <c r="E21" s="443"/>
      <c r="F21" s="443"/>
    </row>
    <row r="22" spans="1:6" ht="13.5" customHeight="1">
      <c r="A22" s="443"/>
      <c r="B22" s="443"/>
      <c r="C22" s="443"/>
      <c r="D22" s="443"/>
      <c r="E22" s="443"/>
      <c r="F22" s="443"/>
    </row>
    <row r="23" spans="1:6" s="7" customFormat="1" ht="13.5" customHeight="1">
      <c r="A23" s="7" t="s">
        <v>181</v>
      </c>
    </row>
    <row r="24" spans="1:6" s="7" customFormat="1" ht="13.5" customHeight="1"/>
    <row r="25" spans="1:6" s="7" customFormat="1" ht="13.5" customHeight="1"/>
    <row r="26" spans="1:6" s="7" customFormat="1" ht="13.5" customHeight="1"/>
    <row r="27" spans="1:6" s="7" customFormat="1" ht="13.5" customHeight="1"/>
    <row r="28" spans="1:6" s="7" customFormat="1" ht="13.5" customHeight="1"/>
    <row r="29" spans="1:6" s="7" customFormat="1" ht="13.5" customHeight="1"/>
    <row r="30" spans="1:6" s="7" customFormat="1" ht="13.5" customHeight="1"/>
    <row r="31" spans="1:6" s="7" customFormat="1" ht="13.5" customHeight="1"/>
    <row r="32" spans="1:6" s="7" customFormat="1" ht="13.5" customHeight="1"/>
    <row r="33" s="7" customFormat="1" ht="13.5" customHeight="1"/>
    <row r="34" s="7" customFormat="1" ht="13.5" customHeight="1"/>
    <row r="35" s="7" customFormat="1" ht="13.5" customHeight="1"/>
    <row r="36" s="7" customFormat="1" ht="13.5" customHeight="1"/>
    <row r="37" s="7" customFormat="1" ht="13.5" customHeight="1"/>
    <row r="38" s="7" customFormat="1" ht="13.5" customHeight="1"/>
    <row r="39" s="7" customFormat="1" ht="13.5" customHeight="1"/>
    <row r="40" s="7" customFormat="1" ht="13.5" customHeight="1"/>
    <row r="41" s="7" customFormat="1" ht="13.5" customHeight="1"/>
    <row r="42" s="7" customFormat="1" ht="13.5" customHeight="1"/>
    <row r="43" s="7" customFormat="1" ht="13.5" customHeight="1"/>
    <row r="44" s="7" customFormat="1" ht="13.5" customHeight="1"/>
    <row r="45" s="7" customFormat="1" ht="13.5" customHeight="1"/>
    <row r="46" s="7" customFormat="1" ht="13.5" customHeight="1"/>
    <row r="47" s="7" customFormat="1" ht="13.5" customHeight="1"/>
    <row r="48" s="7" customFormat="1" ht="13.5" customHeight="1"/>
    <row r="49" s="7" customFormat="1" ht="13.5" customHeight="1"/>
    <row r="50" s="7" customFormat="1" ht="13.5" customHeight="1"/>
    <row r="51" s="7" customFormat="1" ht="13.5" customHeight="1"/>
    <row r="52" s="7" customFormat="1" ht="13.5" customHeight="1"/>
    <row r="53" s="7" customFormat="1" ht="12"/>
    <row r="54" s="7" customFormat="1" ht="12"/>
    <row r="55" s="7" customFormat="1" ht="12"/>
    <row r="56" s="7" customFormat="1" ht="12"/>
    <row r="57" s="7" customFormat="1" ht="12"/>
    <row r="58" s="7" customFormat="1" ht="12"/>
    <row r="59" s="7" customFormat="1" ht="12"/>
  </sheetData>
  <mergeCells count="3">
    <mergeCell ref="G2:M2"/>
    <mergeCell ref="A2:F2"/>
    <mergeCell ref="A21:F22"/>
  </mergeCells>
  <phoneticPr fontId="21"/>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目次</vt:lpstr>
      <vt:lpstr>134</vt:lpstr>
      <vt:lpstr>135</vt:lpstr>
      <vt:lpstr>136</vt:lpstr>
      <vt:lpstr>137</vt:lpstr>
      <vt:lpstr>138</vt:lpstr>
      <vt:lpstr>139</vt:lpstr>
      <vt:lpstr>140</vt:lpstr>
      <vt:lpstr>141</vt:lpstr>
      <vt:lpstr>142</vt:lpstr>
      <vt:lpstr>143</vt:lpstr>
      <vt:lpstr>144</vt:lpstr>
      <vt:lpstr>145</vt:lpstr>
      <vt:lpstr>'135'!Print_Area</vt:lpstr>
      <vt:lpstr>'140'!Print_Area</vt:lpstr>
      <vt:lpstr>'141'!Print_Area</vt:lpstr>
      <vt:lpstr>'145'!Print_Area</vt:lpstr>
    </vt:vector>
  </TitlesOfParts>
  <Company>佐賀市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110026119</dc:creator>
  <cp:lastModifiedBy>佐賀市</cp:lastModifiedBy>
  <cp:lastPrinted>2014-02-12T04:23:34Z</cp:lastPrinted>
  <dcterms:created xsi:type="dcterms:W3CDTF">2007-01-25T01:41:44Z</dcterms:created>
  <dcterms:modified xsi:type="dcterms:W3CDTF">2015-02-18T05:44:20Z</dcterms:modified>
</cp:coreProperties>
</file>