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65" yWindow="-15" windowWidth="7650" windowHeight="8730" tabRatio="786"/>
  </bookViews>
  <sheets>
    <sheet name="〔10〕目次" sheetId="18" r:id="rId1"/>
    <sheet name="105" sheetId="7" r:id="rId2"/>
    <sheet name="106" sheetId="8" r:id="rId3"/>
    <sheet name="107" sheetId="9" r:id="rId4"/>
    <sheet name="108" sheetId="10" r:id="rId5"/>
    <sheet name="109" sheetId="11" r:id="rId6"/>
    <sheet name="110" sheetId="12" r:id="rId7"/>
    <sheet name="111" sheetId="13" r:id="rId8"/>
    <sheet name="112" sheetId="14" r:id="rId9"/>
    <sheet name="113" sheetId="15" r:id="rId10"/>
    <sheet name="114" sheetId="16" r:id="rId11"/>
    <sheet name="115" sheetId="17" r:id="rId12"/>
  </sheets>
  <definedNames>
    <definedName name="_xlnm.Print_Area" localSheetId="10">'114'!$A$1:$G$11</definedName>
    <definedName name="wrn.toukei." localSheetId="11" hidden="1">{#N/A,#N/A,FALSE,"312"}</definedName>
    <definedName name="wrn.toukei." hidden="1">{#N/A,#N/A,FALSE,"312"}</definedName>
  </definedNames>
  <calcPr calcId="145621"/>
</workbook>
</file>

<file path=xl/calcChain.xml><?xml version="1.0" encoding="utf-8"?>
<calcChain xmlns="http://schemas.openxmlformats.org/spreadsheetml/2006/main">
  <c r="C15" i="18" l="1"/>
  <c r="C14" i="18"/>
  <c r="C13" i="18"/>
  <c r="C12" i="18"/>
  <c r="C11" i="18"/>
  <c r="C10" i="18"/>
  <c r="C9" i="18"/>
  <c r="C8" i="18"/>
  <c r="C7" i="18"/>
  <c r="C6" i="18"/>
  <c r="C5" i="18"/>
  <c r="B15" i="18"/>
  <c r="B14" i="18"/>
  <c r="B13" i="18"/>
  <c r="B12" i="18"/>
  <c r="B11" i="18"/>
  <c r="B10" i="18"/>
  <c r="B9" i="18"/>
  <c r="B8" i="18"/>
  <c r="B7" i="18"/>
  <c r="B6" i="18"/>
  <c r="B5" i="18"/>
</calcChain>
</file>

<file path=xl/sharedStrings.xml><?xml version="1.0" encoding="utf-8"?>
<sst xmlns="http://schemas.openxmlformats.org/spreadsheetml/2006/main" count="357" uniqueCount="259">
  <si>
    <t>各年3月31日現在</t>
    <phoneticPr fontId="2"/>
  </si>
  <si>
    <t>種   別</t>
  </si>
  <si>
    <t>総数</t>
    <phoneticPr fontId="2"/>
  </si>
  <si>
    <t>貨物車</t>
    <phoneticPr fontId="2"/>
  </si>
  <si>
    <t>普通車</t>
  </si>
  <si>
    <t>小型車</t>
  </si>
  <si>
    <t>被けん引車</t>
  </si>
  <si>
    <t>軽自動車</t>
  </si>
  <si>
    <t>乗合車</t>
    <phoneticPr fontId="2"/>
  </si>
  <si>
    <t>乗用車</t>
    <phoneticPr fontId="2"/>
  </si>
  <si>
    <t>軽四輪車</t>
  </si>
  <si>
    <t>資料：九州運輸局佐賀運輸支局</t>
    <rPh sb="10" eb="12">
      <t>ウンユ</t>
    </rPh>
    <phoneticPr fontId="2"/>
  </si>
  <si>
    <t>平成20年</t>
    <phoneticPr fontId="2"/>
  </si>
  <si>
    <t>特種用途車</t>
    <rPh sb="1" eb="2">
      <t>タネ</t>
    </rPh>
    <rPh sb="2" eb="4">
      <t>ヨウト</t>
    </rPh>
    <phoneticPr fontId="2"/>
  </si>
  <si>
    <t>小型二輪車</t>
    <rPh sb="0" eb="2">
      <t>コガタ</t>
    </rPh>
    <rPh sb="2" eb="5">
      <t>ニリンシャ</t>
    </rPh>
    <phoneticPr fontId="2"/>
  </si>
  <si>
    <t>注）小型二輪車は、250㏄を超えるもの</t>
    <rPh sb="14" eb="15">
      <t>コ</t>
    </rPh>
    <phoneticPr fontId="2"/>
  </si>
  <si>
    <t>平成21年</t>
    <phoneticPr fontId="2"/>
  </si>
  <si>
    <t>平成22年</t>
    <phoneticPr fontId="2"/>
  </si>
  <si>
    <t>平成23年</t>
    <phoneticPr fontId="2"/>
  </si>
  <si>
    <t>平成24年</t>
    <phoneticPr fontId="2"/>
  </si>
  <si>
    <t>〔１０〕　運  輸 ・ 通  信</t>
    <rPh sb="5" eb="6">
      <t>ウン</t>
    </rPh>
    <rPh sb="8" eb="9">
      <t>ユ</t>
    </rPh>
    <rPh sb="12" eb="13">
      <t>ツウ</t>
    </rPh>
    <rPh sb="15" eb="16">
      <t>シン</t>
    </rPh>
    <phoneticPr fontId="2"/>
  </si>
  <si>
    <t>105.   自 動 車 保 有 台 数 （平成20～24年）</t>
    <rPh sb="7" eb="8">
      <t>ジ</t>
    </rPh>
    <rPh sb="9" eb="10">
      <t>ドウ</t>
    </rPh>
    <rPh sb="11" eb="12">
      <t>クルマ</t>
    </rPh>
    <rPh sb="13" eb="14">
      <t>ホ</t>
    </rPh>
    <rPh sb="15" eb="16">
      <t>ユウ</t>
    </rPh>
    <rPh sb="17" eb="18">
      <t>ダイ</t>
    </rPh>
    <rPh sb="19" eb="20">
      <t>カズ</t>
    </rPh>
    <rPh sb="22" eb="24">
      <t>ヘイセイ</t>
    </rPh>
    <rPh sb="29" eb="30">
      <t>ネン</t>
    </rPh>
    <phoneticPr fontId="2"/>
  </si>
  <si>
    <t>種           別</t>
  </si>
  <si>
    <t>総　　　　　　　　　 数</t>
  </si>
  <si>
    <t>50㏄以下</t>
  </si>
  <si>
    <t>小計</t>
  </si>
  <si>
    <t>二輪のもの</t>
  </si>
  <si>
    <t>三輪のもの</t>
  </si>
  <si>
    <t>四輪乗用</t>
  </si>
  <si>
    <t>四輪貨物用</t>
  </si>
  <si>
    <t>小型特殊農耕用</t>
  </si>
  <si>
    <t>自動車その他</t>
  </si>
  <si>
    <t>二 輪 の 小 型 自 動 車</t>
  </si>
  <si>
    <t>資料：市民税課</t>
  </si>
  <si>
    <t>106. 軽自動車及び原動機付自転車保有台数 （平成20～24年）</t>
    <rPh sb="9" eb="10">
      <t>オヨ</t>
    </rPh>
    <rPh sb="24" eb="26">
      <t>ヘイセイ</t>
    </rPh>
    <rPh sb="31" eb="32">
      <t>ネン</t>
    </rPh>
    <phoneticPr fontId="2"/>
  </si>
  <si>
    <t>各年4月1日現在</t>
    <phoneticPr fontId="2"/>
  </si>
  <si>
    <t>平成20年</t>
    <phoneticPr fontId="2"/>
  </si>
  <si>
    <t>平成21年</t>
    <phoneticPr fontId="2"/>
  </si>
  <si>
    <t>平成22年</t>
    <phoneticPr fontId="2"/>
  </si>
  <si>
    <t>平成23年</t>
    <phoneticPr fontId="2"/>
  </si>
  <si>
    <t>平成24年</t>
    <phoneticPr fontId="2"/>
  </si>
  <si>
    <t>原動機付
自 転 車</t>
    <rPh sb="0" eb="1">
      <t>ハラ</t>
    </rPh>
    <rPh sb="1" eb="2">
      <t>ドウ</t>
    </rPh>
    <rPh sb="2" eb="3">
      <t>キ</t>
    </rPh>
    <rPh sb="3" eb="4">
      <t>ツキ</t>
    </rPh>
    <rPh sb="5" eb="6">
      <t>ジ</t>
    </rPh>
    <rPh sb="7" eb="8">
      <t>テン</t>
    </rPh>
    <rPh sb="9" eb="10">
      <t>クルマ</t>
    </rPh>
    <phoneticPr fontId="2"/>
  </si>
  <si>
    <t>50㏄を超え90㏄以下</t>
    <rPh sb="4" eb="5">
      <t>コ</t>
    </rPh>
    <phoneticPr fontId="2"/>
  </si>
  <si>
    <t>90㏄を超え125㏄以下</t>
    <rPh sb="4" eb="5">
      <t>コ</t>
    </rPh>
    <phoneticPr fontId="2"/>
  </si>
  <si>
    <t>軽 自 動 車</t>
    <rPh sb="2" eb="3">
      <t>ジ</t>
    </rPh>
    <rPh sb="4" eb="5">
      <t>ドウ</t>
    </rPh>
    <rPh sb="6" eb="7">
      <t>クルマ</t>
    </rPh>
    <phoneticPr fontId="2"/>
  </si>
  <si>
    <t>（単位：人・ｔ）</t>
  </si>
  <si>
    <t>旅                    客</t>
  </si>
  <si>
    <t>貨     物</t>
  </si>
  <si>
    <t>乗   車   人   員</t>
  </si>
  <si>
    <t>降車人員</t>
  </si>
  <si>
    <t>１   日   平   均</t>
  </si>
  <si>
    <t>発  送</t>
  </si>
  <si>
    <t>総  数</t>
  </si>
  <si>
    <t>うち定期</t>
  </si>
  <si>
    <t>乗車人員</t>
  </si>
  <si>
    <t>トン数</t>
  </si>
  <si>
    <t>107. 市内ＪＲ各駅の乗降客数及び貨物発着トン数 （平成19～23年度）</t>
    <rPh sb="27" eb="29">
      <t>ヘイセイ</t>
    </rPh>
    <rPh sb="34" eb="35">
      <t>ネン</t>
    </rPh>
    <rPh sb="35" eb="36">
      <t>ド</t>
    </rPh>
    <phoneticPr fontId="2"/>
  </si>
  <si>
    <t>年　度
・
駅  名</t>
    <phoneticPr fontId="2"/>
  </si>
  <si>
    <t>到  着</t>
    <rPh sb="0" eb="1">
      <t>イタル</t>
    </rPh>
    <rPh sb="3" eb="4">
      <t>キ</t>
    </rPh>
    <phoneticPr fontId="2"/>
  </si>
  <si>
    <t>平成19年度</t>
    <rPh sb="0" eb="2">
      <t>ヘイセイ</t>
    </rPh>
    <rPh sb="4" eb="6">
      <t>ネンド</t>
    </rPh>
    <phoneticPr fontId="2"/>
  </si>
  <si>
    <t>20</t>
    <phoneticPr fontId="2"/>
  </si>
  <si>
    <t>21</t>
    <phoneticPr fontId="2"/>
  </si>
  <si>
    <t>22</t>
    <phoneticPr fontId="2"/>
  </si>
  <si>
    <t>23</t>
    <phoneticPr fontId="2"/>
  </si>
  <si>
    <t>内  訳 （長崎本線）</t>
    <rPh sb="0" eb="1">
      <t>ウチ</t>
    </rPh>
    <rPh sb="3" eb="4">
      <t>ヤク</t>
    </rPh>
    <phoneticPr fontId="2"/>
  </si>
  <si>
    <t>佐 賀 駅</t>
    <phoneticPr fontId="2"/>
  </si>
  <si>
    <t>鍋 島 駅</t>
    <phoneticPr fontId="2"/>
  </si>
  <si>
    <t>伊賀屋駅</t>
    <phoneticPr fontId="2"/>
  </si>
  <si>
    <t>バルーンさが駅</t>
    <rPh sb="6" eb="7">
      <t>エキ</t>
    </rPh>
    <phoneticPr fontId="2"/>
  </si>
  <si>
    <t>久保田駅</t>
    <rPh sb="0" eb="3">
      <t>クボタ</t>
    </rPh>
    <rPh sb="3" eb="4">
      <t>エキ</t>
    </rPh>
    <phoneticPr fontId="2"/>
  </si>
  <si>
    <t>資料：九州旅客鉄道株式会社、日本貨物鉄道株式会社</t>
    <rPh sb="9" eb="13">
      <t>カブシキガイシャ</t>
    </rPh>
    <rPh sb="20" eb="24">
      <t>カブシキガイシャ</t>
    </rPh>
    <phoneticPr fontId="2"/>
  </si>
  <si>
    <t>注)バルーンさが駅は、5日間の臨時駅。1日平均は5日間で計算。</t>
    <rPh sb="0" eb="1">
      <t>チュウ</t>
    </rPh>
    <rPh sb="8" eb="9">
      <t>エキ</t>
    </rPh>
    <rPh sb="12" eb="14">
      <t>ニチカン</t>
    </rPh>
    <rPh sb="15" eb="17">
      <t>リンジ</t>
    </rPh>
    <rPh sb="17" eb="18">
      <t>エキ</t>
    </rPh>
    <rPh sb="20" eb="21">
      <t>ニチ</t>
    </rPh>
    <rPh sb="21" eb="23">
      <t>ヘイキン</t>
    </rPh>
    <rPh sb="25" eb="27">
      <t>ニチカン</t>
    </rPh>
    <rPh sb="28" eb="30">
      <t>ケイサン</t>
    </rPh>
    <phoneticPr fontId="2"/>
  </si>
  <si>
    <t>108.　有明佐賀空港利用状況 （平成19～23年度）</t>
    <rPh sb="5" eb="7">
      <t>アリアケ</t>
    </rPh>
    <rPh sb="7" eb="9">
      <t>サガ</t>
    </rPh>
    <rPh sb="9" eb="11">
      <t>クウコウ</t>
    </rPh>
    <rPh sb="11" eb="13">
      <t>リヨウ</t>
    </rPh>
    <rPh sb="13" eb="15">
      <t>ジョウキョウ</t>
    </rPh>
    <rPh sb="17" eb="19">
      <t>ヘイセイ</t>
    </rPh>
    <rPh sb="24" eb="26">
      <t>ネンド</t>
    </rPh>
    <phoneticPr fontId="2"/>
  </si>
  <si>
    <t>年度・月</t>
    <rPh sb="0" eb="2">
      <t>ネンド</t>
    </rPh>
    <rPh sb="3" eb="4">
      <t>ツキ</t>
    </rPh>
    <phoneticPr fontId="2"/>
  </si>
  <si>
    <t>着陸回数（回）</t>
    <rPh sb="0" eb="2">
      <t>チャクリク</t>
    </rPh>
    <rPh sb="2" eb="4">
      <t>カイスウ</t>
    </rPh>
    <rPh sb="5" eb="6">
      <t>カイ</t>
    </rPh>
    <phoneticPr fontId="2"/>
  </si>
  <si>
    <t>乗降人員（人）</t>
    <rPh sb="0" eb="2">
      <t>ジョウコウ</t>
    </rPh>
    <rPh sb="2" eb="4">
      <t>ジンイン</t>
    </rPh>
    <rPh sb="5" eb="6">
      <t>ニン</t>
    </rPh>
    <phoneticPr fontId="2"/>
  </si>
  <si>
    <t>貨物取扱（ｔ）</t>
    <rPh sb="0" eb="2">
      <t>カモツ</t>
    </rPh>
    <rPh sb="2" eb="4">
      <t>トリアツカイ</t>
    </rPh>
    <phoneticPr fontId="2"/>
  </si>
  <si>
    <t>国際線</t>
    <rPh sb="0" eb="3">
      <t>コクサイセン</t>
    </rPh>
    <phoneticPr fontId="2"/>
  </si>
  <si>
    <t>国内線</t>
    <rPh sb="0" eb="3">
      <t>コクナイセン</t>
    </rPh>
    <phoneticPr fontId="2"/>
  </si>
  <si>
    <t>合計</t>
    <rPh sb="0" eb="2">
      <t>ゴウケイ</t>
    </rPh>
    <phoneticPr fontId="2"/>
  </si>
  <si>
    <t>乗客</t>
    <rPh sb="0" eb="2">
      <t>ジョウキャク</t>
    </rPh>
    <phoneticPr fontId="2"/>
  </si>
  <si>
    <t>降客</t>
    <rPh sb="0" eb="1">
      <t>ジョウコウ</t>
    </rPh>
    <rPh sb="1" eb="2">
      <t>キャク</t>
    </rPh>
    <phoneticPr fontId="2"/>
  </si>
  <si>
    <t>積荷</t>
    <rPh sb="0" eb="2">
      <t>ツミニ</t>
    </rPh>
    <phoneticPr fontId="2"/>
  </si>
  <si>
    <t>卸荷</t>
    <rPh sb="0" eb="1">
      <t>オロシウ</t>
    </rPh>
    <rPh sb="1" eb="2">
      <t>ニ</t>
    </rPh>
    <phoneticPr fontId="2"/>
  </si>
  <si>
    <t>平成19年度</t>
    <rPh sb="4" eb="6">
      <t>ネンド</t>
    </rPh>
    <phoneticPr fontId="2"/>
  </si>
  <si>
    <t>平成24年 1月</t>
    <rPh sb="0" eb="2">
      <t>ヘイセイ</t>
    </rPh>
    <rPh sb="4" eb="5">
      <t>ネン</t>
    </rPh>
    <phoneticPr fontId="2"/>
  </si>
  <si>
    <t xml:space="preserve">       2</t>
    <phoneticPr fontId="2"/>
  </si>
  <si>
    <t xml:space="preserve">       3</t>
    <phoneticPr fontId="2"/>
  </si>
  <si>
    <t>資料：総務法制課（国土交通省・空港管理状況調書）</t>
    <rPh sb="0" eb="2">
      <t>シリョウ</t>
    </rPh>
    <rPh sb="3" eb="5">
      <t>ソウム</t>
    </rPh>
    <rPh sb="5" eb="7">
      <t>ホウセイ</t>
    </rPh>
    <rPh sb="7" eb="8">
      <t>カ</t>
    </rPh>
    <rPh sb="9" eb="11">
      <t>コクド</t>
    </rPh>
    <rPh sb="11" eb="14">
      <t>コウツウショウ</t>
    </rPh>
    <rPh sb="15" eb="17">
      <t>クウコウ</t>
    </rPh>
    <rPh sb="17" eb="19">
      <t>カンリ</t>
    </rPh>
    <rPh sb="19" eb="21">
      <t>ジョウキョウ</t>
    </rPh>
    <rPh sb="21" eb="23">
      <t>チョウショ</t>
    </rPh>
    <phoneticPr fontId="2"/>
  </si>
  <si>
    <t>注）貨物は、郵便を含んだ国内貨物と国際貨物との合計</t>
    <rPh sb="0" eb="1">
      <t>チュウ</t>
    </rPh>
    <rPh sb="2" eb="4">
      <t>カモツ</t>
    </rPh>
    <rPh sb="6" eb="8">
      <t>ユウビン</t>
    </rPh>
    <rPh sb="9" eb="10">
      <t>フク</t>
    </rPh>
    <rPh sb="12" eb="14">
      <t>コクナイ</t>
    </rPh>
    <rPh sb="14" eb="16">
      <t>カモツ</t>
    </rPh>
    <rPh sb="17" eb="19">
      <t>コクサイ</t>
    </rPh>
    <rPh sb="19" eb="21">
      <t>カモツ</t>
    </rPh>
    <rPh sb="23" eb="25">
      <t>ゴウケイ</t>
    </rPh>
    <phoneticPr fontId="2"/>
  </si>
  <si>
    <t>平成23年 4月</t>
    <phoneticPr fontId="2"/>
  </si>
  <si>
    <t xml:space="preserve">       5</t>
    <phoneticPr fontId="2"/>
  </si>
  <si>
    <t xml:space="preserve">       6</t>
    <phoneticPr fontId="2"/>
  </si>
  <si>
    <t xml:space="preserve">       7</t>
    <phoneticPr fontId="2"/>
  </si>
  <si>
    <t xml:space="preserve">       8</t>
    <phoneticPr fontId="2"/>
  </si>
  <si>
    <t xml:space="preserve">       9</t>
    <phoneticPr fontId="2"/>
  </si>
  <si>
    <t xml:space="preserve">      10</t>
    <phoneticPr fontId="2"/>
  </si>
  <si>
    <t xml:space="preserve">      11</t>
    <phoneticPr fontId="2"/>
  </si>
  <si>
    <t xml:space="preserve">      12</t>
    <phoneticPr fontId="2"/>
  </si>
  <si>
    <t xml:space="preserve">   （単位：台）</t>
  </si>
  <si>
    <t xml:space="preserve">       5</t>
  </si>
  <si>
    <t xml:space="preserve">       6</t>
  </si>
  <si>
    <t xml:space="preserve">       7</t>
  </si>
  <si>
    <t xml:space="preserve">       9</t>
  </si>
  <si>
    <t xml:space="preserve">      10</t>
  </si>
  <si>
    <t xml:space="preserve">      11</t>
  </si>
  <si>
    <t xml:space="preserve">      12</t>
  </si>
  <si>
    <t xml:space="preserve">       2</t>
  </si>
  <si>
    <t xml:space="preserve">       3</t>
  </si>
  <si>
    <t>109.  高速道路インターチェンジ流入台数</t>
    <rPh sb="6" eb="8">
      <t>コウソク</t>
    </rPh>
    <rPh sb="8" eb="10">
      <t>ドウロ</t>
    </rPh>
    <phoneticPr fontId="9"/>
  </si>
  <si>
    <t>及び流出台数 （平成19～23年度）</t>
    <rPh sb="0" eb="1">
      <t>オヨ</t>
    </rPh>
    <rPh sb="2" eb="4">
      <t>リュウシュツ</t>
    </rPh>
    <rPh sb="4" eb="6">
      <t>ダイスウ</t>
    </rPh>
    <rPh sb="8" eb="10">
      <t>ヘイセイ</t>
    </rPh>
    <rPh sb="15" eb="17">
      <t>ネンド</t>
    </rPh>
    <phoneticPr fontId="9"/>
  </si>
  <si>
    <t>インターチェンジ別流入台数</t>
    <rPh sb="8" eb="9">
      <t>ベツ</t>
    </rPh>
    <rPh sb="9" eb="11">
      <t>リュウニュウ</t>
    </rPh>
    <rPh sb="11" eb="13">
      <t>ダイスウ</t>
    </rPh>
    <phoneticPr fontId="9"/>
  </si>
  <si>
    <t>車 種</t>
    <rPh sb="0" eb="1">
      <t>クルマ</t>
    </rPh>
    <rPh sb="2" eb="3">
      <t>タネ</t>
    </rPh>
    <phoneticPr fontId="9"/>
  </si>
  <si>
    <t>佐賀大和インターチェンジ</t>
    <rPh sb="0" eb="2">
      <t>サガ</t>
    </rPh>
    <rPh sb="2" eb="4">
      <t>ヤマト</t>
    </rPh>
    <phoneticPr fontId="9"/>
  </si>
  <si>
    <t>佐賀県内他のインターチェンジ（鳥栖第一、鳥栖第二、東脊振、多久、武雄北方、嬉野）</t>
    <rPh sb="0" eb="2">
      <t>サガ</t>
    </rPh>
    <rPh sb="2" eb="4">
      <t>ケンナイ</t>
    </rPh>
    <rPh sb="4" eb="5">
      <t>タ</t>
    </rPh>
    <rPh sb="15" eb="17">
      <t>トス</t>
    </rPh>
    <rPh sb="17" eb="18">
      <t>ダイ</t>
    </rPh>
    <rPh sb="18" eb="19">
      <t>１</t>
    </rPh>
    <rPh sb="20" eb="22">
      <t>トス</t>
    </rPh>
    <rPh sb="22" eb="23">
      <t>ダイ</t>
    </rPh>
    <rPh sb="23" eb="24">
      <t>２</t>
    </rPh>
    <rPh sb="25" eb="28">
      <t>ヒガシセフリ</t>
    </rPh>
    <rPh sb="29" eb="31">
      <t>タク</t>
    </rPh>
    <rPh sb="32" eb="34">
      <t>タケオ</t>
    </rPh>
    <rPh sb="34" eb="36">
      <t>キタカタ</t>
    </rPh>
    <rPh sb="37" eb="39">
      <t>ウレシノ</t>
    </rPh>
    <phoneticPr fontId="9"/>
  </si>
  <si>
    <t>年 度</t>
    <rPh sb="0" eb="1">
      <t>トシ</t>
    </rPh>
    <rPh sb="2" eb="3">
      <t>ド</t>
    </rPh>
    <phoneticPr fontId="9"/>
  </si>
  <si>
    <t>軽自動車等</t>
    <rPh sb="4" eb="5">
      <t>トウ</t>
    </rPh>
    <phoneticPr fontId="13"/>
  </si>
  <si>
    <t>普通車</t>
    <phoneticPr fontId="9"/>
  </si>
  <si>
    <t>中型車</t>
    <phoneticPr fontId="9"/>
  </si>
  <si>
    <t>大型車</t>
    <phoneticPr fontId="9"/>
  </si>
  <si>
    <t>特大車</t>
    <phoneticPr fontId="9"/>
  </si>
  <si>
    <t>合　計</t>
    <phoneticPr fontId="9"/>
  </si>
  <si>
    <t>中型車</t>
    <rPh sb="0" eb="2">
      <t>チュウガタ</t>
    </rPh>
    <rPh sb="2" eb="3">
      <t>クルマ</t>
    </rPh>
    <phoneticPr fontId="9"/>
  </si>
  <si>
    <t>大型車</t>
    <rPh sb="0" eb="3">
      <t>オオガタシャ</t>
    </rPh>
    <phoneticPr fontId="9"/>
  </si>
  <si>
    <t>特大車</t>
    <phoneticPr fontId="9"/>
  </si>
  <si>
    <t>合　計</t>
    <rPh sb="0" eb="1">
      <t>ゴウ</t>
    </rPh>
    <rPh sb="2" eb="3">
      <t>ケイ</t>
    </rPh>
    <phoneticPr fontId="9"/>
  </si>
  <si>
    <t>平成19年度</t>
    <rPh sb="0" eb="2">
      <t>ヘイセイ</t>
    </rPh>
    <rPh sb="4" eb="6">
      <t>ネンド</t>
    </rPh>
    <phoneticPr fontId="9"/>
  </si>
  <si>
    <t>平成23年 4月</t>
    <rPh sb="0" eb="2">
      <t>ヘイセイ</t>
    </rPh>
    <rPh sb="4" eb="5">
      <t>ネン</t>
    </rPh>
    <rPh sb="7" eb="8">
      <t>ガツ</t>
    </rPh>
    <phoneticPr fontId="9"/>
  </si>
  <si>
    <t xml:space="preserve">       5</t>
    <phoneticPr fontId="9"/>
  </si>
  <si>
    <t xml:space="preserve">       6</t>
    <phoneticPr fontId="9"/>
  </si>
  <si>
    <t xml:space="preserve">       7</t>
    <phoneticPr fontId="9"/>
  </si>
  <si>
    <t xml:space="preserve">       8</t>
    <phoneticPr fontId="9"/>
  </si>
  <si>
    <t xml:space="preserve">       9</t>
    <phoneticPr fontId="9"/>
  </si>
  <si>
    <t xml:space="preserve">      10</t>
    <phoneticPr fontId="9"/>
  </si>
  <si>
    <t xml:space="preserve">      11</t>
    <phoneticPr fontId="9"/>
  </si>
  <si>
    <t xml:space="preserve">      12</t>
    <phoneticPr fontId="9"/>
  </si>
  <si>
    <t>平成24年 1月</t>
    <rPh sb="0" eb="2">
      <t>ヘイセイ</t>
    </rPh>
    <rPh sb="4" eb="5">
      <t>ネン</t>
    </rPh>
    <rPh sb="7" eb="8">
      <t>ガツ</t>
    </rPh>
    <phoneticPr fontId="9"/>
  </si>
  <si>
    <t xml:space="preserve">       2</t>
    <phoneticPr fontId="9"/>
  </si>
  <si>
    <t xml:space="preserve">       3</t>
    <phoneticPr fontId="9"/>
  </si>
  <si>
    <t>インターチェンジ別流出台数</t>
    <rPh sb="8" eb="9">
      <t>ベツ</t>
    </rPh>
    <rPh sb="9" eb="11">
      <t>リュウシュツ</t>
    </rPh>
    <rPh sb="11" eb="13">
      <t>ダイスウ</t>
    </rPh>
    <phoneticPr fontId="9"/>
  </si>
  <si>
    <t>資料：西日本高速道路株式会社九州支社</t>
    <rPh sb="3" eb="4">
      <t>ニシ</t>
    </rPh>
    <rPh sb="4" eb="6">
      <t>ニホン</t>
    </rPh>
    <rPh sb="6" eb="8">
      <t>コウソク</t>
    </rPh>
    <rPh sb="8" eb="10">
      <t>ドウロ</t>
    </rPh>
    <rPh sb="10" eb="14">
      <t>カブシキガイシャ</t>
    </rPh>
    <rPh sb="14" eb="16">
      <t>キュウシュウ</t>
    </rPh>
    <rPh sb="16" eb="18">
      <t>シシャ</t>
    </rPh>
    <phoneticPr fontId="2"/>
  </si>
  <si>
    <t>110. 市営バス運行状況 （平成19～23年度）</t>
    <rPh sb="5" eb="7">
      <t>シエイ</t>
    </rPh>
    <rPh sb="9" eb="11">
      <t>ウンコウ</t>
    </rPh>
    <rPh sb="11" eb="13">
      <t>ジョウキョウ</t>
    </rPh>
    <rPh sb="15" eb="17">
      <t>ヘイセイ</t>
    </rPh>
    <rPh sb="22" eb="24">
      <t>ネンド</t>
    </rPh>
    <phoneticPr fontId="2"/>
  </si>
  <si>
    <t>各年度3月31日現在</t>
    <rPh sb="2" eb="3">
      <t>ド</t>
    </rPh>
    <phoneticPr fontId="2"/>
  </si>
  <si>
    <t>種          別</t>
  </si>
  <si>
    <t>免許キロ</t>
  </si>
  <si>
    <t>km</t>
  </si>
  <si>
    <t>バス台数</t>
  </si>
  <si>
    <t>台</t>
  </si>
  <si>
    <t>定期バス乗車人員</t>
  </si>
  <si>
    <t>千人</t>
  </si>
  <si>
    <t>総収入（年間）</t>
  </si>
  <si>
    <t>万円</t>
  </si>
  <si>
    <t>千km</t>
  </si>
  <si>
    <t>使用総日車</t>
  </si>
  <si>
    <t>日車</t>
  </si>
  <si>
    <t>１日１車平均走行キロ</t>
    <rPh sb="6" eb="8">
      <t>ソウコウ</t>
    </rPh>
    <phoneticPr fontId="2"/>
  </si>
  <si>
    <t>１日１車平均乗車人員</t>
  </si>
  <si>
    <t>人</t>
  </si>
  <si>
    <t>１日１車平均収入</t>
  </si>
  <si>
    <t>円</t>
  </si>
  <si>
    <t>資料：交通局</t>
  </si>
  <si>
    <t>平成19年度</t>
    <phoneticPr fontId="2"/>
  </si>
  <si>
    <t>平成20年度</t>
    <phoneticPr fontId="2"/>
  </si>
  <si>
    <t>平成21年度</t>
    <phoneticPr fontId="2"/>
  </si>
  <si>
    <t>平成22年度</t>
    <phoneticPr fontId="2"/>
  </si>
  <si>
    <t>平成23年度</t>
    <phoneticPr fontId="2"/>
  </si>
  <si>
    <t>総走行キロ</t>
    <phoneticPr fontId="2"/>
  </si>
  <si>
    <t>走行キロ１キロ当たり収入</t>
    <phoneticPr fontId="2"/>
  </si>
  <si>
    <t>郵   便   局</t>
  </si>
  <si>
    <t>ポスト</t>
  </si>
  <si>
    <t>111. 郵便施設数 （平成20～24年）</t>
    <rPh sb="5" eb="7">
      <t>ユウビン</t>
    </rPh>
    <rPh sb="7" eb="10">
      <t>シセツスウ</t>
    </rPh>
    <rPh sb="12" eb="14">
      <t>ヘイセイ</t>
    </rPh>
    <rPh sb="19" eb="20">
      <t>ネン</t>
    </rPh>
    <phoneticPr fontId="2"/>
  </si>
  <si>
    <t>各年3月31日現在</t>
    <phoneticPr fontId="2"/>
  </si>
  <si>
    <t>年 　次</t>
    <rPh sb="3" eb="4">
      <t>ネンジ</t>
    </rPh>
    <phoneticPr fontId="2"/>
  </si>
  <si>
    <t>平成 20 年</t>
    <rPh sb="0" eb="2">
      <t>ヘイセイ</t>
    </rPh>
    <rPh sb="6" eb="7">
      <t>ネン</t>
    </rPh>
    <phoneticPr fontId="2"/>
  </si>
  <si>
    <t>44</t>
    <phoneticPr fontId="2"/>
  </si>
  <si>
    <t xml:space="preserve">  21</t>
    <phoneticPr fontId="2"/>
  </si>
  <si>
    <t xml:space="preserve">  22</t>
    <phoneticPr fontId="2"/>
  </si>
  <si>
    <t xml:space="preserve">  23</t>
    <phoneticPr fontId="2"/>
  </si>
  <si>
    <t xml:space="preserve">  24</t>
    <phoneticPr fontId="2"/>
  </si>
  <si>
    <t>注1)平成20年から郵便局は普通局、特定局の別はなく直営となった。</t>
    <rPh sb="0" eb="1">
      <t>チュウ</t>
    </rPh>
    <rPh sb="3" eb="5">
      <t>ヘイセイ</t>
    </rPh>
    <rPh sb="7" eb="8">
      <t>ネン</t>
    </rPh>
    <rPh sb="10" eb="13">
      <t>ユウビンキョク</t>
    </rPh>
    <rPh sb="14" eb="16">
      <t>フツウ</t>
    </rPh>
    <rPh sb="16" eb="17">
      <t>キョク</t>
    </rPh>
    <rPh sb="18" eb="20">
      <t>トクテイ</t>
    </rPh>
    <rPh sb="20" eb="21">
      <t>キョク</t>
    </rPh>
    <rPh sb="22" eb="23">
      <t>ベツ</t>
    </rPh>
    <rPh sb="26" eb="28">
      <t>チョクエイ</t>
    </rPh>
    <phoneticPr fontId="2"/>
  </si>
  <si>
    <t>注2)簡易郵便局は含まない。</t>
    <rPh sb="0" eb="1">
      <t>チュウ</t>
    </rPh>
    <rPh sb="3" eb="5">
      <t>カンイ</t>
    </rPh>
    <rPh sb="5" eb="8">
      <t>ユウビンキョク</t>
    </rPh>
    <rPh sb="9" eb="10">
      <t>フク</t>
    </rPh>
    <phoneticPr fontId="2"/>
  </si>
  <si>
    <t>年   度</t>
  </si>
  <si>
    <t>電　話　数</t>
  </si>
  <si>
    <t>総   数</t>
  </si>
  <si>
    <t>単   独</t>
  </si>
  <si>
    <t>112. 電 話 台 数 （平成19～23年度）</t>
    <rPh sb="5" eb="6">
      <t>デン</t>
    </rPh>
    <rPh sb="7" eb="8">
      <t>ハナシ</t>
    </rPh>
    <rPh sb="9" eb="10">
      <t>ダイ</t>
    </rPh>
    <rPh sb="11" eb="12">
      <t>カズ</t>
    </rPh>
    <rPh sb="14" eb="16">
      <t>ヘイセイ</t>
    </rPh>
    <rPh sb="21" eb="22">
      <t>ネン</t>
    </rPh>
    <rPh sb="22" eb="23">
      <t>ド</t>
    </rPh>
    <phoneticPr fontId="2"/>
  </si>
  <si>
    <t>(単位：台、％)</t>
    <rPh sb="1" eb="3">
      <t>タンイ</t>
    </rPh>
    <rPh sb="4" eb="5">
      <t>ダイ</t>
    </rPh>
    <phoneticPr fontId="2"/>
  </si>
  <si>
    <t>電          話           線</t>
    <phoneticPr fontId="2"/>
  </si>
  <si>
    <t>加      入      電      話</t>
    <phoneticPr fontId="2"/>
  </si>
  <si>
    <t>100人当たり
電話普及率</t>
    <rPh sb="3" eb="4">
      <t>ニン</t>
    </rPh>
    <rPh sb="4" eb="5">
      <t>ア</t>
    </rPh>
    <rPh sb="8" eb="10">
      <t>デンワ</t>
    </rPh>
    <rPh sb="10" eb="12">
      <t>フキュウ</t>
    </rPh>
    <rPh sb="12" eb="13">
      <t>リツ</t>
    </rPh>
    <phoneticPr fontId="9"/>
  </si>
  <si>
    <t>公 衆 電 話</t>
    <rPh sb="0" eb="1">
      <t>オオヤケ</t>
    </rPh>
    <rPh sb="2" eb="3">
      <t>シュウ</t>
    </rPh>
    <rPh sb="4" eb="5">
      <t>デン</t>
    </rPh>
    <rPh sb="6" eb="7">
      <t>ハナシ</t>
    </rPh>
    <phoneticPr fontId="2"/>
  </si>
  <si>
    <t>その他
(ビル電話)</t>
    <phoneticPr fontId="9"/>
  </si>
  <si>
    <t>平成19年度</t>
    <rPh sb="0" eb="2">
      <t>ヘイセイ</t>
    </rPh>
    <rPh sb="4" eb="5">
      <t>ネン</t>
    </rPh>
    <rPh sb="5" eb="6">
      <t>ド</t>
    </rPh>
    <phoneticPr fontId="2"/>
  </si>
  <si>
    <t>20</t>
    <phoneticPr fontId="9"/>
  </si>
  <si>
    <t>資料：ＮＴＴ西日本-九州　佐賀事業部</t>
    <rPh sb="6" eb="7">
      <t>ニシ</t>
    </rPh>
    <rPh sb="7" eb="9">
      <t>ニホン</t>
    </rPh>
    <rPh sb="10" eb="12">
      <t>キュウシュウ</t>
    </rPh>
    <rPh sb="15" eb="17">
      <t>ジギョウ</t>
    </rPh>
    <rPh sb="17" eb="18">
      <t>ブ</t>
    </rPh>
    <phoneticPr fontId="9"/>
  </si>
  <si>
    <t>注）電話普及率は、加入電話（単独）台数÷年度末推計人口×100で算出。</t>
    <rPh sb="9" eb="11">
      <t>カニュウ</t>
    </rPh>
    <rPh sb="11" eb="13">
      <t>デンワ</t>
    </rPh>
    <rPh sb="14" eb="16">
      <t>タンドク</t>
    </rPh>
    <phoneticPr fontId="9"/>
  </si>
  <si>
    <t>資料：ＮＨＫ佐賀放送局　　</t>
  </si>
  <si>
    <t>113. 放送受信契約数 （平成20～24年）</t>
    <rPh sb="5" eb="7">
      <t>ホウソウ</t>
    </rPh>
    <rPh sb="7" eb="9">
      <t>ジュシン</t>
    </rPh>
    <rPh sb="9" eb="12">
      <t>ケイヤクスウ</t>
    </rPh>
    <rPh sb="14" eb="16">
      <t>ヘイセイ</t>
    </rPh>
    <rPh sb="21" eb="22">
      <t>ネン</t>
    </rPh>
    <phoneticPr fontId="2"/>
  </si>
  <si>
    <t>(単位：世帯）</t>
    <phoneticPr fontId="2"/>
  </si>
  <si>
    <t>各年3月31日現在</t>
    <phoneticPr fontId="2"/>
  </si>
  <si>
    <t>年次</t>
    <phoneticPr fontId="2"/>
  </si>
  <si>
    <t>放送受信契約数</t>
    <rPh sb="0" eb="2">
      <t>ホウソウ</t>
    </rPh>
    <rPh sb="2" eb="4">
      <t>ジュシン</t>
    </rPh>
    <rPh sb="4" eb="7">
      <t>ケイヤクスウ</t>
    </rPh>
    <phoneticPr fontId="9"/>
  </si>
  <si>
    <t>衛星契約数 (再掲）</t>
    <rPh sb="4" eb="5">
      <t>カズ</t>
    </rPh>
    <phoneticPr fontId="2"/>
  </si>
  <si>
    <t>平成20年</t>
    <rPh sb="0" eb="2">
      <t>ヘイセイ</t>
    </rPh>
    <rPh sb="4" eb="5">
      <t>ネン</t>
    </rPh>
    <phoneticPr fontId="2"/>
  </si>
  <si>
    <t>　21</t>
    <phoneticPr fontId="9"/>
  </si>
  <si>
    <t>　22</t>
    <phoneticPr fontId="9"/>
  </si>
  <si>
    <t>　23</t>
    <phoneticPr fontId="9"/>
  </si>
  <si>
    <t>　24</t>
    <phoneticPr fontId="9"/>
  </si>
  <si>
    <t>年　　次</t>
  </si>
  <si>
    <t>内　航</t>
  </si>
  <si>
    <t>114. 諸富港入港船舶数及び乗降客数 （平成18～22年）</t>
    <rPh sb="5" eb="7">
      <t>モロドミ</t>
    </rPh>
    <rPh sb="7" eb="8">
      <t>コウ</t>
    </rPh>
    <rPh sb="21" eb="23">
      <t>ヘイセイ</t>
    </rPh>
    <rPh sb="28" eb="29">
      <t>ネン</t>
    </rPh>
    <phoneticPr fontId="2"/>
  </si>
  <si>
    <t>（単位：隻、ｔ、人）</t>
    <phoneticPr fontId="9"/>
  </si>
  <si>
    <t>区 分</t>
    <phoneticPr fontId="2"/>
  </si>
  <si>
    <t>入 港 船 舶 数</t>
    <phoneticPr fontId="2"/>
  </si>
  <si>
    <t>乗　降　客　数</t>
    <phoneticPr fontId="2"/>
  </si>
  <si>
    <t>隻　　数</t>
    <phoneticPr fontId="2"/>
  </si>
  <si>
    <t>総 屯 数</t>
    <phoneticPr fontId="2"/>
  </si>
  <si>
    <t>乗 込 人 数</t>
    <phoneticPr fontId="9"/>
  </si>
  <si>
    <t>上 陸 人 員</t>
    <phoneticPr fontId="9"/>
  </si>
  <si>
    <t>平 成 18 年</t>
    <rPh sb="0" eb="1">
      <t>ヒラ</t>
    </rPh>
    <rPh sb="2" eb="3">
      <t>シゲル</t>
    </rPh>
    <rPh sb="7" eb="8">
      <t>ネン</t>
    </rPh>
    <phoneticPr fontId="9"/>
  </si>
  <si>
    <t xml:space="preserve"> 　19</t>
    <phoneticPr fontId="9"/>
  </si>
  <si>
    <t xml:space="preserve"> 　20</t>
    <phoneticPr fontId="9"/>
  </si>
  <si>
    <t xml:space="preserve"> 　21</t>
    <phoneticPr fontId="9"/>
  </si>
  <si>
    <t xml:space="preserve"> 　22</t>
    <phoneticPr fontId="9"/>
  </si>
  <si>
    <t>資料：県港湾課</t>
    <phoneticPr fontId="9"/>
  </si>
  <si>
    <t>金属機械工業品</t>
  </si>
  <si>
    <t>分類不能</t>
  </si>
  <si>
    <t>資料：県港湾課</t>
  </si>
  <si>
    <t>115.  諸富港海上貨物輸移入量及び輸移出量 （平成18～22年）</t>
    <rPh sb="6" eb="8">
      <t>モロドミ</t>
    </rPh>
    <rPh sb="8" eb="9">
      <t>コウ</t>
    </rPh>
    <rPh sb="9" eb="11">
      <t>カイジョウ</t>
    </rPh>
    <rPh sb="11" eb="13">
      <t>カモツ</t>
    </rPh>
    <rPh sb="13" eb="14">
      <t>ユ</t>
    </rPh>
    <rPh sb="14" eb="16">
      <t>イニュウ</t>
    </rPh>
    <rPh sb="16" eb="17">
      <t>リョウ</t>
    </rPh>
    <rPh sb="17" eb="18">
      <t>オヨ</t>
    </rPh>
    <rPh sb="19" eb="20">
      <t>ユ</t>
    </rPh>
    <rPh sb="20" eb="22">
      <t>イシュツ</t>
    </rPh>
    <rPh sb="22" eb="23">
      <t>リョウ</t>
    </rPh>
    <rPh sb="25" eb="27">
      <t>ヘイセイ</t>
    </rPh>
    <rPh sb="32" eb="33">
      <t>ネン</t>
    </rPh>
    <phoneticPr fontId="2"/>
  </si>
  <si>
    <t>輸移入量（単位：ｔ）</t>
    <rPh sb="0" eb="1">
      <t>ユ</t>
    </rPh>
    <rPh sb="1" eb="3">
      <t>イニュウ</t>
    </rPh>
    <rPh sb="3" eb="4">
      <t>リョウ</t>
    </rPh>
    <phoneticPr fontId="9"/>
  </si>
  <si>
    <t>　　品目</t>
    <rPh sb="2" eb="4">
      <t>ヒンモク</t>
    </rPh>
    <phoneticPr fontId="9"/>
  </si>
  <si>
    <t>合計</t>
    <rPh sb="0" eb="2">
      <t>ゴウケイ</t>
    </rPh>
    <phoneticPr fontId="9"/>
  </si>
  <si>
    <t>農水産品</t>
    <phoneticPr fontId="9"/>
  </si>
  <si>
    <t>林産品</t>
    <phoneticPr fontId="9"/>
  </si>
  <si>
    <t>鉱産品</t>
    <phoneticPr fontId="9"/>
  </si>
  <si>
    <t>化学工業品</t>
    <phoneticPr fontId="9"/>
  </si>
  <si>
    <t>軽工業品</t>
    <phoneticPr fontId="9"/>
  </si>
  <si>
    <t>雑工業品</t>
    <phoneticPr fontId="9"/>
  </si>
  <si>
    <t>特殊品</t>
    <phoneticPr fontId="9"/>
  </si>
  <si>
    <t>フェリーによる
自動車運搬量</t>
    <phoneticPr fontId="9"/>
  </si>
  <si>
    <t>　年次</t>
    <rPh sb="1" eb="3">
      <t>ネンジ</t>
    </rPh>
    <phoneticPr fontId="9"/>
  </si>
  <si>
    <t>平成18年</t>
    <rPh sb="0" eb="2">
      <t>ヘイセイ</t>
    </rPh>
    <rPh sb="4" eb="5">
      <t>ネン</t>
    </rPh>
    <phoneticPr fontId="9"/>
  </si>
  <si>
    <t xml:space="preserve">  19</t>
    <phoneticPr fontId="9"/>
  </si>
  <si>
    <t xml:space="preserve">  20</t>
    <phoneticPr fontId="9"/>
  </si>
  <si>
    <t xml:space="preserve">  21</t>
    <phoneticPr fontId="9"/>
  </si>
  <si>
    <t xml:space="preserve">  22</t>
    <phoneticPr fontId="9"/>
  </si>
  <si>
    <t>輸移出量（単位：ｔ）</t>
    <rPh sb="0" eb="1">
      <t>ユ</t>
    </rPh>
    <rPh sb="1" eb="3">
      <t>イシュツ</t>
    </rPh>
    <rPh sb="3" eb="4">
      <t>リョウ</t>
    </rPh>
    <phoneticPr fontId="9"/>
  </si>
  <si>
    <t>品目</t>
    <rPh sb="0" eb="2">
      <t>ヒンモク</t>
    </rPh>
    <phoneticPr fontId="9"/>
  </si>
  <si>
    <t xml:space="preserve"> 年次</t>
    <rPh sb="1" eb="3">
      <t>ネンジ</t>
    </rPh>
    <phoneticPr fontId="9"/>
  </si>
  <si>
    <t>注)「特殊品」とは金属くず・再利用資材・動植物性製造飼肥料・廃棄物・廃土砂・輸送用容器・
     取合せ品である。</t>
    <phoneticPr fontId="2"/>
  </si>
  <si>
    <t>佐賀市統計データ　平成24年版</t>
    <rPh sb="0" eb="3">
      <t>サガシ</t>
    </rPh>
    <rPh sb="3" eb="5">
      <t>トウケイ</t>
    </rPh>
    <rPh sb="9" eb="11">
      <t>ヘイセイ</t>
    </rPh>
    <rPh sb="13" eb="14">
      <t>ネン</t>
    </rPh>
    <rPh sb="14" eb="15">
      <t>バン</t>
    </rPh>
    <phoneticPr fontId="9"/>
  </si>
  <si>
    <t>〔１０〕運輸・通信</t>
    <rPh sb="4" eb="6">
      <t>ウンユ</t>
    </rPh>
    <rPh sb="7" eb="9">
      <t>ツウシン</t>
    </rPh>
    <phoneticPr fontId="9"/>
  </si>
  <si>
    <t>目　　　次</t>
    <rPh sb="0" eb="1">
      <t>メ</t>
    </rPh>
    <rPh sb="4" eb="5">
      <t>ツギ</t>
    </rPh>
    <phoneticPr fontId="9"/>
  </si>
  <si>
    <t>表題</t>
    <rPh sb="0" eb="2">
      <t>ヒョウダイ</t>
    </rPh>
    <phoneticPr fontId="9"/>
  </si>
  <si>
    <t>掲載年次・年度</t>
    <rPh sb="0" eb="2">
      <t>ケイサイ</t>
    </rPh>
    <rPh sb="2" eb="4">
      <t>ネンジ</t>
    </rPh>
    <rPh sb="5" eb="7">
      <t>ネンド</t>
    </rPh>
    <phoneticPr fontId="9"/>
  </si>
  <si>
    <t>平成20～24年</t>
    <rPh sb="0" eb="2">
      <t>ヘイセイ</t>
    </rPh>
    <rPh sb="7" eb="8">
      <t>ネン</t>
    </rPh>
    <phoneticPr fontId="9"/>
  </si>
  <si>
    <t>平成19～23年度</t>
    <rPh sb="0" eb="2">
      <t>ヘイセイ</t>
    </rPh>
    <rPh sb="7" eb="9">
      <t>ネンド</t>
    </rPh>
    <phoneticPr fontId="9"/>
  </si>
  <si>
    <t>平成18年～22年</t>
    <rPh sb="0" eb="2">
      <t>ヘイセイ</t>
    </rPh>
    <rPh sb="4" eb="5">
      <t>ネン</t>
    </rPh>
    <rPh sb="8" eb="9">
      <t>ネン</t>
    </rPh>
    <phoneticPr fontId="9"/>
  </si>
  <si>
    <t>資料：日本郵便株式会社九州支社</t>
    <rPh sb="3" eb="5">
      <t>ニホン</t>
    </rPh>
    <rPh sb="5" eb="7">
      <t>ユウビン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</si>
</sst>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 * #,##0.00_ ;_ * \-#,##0.00_ ;_ * &quot;-&quot;??_ ;_ @_ "/>
    <numFmt numFmtId="176" formatCode="#\ ###\ ##0\ ;\-#\ ###\ ##0\ ;\-\ "/>
    <numFmt numFmtId="177" formatCode="_ * #\ ##0_ ;_ * \-#\ ##0_ ;_ * &quot;-&quot;_ ;_ @_ "/>
    <numFmt numFmtId="178" formatCode="#\ ##0.0"/>
    <numFmt numFmtId="179" formatCode="#\ ###\ ##0\ "/>
    <numFmt numFmtId="180" formatCode="_ * #\ ##0_ ;_ * \-#,##0_ ;_ * &quot;-&quot;_ ;_ @_ "/>
    <numFmt numFmtId="181" formatCode="_*\ #\ ###\ ##0_ ;_ * \-#,##0_ ;_ * &quot;-&quot;_ ;_ @_ "/>
    <numFmt numFmtId="182" formatCode="&quot;ｒ&quot;\ #\ ###\ ##0_ ;_ * \-#,##0_ ;_ * &quot;-&quot;_ ;_ @_ "/>
    <numFmt numFmtId="183" formatCode="0_ "/>
    <numFmt numFmtId="184" formatCode="#,##0.0_);[Red]\(#,##0.0\)"/>
    <numFmt numFmtId="185" formatCode="###\ ##0&quot; &quot;"/>
  </numFmts>
  <fonts count="3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color indexed="18"/>
      <name val="ＭＳ 明朝"/>
      <family val="1"/>
      <charset val="128"/>
    </font>
    <font>
      <b/>
      <sz val="12"/>
      <color indexed="6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u/>
      <sz val="12"/>
      <color indexed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dotted">
        <color indexed="22"/>
      </right>
      <top style="medium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5">
    <xf numFmtId="0" fontId="0" fillId="0" borderId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3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3" fillId="0" borderId="0"/>
    <xf numFmtId="0" fontId="3" fillId="0" borderId="0">
      <alignment vertical="center"/>
    </xf>
    <xf numFmtId="0" fontId="30" fillId="4" borderId="0" applyNumberFormat="0" applyBorder="0" applyAlignment="0" applyProtection="0">
      <alignment vertical="center"/>
    </xf>
  </cellStyleXfs>
  <cellXfs count="35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distributed" vertical="center"/>
    </xf>
    <xf numFmtId="177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4" fillId="0" borderId="0" xfId="44" applyFont="1" applyAlignment="1">
      <alignment vertical="center"/>
    </xf>
    <xf numFmtId="0" fontId="3" fillId="0" borderId="0" xfId="44"/>
    <xf numFmtId="0" fontId="4" fillId="0" borderId="0" xfId="44" applyFont="1" applyAlignment="1">
      <alignment horizontal="center" vertical="center"/>
    </xf>
    <xf numFmtId="0" fontId="4" fillId="0" borderId="18" xfId="44" applyFont="1" applyBorder="1" applyAlignment="1">
      <alignment vertical="center"/>
    </xf>
    <xf numFmtId="0" fontId="4" fillId="0" borderId="0" xfId="44" applyFont="1" applyBorder="1" applyAlignment="1">
      <alignment vertical="center"/>
    </xf>
    <xf numFmtId="0" fontId="4" fillId="0" borderId="0" xfId="44" applyFont="1" applyBorder="1" applyAlignment="1">
      <alignment horizontal="right" vertical="center"/>
    </xf>
    <xf numFmtId="0" fontId="4" fillId="0" borderId="19" xfId="44" applyFont="1" applyBorder="1" applyAlignment="1">
      <alignment horizontal="center" vertical="center"/>
    </xf>
    <xf numFmtId="176" fontId="4" fillId="0" borderId="11" xfId="44" applyNumberFormat="1" applyFont="1" applyBorder="1" applyAlignment="1">
      <alignment horizontal="center" vertical="center"/>
    </xf>
    <xf numFmtId="0" fontId="4" fillId="0" borderId="20" xfId="44" applyFont="1" applyBorder="1" applyAlignment="1">
      <alignment horizontal="center" vertical="center"/>
    </xf>
    <xf numFmtId="176" fontId="4" fillId="0" borderId="21" xfId="44" applyNumberFormat="1" applyFont="1" applyBorder="1" applyAlignment="1">
      <alignment vertical="center"/>
    </xf>
    <xf numFmtId="0" fontId="4" fillId="0" borderId="22" xfId="44" applyFont="1" applyBorder="1" applyAlignment="1">
      <alignment horizontal="center" vertical="distributed" textRotation="255" wrapText="1" justifyLastLine="1"/>
    </xf>
    <xf numFmtId="0" fontId="4" fillId="0" borderId="23" xfId="44" applyNumberFormat="1" applyFont="1" applyBorder="1" applyAlignment="1">
      <alignment horizontal="distributed" vertical="center"/>
    </xf>
    <xf numFmtId="0" fontId="4" fillId="0" borderId="24" xfId="44" applyNumberFormat="1" applyFont="1" applyBorder="1" applyAlignment="1">
      <alignment horizontal="distributed" vertical="center"/>
    </xf>
    <xf numFmtId="176" fontId="4" fillId="0" borderId="22" xfId="44" applyNumberFormat="1" applyFont="1" applyBorder="1" applyAlignment="1">
      <alignment vertical="center"/>
    </xf>
    <xf numFmtId="0" fontId="3" fillId="0" borderId="14" xfId="44" applyBorder="1" applyAlignment="1">
      <alignment horizontal="center" vertical="distributed" textRotation="255" wrapText="1" justifyLastLine="1"/>
    </xf>
    <xf numFmtId="0" fontId="4" fillId="0" borderId="13" xfId="44" applyNumberFormat="1" applyFont="1" applyBorder="1" applyAlignment="1">
      <alignment horizontal="distributed" vertical="center"/>
    </xf>
    <xf numFmtId="0" fontId="4" fillId="0" borderId="25" xfId="44" applyNumberFormat="1" applyFont="1" applyBorder="1" applyAlignment="1">
      <alignment horizontal="distributed" vertical="center"/>
    </xf>
    <xf numFmtId="176" fontId="4" fillId="0" borderId="14" xfId="44" applyNumberFormat="1" applyFont="1" applyBorder="1" applyAlignment="1">
      <alignment vertical="center"/>
    </xf>
    <xf numFmtId="0" fontId="3" fillId="0" borderId="26" xfId="44" applyBorder="1" applyAlignment="1">
      <alignment horizontal="center" vertical="distributed" textRotation="255" wrapText="1" justifyLastLine="1"/>
    </xf>
    <xf numFmtId="0" fontId="4" fillId="0" borderId="27" xfId="44" applyNumberFormat="1" applyFont="1" applyBorder="1" applyAlignment="1">
      <alignment horizontal="distributed" vertical="center"/>
    </xf>
    <xf numFmtId="0" fontId="4" fillId="0" borderId="28" xfId="44" applyNumberFormat="1" applyFont="1" applyBorder="1" applyAlignment="1">
      <alignment horizontal="distributed" vertical="center"/>
    </xf>
    <xf numFmtId="176" fontId="4" fillId="0" borderId="26" xfId="44" applyNumberFormat="1" applyFont="1" applyBorder="1" applyAlignment="1">
      <alignment vertical="center"/>
    </xf>
    <xf numFmtId="0" fontId="4" fillId="0" borderId="22" xfId="44" applyFont="1" applyBorder="1" applyAlignment="1">
      <alignment horizontal="center" vertical="center" textRotation="255"/>
    </xf>
    <xf numFmtId="0" fontId="3" fillId="0" borderId="14" xfId="44" applyBorder="1" applyAlignment="1">
      <alignment horizontal="center" vertical="center" textRotation="255"/>
    </xf>
    <xf numFmtId="176" fontId="4" fillId="0" borderId="14" xfId="44" applyNumberFormat="1" applyFont="1" applyFill="1" applyBorder="1" applyAlignment="1">
      <alignment vertical="center"/>
    </xf>
    <xf numFmtId="0" fontId="3" fillId="0" borderId="26" xfId="44" applyBorder="1" applyAlignment="1">
      <alignment horizontal="center" vertical="center" textRotation="255"/>
    </xf>
    <xf numFmtId="176" fontId="4" fillId="0" borderId="29" xfId="44" applyNumberFormat="1" applyFont="1" applyBorder="1" applyAlignment="1">
      <alignment vertical="center"/>
    </xf>
    <xf numFmtId="176" fontId="4" fillId="0" borderId="30" xfId="44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Continuous" vertic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center"/>
    </xf>
    <xf numFmtId="179" fontId="4" fillId="0" borderId="29" xfId="0" applyNumberFormat="1" applyFont="1" applyBorder="1" applyAlignment="1">
      <alignment horizontal="right" vertical="center"/>
    </xf>
    <xf numFmtId="179" fontId="4" fillId="0" borderId="38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40" xfId="0" applyNumberFormat="1" applyFont="1" applyBorder="1" applyAlignment="1">
      <alignment vertical="center"/>
    </xf>
    <xf numFmtId="49" fontId="4" fillId="0" borderId="41" xfId="0" applyNumberFormat="1" applyFont="1" applyBorder="1" applyAlignment="1">
      <alignment horizontal="center" vertical="center"/>
    </xf>
    <xf numFmtId="179" fontId="4" fillId="0" borderId="38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179" fontId="4" fillId="0" borderId="42" xfId="0" applyNumberFormat="1" applyFont="1" applyBorder="1" applyAlignment="1">
      <alignment horizontal="right" vertical="center"/>
    </xf>
    <xf numFmtId="179" fontId="4" fillId="0" borderId="4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21" xfId="0" applyNumberFormat="1" applyFont="1" applyBorder="1" applyAlignment="1">
      <alignment horizontal="right" vertical="center"/>
    </xf>
    <xf numFmtId="179" fontId="4" fillId="0" borderId="44" xfId="0" applyNumberFormat="1" applyFont="1" applyBorder="1" applyAlignment="1">
      <alignment horizontal="right" vertical="center"/>
    </xf>
    <xf numFmtId="179" fontId="4" fillId="0" borderId="45" xfId="0" applyNumberFormat="1" applyFont="1" applyBorder="1" applyAlignment="1">
      <alignment horizontal="right" vertical="center"/>
    </xf>
    <xf numFmtId="179" fontId="4" fillId="0" borderId="42" xfId="0" applyNumberFormat="1" applyFont="1" applyBorder="1" applyAlignment="1">
      <alignment vertical="center"/>
    </xf>
    <xf numFmtId="179" fontId="4" fillId="0" borderId="44" xfId="0" applyNumberFormat="1" applyFont="1" applyBorder="1" applyAlignment="1">
      <alignment vertical="center"/>
    </xf>
    <xf numFmtId="179" fontId="4" fillId="0" borderId="46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37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distributed" vertical="center" justifyLastLine="1"/>
    </xf>
    <xf numFmtId="179" fontId="4" fillId="0" borderId="50" xfId="0" applyNumberFormat="1" applyFont="1" applyBorder="1" applyAlignment="1">
      <alignment horizontal="right"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6" fontId="4" fillId="0" borderId="5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distributed" vertical="center" justifyLastLine="1"/>
    </xf>
    <xf numFmtId="179" fontId="4" fillId="0" borderId="13" xfId="0" applyNumberFormat="1" applyFont="1" applyBorder="1" applyAlignment="1">
      <alignment horizontal="right" vertical="center"/>
    </xf>
    <xf numFmtId="0" fontId="4" fillId="0" borderId="41" xfId="0" applyFont="1" applyBorder="1" applyAlignment="1">
      <alignment horizontal="distributed" vertical="center" justifyLastLine="1"/>
    </xf>
    <xf numFmtId="176" fontId="4" fillId="0" borderId="4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9" fontId="4" fillId="0" borderId="51" xfId="0" applyNumberFormat="1" applyFont="1" applyBorder="1" applyAlignment="1">
      <alignment horizontal="right" vertical="center"/>
    </xf>
    <xf numFmtId="179" fontId="4" fillId="0" borderId="52" xfId="0" applyNumberFormat="1" applyFont="1" applyBorder="1" applyAlignment="1">
      <alignment horizontal="right" vertical="center"/>
    </xf>
    <xf numFmtId="0" fontId="4" fillId="0" borderId="53" xfId="0" applyFont="1" applyBorder="1" applyAlignment="1">
      <alignment horizontal="distributed" vertical="center" justifyLastLine="1"/>
    </xf>
    <xf numFmtId="179" fontId="4" fillId="0" borderId="54" xfId="0" applyNumberFormat="1" applyFont="1" applyBorder="1" applyAlignment="1">
      <alignment horizontal="right" vertical="center"/>
    </xf>
    <xf numFmtId="179" fontId="4" fillId="0" borderId="15" xfId="0" applyNumberFormat="1" applyFont="1" applyBorder="1" applyAlignment="1">
      <alignment horizontal="right" vertical="center"/>
    </xf>
    <xf numFmtId="179" fontId="4" fillId="0" borderId="16" xfId="0" applyNumberFormat="1" applyFont="1" applyBorder="1" applyAlignment="1">
      <alignment horizontal="right" vertical="center"/>
    </xf>
    <xf numFmtId="176" fontId="4" fillId="0" borderId="5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right" vertical="center"/>
    </xf>
    <xf numFmtId="180" fontId="4" fillId="0" borderId="43" xfId="0" applyNumberFormat="1" applyFont="1" applyBorder="1" applyAlignment="1">
      <alignment horizontal="right" vertical="center"/>
    </xf>
    <xf numFmtId="180" fontId="4" fillId="0" borderId="42" xfId="0" applyNumberFormat="1" applyFont="1" applyBorder="1" applyAlignment="1">
      <alignment horizontal="right" vertical="center"/>
    </xf>
    <xf numFmtId="180" fontId="4" fillId="0" borderId="57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58" xfId="0" applyNumberFormat="1" applyFont="1" applyBorder="1" applyAlignment="1">
      <alignment horizontal="right" vertical="center"/>
    </xf>
    <xf numFmtId="180" fontId="4" fillId="0" borderId="59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5" applyFont="1" applyAlignment="1">
      <alignment vertical="center"/>
    </xf>
    <xf numFmtId="0" fontId="4" fillId="0" borderId="0" xfId="45" applyFont="1" applyAlignment="1">
      <alignment horizontal="center" vertical="center"/>
    </xf>
    <xf numFmtId="0" fontId="4" fillId="0" borderId="0" xfId="45" applyFont="1" applyAlignment="1">
      <alignment vertical="center"/>
    </xf>
    <xf numFmtId="0" fontId="4" fillId="0" borderId="0" xfId="45" applyFont="1" applyAlignment="1">
      <alignment horizontal="right" vertical="center"/>
    </xf>
    <xf numFmtId="0" fontId="4" fillId="24" borderId="60" xfId="43" applyFont="1" applyFill="1" applyBorder="1" applyAlignment="1">
      <alignment horizontal="right" vertical="center"/>
    </xf>
    <xf numFmtId="0" fontId="4" fillId="24" borderId="61" xfId="43" applyFont="1" applyFill="1" applyBorder="1" applyAlignment="1">
      <alignment horizontal="left" vertical="center"/>
    </xf>
    <xf numFmtId="0" fontId="4" fillId="24" borderId="62" xfId="43" applyFont="1" applyFill="1" applyBorder="1" applyAlignment="1">
      <alignment horizontal="left" vertical="center"/>
    </xf>
    <xf numFmtId="0" fontId="4" fillId="24" borderId="32" xfId="43" quotePrefix="1" applyFont="1" applyFill="1" applyBorder="1" applyAlignment="1">
      <alignment horizontal="center" vertical="center"/>
    </xf>
    <xf numFmtId="0" fontId="4" fillId="24" borderId="32" xfId="43" applyFont="1" applyFill="1" applyBorder="1" applyAlignment="1">
      <alignment horizontal="center" vertical="center"/>
    </xf>
    <xf numFmtId="0" fontId="4" fillId="24" borderId="31" xfId="43" applyFont="1" applyFill="1" applyBorder="1" applyAlignment="1">
      <alignment horizontal="center" vertical="center"/>
    </xf>
    <xf numFmtId="0" fontId="4" fillId="24" borderId="63" xfId="43" quotePrefix="1" applyFont="1" applyFill="1" applyBorder="1" applyAlignment="1">
      <alignment horizontal="center" vertical="center"/>
    </xf>
    <xf numFmtId="0" fontId="4" fillId="24" borderId="63" xfId="43" applyFont="1" applyFill="1" applyBorder="1" applyAlignment="1">
      <alignment horizontal="center" vertical="center"/>
    </xf>
    <xf numFmtId="0" fontId="4" fillId="24" borderId="36" xfId="43" applyFont="1" applyFill="1" applyBorder="1" applyAlignment="1">
      <alignment horizontal="right" vertical="center"/>
    </xf>
    <xf numFmtId="0" fontId="4" fillId="24" borderId="13" xfId="43" applyFont="1" applyFill="1" applyBorder="1" applyAlignment="1">
      <alignment horizontal="center" vertical="center"/>
    </xf>
    <xf numFmtId="181" fontId="4" fillId="24" borderId="14" xfId="34" applyNumberFormat="1" applyFont="1" applyFill="1" applyBorder="1" applyAlignment="1">
      <alignment vertical="center"/>
    </xf>
    <xf numFmtId="181" fontId="4" fillId="24" borderId="13" xfId="34" applyNumberFormat="1" applyFont="1" applyFill="1" applyBorder="1" applyAlignment="1">
      <alignment vertical="center"/>
    </xf>
    <xf numFmtId="181" fontId="4" fillId="24" borderId="45" xfId="34" applyNumberFormat="1" applyFont="1" applyFill="1" applyBorder="1" applyAlignment="1">
      <alignment vertical="center"/>
    </xf>
    <xf numFmtId="0" fontId="4" fillId="24" borderId="22" xfId="43" applyFont="1" applyFill="1" applyBorder="1" applyAlignment="1">
      <alignment horizontal="center" vertical="center"/>
    </xf>
    <xf numFmtId="0" fontId="4" fillId="24" borderId="29" xfId="43" applyFont="1" applyFill="1" applyBorder="1" applyAlignment="1">
      <alignment horizontal="center" vertical="center"/>
    </xf>
    <xf numFmtId="182" fontId="4" fillId="0" borderId="25" xfId="52" applyNumberFormat="1" applyFont="1" applyFill="1" applyBorder="1" applyAlignment="1">
      <alignment vertical="center"/>
    </xf>
    <xf numFmtId="0" fontId="4" fillId="24" borderId="14" xfId="43" applyFont="1" applyFill="1" applyBorder="1" applyAlignment="1">
      <alignment horizontal="center" vertical="center"/>
    </xf>
    <xf numFmtId="49" fontId="4" fillId="24" borderId="13" xfId="43" applyNumberFormat="1" applyFont="1" applyFill="1" applyBorder="1" applyAlignment="1">
      <alignment horizontal="center" vertical="center"/>
    </xf>
    <xf numFmtId="181" fontId="4" fillId="24" borderId="25" xfId="34" applyNumberFormat="1" applyFont="1" applyFill="1" applyBorder="1" applyAlignment="1">
      <alignment vertical="center"/>
    </xf>
    <xf numFmtId="49" fontId="4" fillId="24" borderId="14" xfId="43" applyNumberFormat="1" applyFont="1" applyFill="1" applyBorder="1" applyAlignment="1">
      <alignment horizontal="center" vertical="center"/>
    </xf>
    <xf numFmtId="49" fontId="4" fillId="24" borderId="25" xfId="43" applyNumberFormat="1" applyFont="1" applyFill="1" applyBorder="1" applyAlignment="1">
      <alignment horizontal="center" vertical="center"/>
    </xf>
    <xf numFmtId="49" fontId="4" fillId="24" borderId="53" xfId="43" applyNumberFormat="1" applyFont="1" applyFill="1" applyBorder="1" applyAlignment="1">
      <alignment horizontal="center" vertical="center"/>
    </xf>
    <xf numFmtId="181" fontId="4" fillId="24" borderId="64" xfId="34" applyNumberFormat="1" applyFont="1" applyFill="1" applyBorder="1" applyAlignment="1">
      <alignment vertical="center"/>
    </xf>
    <xf numFmtId="181" fontId="4" fillId="24" borderId="16" xfId="34" applyNumberFormat="1" applyFont="1" applyFill="1" applyBorder="1" applyAlignment="1">
      <alignment vertical="center"/>
    </xf>
    <xf numFmtId="181" fontId="4" fillId="24" borderId="53" xfId="34" applyNumberFormat="1" applyFont="1" applyFill="1" applyBorder="1" applyAlignment="1">
      <alignment vertical="center"/>
    </xf>
    <xf numFmtId="181" fontId="4" fillId="24" borderId="15" xfId="34" applyNumberFormat="1" applyFont="1" applyFill="1" applyBorder="1" applyAlignment="1">
      <alignment vertical="center"/>
    </xf>
    <xf numFmtId="0" fontId="4" fillId="24" borderId="16" xfId="43" applyFont="1" applyFill="1" applyBorder="1" applyAlignment="1">
      <alignment horizontal="center" vertical="center"/>
    </xf>
    <xf numFmtId="0" fontId="4" fillId="24" borderId="0" xfId="43" applyFont="1" applyFill="1" applyAlignment="1">
      <alignment vertical="center"/>
    </xf>
    <xf numFmtId="181" fontId="4" fillId="24" borderId="65" xfId="34" applyNumberFormat="1" applyFont="1" applyFill="1" applyBorder="1" applyAlignment="1">
      <alignment vertical="center"/>
    </xf>
    <xf numFmtId="49" fontId="4" fillId="24" borderId="15" xfId="43" applyNumberFormat="1" applyFont="1" applyFill="1" applyBorder="1" applyAlignment="1">
      <alignment horizontal="center" vertical="center"/>
    </xf>
    <xf numFmtId="0" fontId="4" fillId="0" borderId="0" xfId="45" applyFont="1" applyBorder="1" applyAlignment="1">
      <alignment vertical="center"/>
    </xf>
    <xf numFmtId="0" fontId="3" fillId="0" borderId="60" xfId="45" applyBorder="1" applyAlignment="1">
      <alignment vertical="center"/>
    </xf>
    <xf numFmtId="0" fontId="3" fillId="0" borderId="0" xfId="45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distributed" vertical="center"/>
    </xf>
    <xf numFmtId="0" fontId="4" fillId="0" borderId="66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179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9" xfId="0" quotePrefix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69" xfId="0" applyNumberFormat="1" applyFont="1" applyBorder="1" applyAlignment="1">
      <alignment horizontal="center" vertical="center"/>
    </xf>
    <xf numFmtId="49" fontId="4" fillId="0" borderId="7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46" applyFont="1" applyAlignment="1">
      <alignment vertical="center"/>
    </xf>
    <xf numFmtId="0" fontId="3" fillId="0" borderId="0" xfId="46" applyFont="1" applyAlignment="1">
      <alignment vertical="center"/>
    </xf>
    <xf numFmtId="0" fontId="3" fillId="0" borderId="0" xfId="46"/>
    <xf numFmtId="0" fontId="4" fillId="0" borderId="18" xfId="46" applyFont="1" applyBorder="1" applyAlignment="1">
      <alignment vertical="center"/>
    </xf>
    <xf numFmtId="0" fontId="4" fillId="0" borderId="0" xfId="46" applyFont="1" applyBorder="1" applyAlignment="1">
      <alignment vertical="center"/>
    </xf>
    <xf numFmtId="0" fontId="4" fillId="0" borderId="11" xfId="46" applyFont="1" applyBorder="1" applyAlignment="1">
      <alignment horizontal="center" vertical="center"/>
    </xf>
    <xf numFmtId="0" fontId="4" fillId="0" borderId="31" xfId="46" applyFont="1" applyBorder="1" applyAlignment="1">
      <alignment horizontal="center" vertical="center"/>
    </xf>
    <xf numFmtId="0" fontId="4" fillId="0" borderId="32" xfId="46" applyFont="1" applyBorder="1" applyAlignment="1">
      <alignment horizontal="center" vertical="center" wrapText="1"/>
    </xf>
    <xf numFmtId="49" fontId="4" fillId="0" borderId="23" xfId="46" applyNumberFormat="1" applyFont="1" applyBorder="1" applyAlignment="1">
      <alignment horizontal="center" vertical="center"/>
    </xf>
    <xf numFmtId="180" fontId="4" fillId="0" borderId="12" xfId="46" applyNumberFormat="1" applyFont="1" applyBorder="1" applyAlignment="1">
      <alignment horizontal="right" vertical="center"/>
    </xf>
    <xf numFmtId="184" fontId="4" fillId="0" borderId="12" xfId="46" applyNumberFormat="1" applyFont="1" applyBorder="1" applyAlignment="1">
      <alignment horizontal="right" vertical="center"/>
    </xf>
    <xf numFmtId="49" fontId="4" fillId="0" borderId="13" xfId="46" applyNumberFormat="1" applyFont="1" applyBorder="1" applyAlignment="1">
      <alignment horizontal="center" vertical="center"/>
    </xf>
    <xf numFmtId="180" fontId="4" fillId="0" borderId="14" xfId="46" applyNumberFormat="1" applyFont="1" applyBorder="1" applyAlignment="1">
      <alignment horizontal="right" vertical="center"/>
    </xf>
    <xf numFmtId="184" fontId="4" fillId="0" borderId="14" xfId="46" applyNumberFormat="1" applyFont="1" applyBorder="1" applyAlignment="1">
      <alignment horizontal="right" vertical="center"/>
    </xf>
    <xf numFmtId="49" fontId="4" fillId="0" borderId="52" xfId="46" applyNumberFormat="1" applyFont="1" applyBorder="1" applyAlignment="1">
      <alignment horizontal="center" vertical="center"/>
    </xf>
    <xf numFmtId="49" fontId="4" fillId="0" borderId="18" xfId="46" applyNumberFormat="1" applyFont="1" applyBorder="1" applyAlignment="1">
      <alignment horizontal="center" vertical="center"/>
    </xf>
    <xf numFmtId="180" fontId="4" fillId="0" borderId="70" xfId="46" applyNumberFormat="1" applyFont="1" applyBorder="1" applyAlignment="1">
      <alignment horizontal="right" vertical="center"/>
    </xf>
    <xf numFmtId="184" fontId="4" fillId="0" borderId="70" xfId="46" applyNumberFormat="1" applyFont="1" applyBorder="1" applyAlignment="1">
      <alignment horizontal="right" vertical="center"/>
    </xf>
    <xf numFmtId="43" fontId="3" fillId="0" borderId="0" xfId="46" applyNumberFormat="1"/>
    <xf numFmtId="0" fontId="4" fillId="0" borderId="0" xfId="46" applyFont="1" applyAlignment="1">
      <alignment vertical="center"/>
    </xf>
    <xf numFmtId="0" fontId="4" fillId="0" borderId="0" xfId="46" applyFont="1"/>
    <xf numFmtId="0" fontId="4" fillId="0" borderId="0" xfId="47" applyFont="1"/>
    <xf numFmtId="0" fontId="6" fillId="0" borderId="0" xfId="47" applyFont="1" applyAlignment="1">
      <alignment vertical="center"/>
    </xf>
    <xf numFmtId="0" fontId="3" fillId="0" borderId="0" xfId="47"/>
    <xf numFmtId="0" fontId="4" fillId="0" borderId="0" xfId="47" applyFont="1" applyBorder="1"/>
    <xf numFmtId="0" fontId="4" fillId="0" borderId="0" xfId="47" applyFont="1" applyBorder="1" applyAlignment="1">
      <alignment horizontal="right"/>
    </xf>
    <xf numFmtId="0" fontId="4" fillId="0" borderId="10" xfId="47" applyFont="1" applyBorder="1" applyAlignment="1">
      <alignment horizontal="distributed" vertical="center" justifyLastLine="1"/>
    </xf>
    <xf numFmtId="0" fontId="4" fillId="0" borderId="11" xfId="47" applyFont="1" applyBorder="1" applyAlignment="1">
      <alignment horizontal="center" vertical="center"/>
    </xf>
    <xf numFmtId="49" fontId="4" fillId="0" borderId="24" xfId="47" applyNumberFormat="1" applyFont="1" applyBorder="1" applyAlignment="1">
      <alignment horizontal="center" vertical="center"/>
    </xf>
    <xf numFmtId="185" fontId="4" fillId="0" borderId="65" xfId="47" applyNumberFormat="1" applyFont="1" applyBorder="1" applyAlignment="1">
      <alignment horizontal="right" vertical="center"/>
    </xf>
    <xf numFmtId="185" fontId="4" fillId="0" borderId="22" xfId="47" applyNumberFormat="1" applyFont="1" applyBorder="1" applyAlignment="1">
      <alignment horizontal="right" vertical="center"/>
    </xf>
    <xf numFmtId="49" fontId="4" fillId="0" borderId="25" xfId="47" applyNumberFormat="1" applyFont="1" applyBorder="1" applyAlignment="1">
      <alignment horizontal="center" vertical="center"/>
    </xf>
    <xf numFmtId="185" fontId="4" fillId="0" borderId="45" xfId="47" applyNumberFormat="1" applyFont="1" applyBorder="1" applyAlignment="1">
      <alignment horizontal="right" vertical="center"/>
    </xf>
    <xf numFmtId="185" fontId="4" fillId="0" borderId="14" xfId="47" applyNumberFormat="1" applyFont="1" applyBorder="1" applyAlignment="1">
      <alignment horizontal="right" vertical="center"/>
    </xf>
    <xf numFmtId="49" fontId="4" fillId="0" borderId="53" xfId="47" applyNumberFormat="1" applyFont="1" applyBorder="1" applyAlignment="1">
      <alignment horizontal="center" vertical="center"/>
    </xf>
    <xf numFmtId="185" fontId="4" fillId="0" borderId="71" xfId="47" applyNumberFormat="1" applyFont="1" applyBorder="1" applyAlignment="1">
      <alignment horizontal="right" vertical="center"/>
    </xf>
    <xf numFmtId="185" fontId="4" fillId="0" borderId="70" xfId="47" applyNumberFormat="1" applyFont="1" applyBorder="1" applyAlignment="1">
      <alignment horizontal="right" vertical="center"/>
    </xf>
    <xf numFmtId="0" fontId="4" fillId="0" borderId="0" xfId="47" applyFont="1" applyAlignment="1">
      <alignment vertical="center"/>
    </xf>
    <xf numFmtId="0" fontId="31" fillId="0" borderId="0" xfId="48" applyFont="1" applyAlignment="1">
      <alignment vertical="center"/>
    </xf>
    <xf numFmtId="0" fontId="32" fillId="0" borderId="0" xfId="48" applyFont="1" applyAlignment="1">
      <alignment vertical="center"/>
    </xf>
    <xf numFmtId="0" fontId="4" fillId="0" borderId="18" xfId="51" applyFont="1" applyFill="1" applyBorder="1" applyAlignment="1">
      <alignment horizontal="left" vertical="center"/>
    </xf>
    <xf numFmtId="0" fontId="31" fillId="0" borderId="18" xfId="51" applyFont="1" applyFill="1" applyBorder="1" applyAlignment="1">
      <alignment vertical="center"/>
    </xf>
    <xf numFmtId="0" fontId="31" fillId="0" borderId="18" xfId="51" applyFont="1" applyFill="1" applyBorder="1" applyAlignment="1">
      <alignment horizontal="right" vertical="center"/>
    </xf>
    <xf numFmtId="0" fontId="4" fillId="0" borderId="36" xfId="51" applyFont="1" applyFill="1" applyBorder="1" applyAlignment="1">
      <alignment horizontal="centerContinuous" vertical="center"/>
    </xf>
    <xf numFmtId="0" fontId="4" fillId="0" borderId="62" xfId="51" applyFont="1" applyFill="1" applyBorder="1" applyAlignment="1">
      <alignment horizontal="centerContinuous" vertical="center"/>
    </xf>
    <xf numFmtId="0" fontId="4" fillId="0" borderId="10" xfId="51" applyFont="1" applyFill="1" applyBorder="1" applyAlignment="1">
      <alignment horizontal="centerContinuous" vertical="center"/>
    </xf>
    <xf numFmtId="0" fontId="4" fillId="0" borderId="36" xfId="51" applyFont="1" applyFill="1" applyBorder="1" applyAlignment="1">
      <alignment horizontal="center" vertical="center"/>
    </xf>
    <xf numFmtId="49" fontId="4" fillId="24" borderId="25" xfId="51" applyNumberFormat="1" applyFont="1" applyFill="1" applyBorder="1" applyAlignment="1">
      <alignment horizontal="center" vertical="center"/>
    </xf>
    <xf numFmtId="0" fontId="4" fillId="24" borderId="45" xfId="51" applyFont="1" applyFill="1" applyBorder="1" applyAlignment="1">
      <alignment horizontal="center" vertical="center"/>
    </xf>
    <xf numFmtId="180" fontId="4" fillId="24" borderId="45" xfId="51" applyNumberFormat="1" applyFont="1" applyFill="1" applyBorder="1" applyAlignment="1">
      <alignment horizontal="right" vertical="center"/>
    </xf>
    <xf numFmtId="180" fontId="4" fillId="24" borderId="14" xfId="51" applyNumberFormat="1" applyFont="1" applyFill="1" applyBorder="1" applyAlignment="1">
      <alignment horizontal="right" vertical="center"/>
    </xf>
    <xf numFmtId="0" fontId="4" fillId="0" borderId="45" xfId="51" applyFont="1" applyFill="1" applyBorder="1" applyAlignment="1">
      <alignment horizontal="center" vertical="center"/>
    </xf>
    <xf numFmtId="180" fontId="4" fillId="0" borderId="45" xfId="51" applyNumberFormat="1" applyFont="1" applyFill="1" applyBorder="1" applyAlignment="1">
      <alignment horizontal="right" vertical="center"/>
    </xf>
    <xf numFmtId="180" fontId="4" fillId="0" borderId="14" xfId="51" applyNumberFormat="1" applyFont="1" applyFill="1" applyBorder="1" applyAlignment="1">
      <alignment horizontal="right" vertical="center"/>
    </xf>
    <xf numFmtId="49" fontId="4" fillId="24" borderId="69" xfId="51" applyNumberFormat="1" applyFont="1" applyFill="1" applyBorder="1" applyAlignment="1">
      <alignment horizontal="center" vertical="center"/>
    </xf>
    <xf numFmtId="0" fontId="4" fillId="0" borderId="71" xfId="51" applyFont="1" applyFill="1" applyBorder="1" applyAlignment="1">
      <alignment horizontal="center" vertical="center"/>
    </xf>
    <xf numFmtId="180" fontId="4" fillId="0" borderId="71" xfId="51" applyNumberFormat="1" applyFont="1" applyFill="1" applyBorder="1" applyAlignment="1">
      <alignment horizontal="right" vertical="center"/>
    </xf>
    <xf numFmtId="180" fontId="4" fillId="0" borderId="70" xfId="51" applyNumberFormat="1" applyFont="1" applyFill="1" applyBorder="1" applyAlignment="1">
      <alignment horizontal="right" vertical="center"/>
    </xf>
    <xf numFmtId="0" fontId="4" fillId="0" borderId="0" xfId="51" applyFont="1" applyFill="1" applyAlignment="1">
      <alignment vertical="center"/>
    </xf>
    <xf numFmtId="0" fontId="31" fillId="0" borderId="0" xfId="51" applyFont="1" applyFill="1" applyAlignment="1">
      <alignment vertical="center"/>
    </xf>
    <xf numFmtId="0" fontId="31" fillId="0" borderId="0" xfId="48" applyFont="1">
      <alignment vertical="center"/>
    </xf>
    <xf numFmtId="0" fontId="3" fillId="0" borderId="0" xfId="48">
      <alignment vertical="center"/>
    </xf>
    <xf numFmtId="0" fontId="4" fillId="0" borderId="0" xfId="49" applyFont="1" applyAlignment="1">
      <alignment vertical="center"/>
    </xf>
    <xf numFmtId="0" fontId="5" fillId="0" borderId="0" xfId="49" applyFont="1" applyAlignment="1">
      <alignment vertical="center"/>
    </xf>
    <xf numFmtId="0" fontId="4" fillId="0" borderId="0" xfId="50" applyFont="1" applyFill="1" applyBorder="1" applyAlignment="1">
      <alignment vertical="center"/>
    </xf>
    <xf numFmtId="0" fontId="4" fillId="0" borderId="72" xfId="50" applyFont="1" applyFill="1" applyBorder="1" applyAlignment="1">
      <alignment horizontal="center" vertical="center"/>
    </xf>
    <xf numFmtId="0" fontId="4" fillId="0" borderId="20" xfId="50" applyFont="1" applyFill="1" applyBorder="1" applyAlignment="1">
      <alignment vertical="center"/>
    </xf>
    <xf numFmtId="49" fontId="4" fillId="24" borderId="25" xfId="50" applyNumberFormat="1" applyFont="1" applyFill="1" applyBorder="1" applyAlignment="1">
      <alignment horizontal="center" vertical="center"/>
    </xf>
    <xf numFmtId="180" fontId="4" fillId="0" borderId="45" xfId="50" applyNumberFormat="1" applyFont="1" applyFill="1" applyBorder="1" applyAlignment="1">
      <alignment vertical="center"/>
    </xf>
    <xf numFmtId="180" fontId="4" fillId="24" borderId="45" xfId="50" applyNumberFormat="1" applyFont="1" applyFill="1" applyBorder="1" applyAlignment="1">
      <alignment horizontal="right" vertical="center"/>
    </xf>
    <xf numFmtId="180" fontId="4" fillId="24" borderId="14" xfId="50" applyNumberFormat="1" applyFont="1" applyFill="1" applyBorder="1" applyAlignment="1">
      <alignment horizontal="right" vertical="center"/>
    </xf>
    <xf numFmtId="49" fontId="4" fillId="24" borderId="41" xfId="50" applyNumberFormat="1" applyFont="1" applyFill="1" applyBorder="1" applyAlignment="1">
      <alignment horizontal="center" vertical="center"/>
    </xf>
    <xf numFmtId="180" fontId="4" fillId="0" borderId="73" xfId="50" applyNumberFormat="1" applyFont="1" applyFill="1" applyBorder="1" applyAlignment="1">
      <alignment vertical="center"/>
    </xf>
    <xf numFmtId="180" fontId="4" fillId="0" borderId="73" xfId="50" applyNumberFormat="1" applyFont="1" applyFill="1" applyBorder="1" applyAlignment="1">
      <alignment horizontal="right" vertical="center"/>
    </xf>
    <xf numFmtId="180" fontId="4" fillId="0" borderId="29" xfId="50" applyNumberFormat="1" applyFont="1" applyFill="1" applyBorder="1" applyAlignment="1">
      <alignment horizontal="right" vertical="center"/>
    </xf>
    <xf numFmtId="180" fontId="4" fillId="0" borderId="45" xfId="50" applyNumberFormat="1" applyFont="1" applyFill="1" applyBorder="1" applyAlignment="1">
      <alignment horizontal="right" vertical="center"/>
    </xf>
    <xf numFmtId="180" fontId="4" fillId="0" borderId="14" xfId="50" applyNumberFormat="1" applyFont="1" applyFill="1" applyBorder="1" applyAlignment="1">
      <alignment horizontal="right" vertical="center"/>
    </xf>
    <xf numFmtId="49" fontId="4" fillId="24" borderId="69" xfId="50" applyNumberFormat="1" applyFont="1" applyFill="1" applyBorder="1" applyAlignment="1">
      <alignment horizontal="center" vertical="center"/>
    </xf>
    <xf numFmtId="180" fontId="4" fillId="0" borderId="71" xfId="50" applyNumberFormat="1" applyFont="1" applyFill="1" applyBorder="1" applyAlignment="1">
      <alignment vertical="center"/>
    </xf>
    <xf numFmtId="180" fontId="4" fillId="0" borderId="71" xfId="50" applyNumberFormat="1" applyFont="1" applyFill="1" applyBorder="1" applyAlignment="1">
      <alignment horizontal="right" vertical="center"/>
    </xf>
    <xf numFmtId="180" fontId="4" fillId="0" borderId="70" xfId="50" applyNumberFormat="1" applyFont="1" applyFill="1" applyBorder="1" applyAlignment="1">
      <alignment horizontal="right" vertical="center"/>
    </xf>
    <xf numFmtId="0" fontId="4" fillId="0" borderId="0" xfId="49" applyFont="1">
      <alignment vertical="center"/>
    </xf>
    <xf numFmtId="0" fontId="4" fillId="0" borderId="72" xfId="50" applyFont="1" applyFill="1" applyBorder="1" applyAlignment="1">
      <alignment horizontal="left" vertical="center" indent="2"/>
    </xf>
    <xf numFmtId="180" fontId="4" fillId="24" borderId="45" xfId="50" applyNumberFormat="1" applyFont="1" applyFill="1" applyBorder="1" applyAlignment="1">
      <alignment vertical="center"/>
    </xf>
    <xf numFmtId="0" fontId="33" fillId="0" borderId="0" xfId="49" applyFont="1" applyAlignment="1">
      <alignment vertical="center"/>
    </xf>
    <xf numFmtId="0" fontId="3" fillId="0" borderId="0" xfId="53">
      <alignment vertical="center"/>
    </xf>
    <xf numFmtId="0" fontId="36" fillId="25" borderId="74" xfId="53" applyFont="1" applyFill="1" applyBorder="1" applyAlignment="1">
      <alignment horizontal="center" vertical="center"/>
    </xf>
    <xf numFmtId="0" fontId="36" fillId="25" borderId="75" xfId="53" applyFont="1" applyFill="1" applyBorder="1" applyAlignment="1">
      <alignment horizontal="center" vertical="center"/>
    </xf>
    <xf numFmtId="0" fontId="36" fillId="25" borderId="0" xfId="53" applyFont="1" applyFill="1" applyAlignment="1">
      <alignment horizontal="center" vertical="center"/>
    </xf>
    <xf numFmtId="0" fontId="38" fillId="25" borderId="75" xfId="28" applyFont="1" applyFill="1" applyBorder="1" applyAlignment="1" applyProtection="1">
      <alignment horizontal="center" vertical="center"/>
    </xf>
    <xf numFmtId="0" fontId="38" fillId="25" borderId="0" xfId="28" applyFont="1" applyFill="1" applyAlignment="1" applyProtection="1">
      <alignment horizontal="center" vertical="center"/>
    </xf>
    <xf numFmtId="0" fontId="35" fillId="25" borderId="76" xfId="53" applyFont="1" applyFill="1" applyBorder="1" applyAlignment="1">
      <alignment horizontal="center" vertical="center"/>
    </xf>
    <xf numFmtId="0" fontId="37" fillId="25" borderId="77" xfId="28" applyFont="1" applyFill="1" applyBorder="1" applyAlignment="1" applyProtection="1">
      <alignment vertical="center"/>
    </xf>
    <xf numFmtId="0" fontId="37" fillId="25" borderId="78" xfId="28" applyFont="1" applyFill="1" applyBorder="1" applyAlignment="1" applyProtection="1">
      <alignment vertical="center"/>
    </xf>
    <xf numFmtId="0" fontId="37" fillId="25" borderId="79" xfId="28" applyFont="1" applyFill="1" applyBorder="1" applyAlignment="1" applyProtection="1">
      <alignment vertical="center"/>
    </xf>
    <xf numFmtId="0" fontId="34" fillId="0" borderId="0" xfId="53" applyFont="1" applyAlignment="1">
      <alignment horizontal="center" vertical="center"/>
    </xf>
    <xf numFmtId="0" fontId="5" fillId="25" borderId="0" xfId="53" applyFont="1" applyFill="1" applyAlignment="1">
      <alignment horizontal="center" vertical="center"/>
    </xf>
    <xf numFmtId="0" fontId="35" fillId="25" borderId="83" xfId="53" applyFont="1" applyFill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distributed" vertical="center" shrinkToFit="1"/>
    </xf>
    <xf numFmtId="0" fontId="0" fillId="0" borderId="13" xfId="0" applyBorder="1" applyAlignment="1"/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4" fillId="0" borderId="17" xfId="0" applyFont="1" applyBorder="1" applyAlignment="1">
      <alignment horizontal="distributed" vertical="center" shrinkToFit="1"/>
    </xf>
    <xf numFmtId="0" fontId="0" fillId="0" borderId="17" xfId="0" applyBorder="1" applyAlignment="1"/>
    <xf numFmtId="0" fontId="4" fillId="0" borderId="15" xfId="0" applyFont="1" applyBorder="1" applyAlignment="1">
      <alignment horizontal="distributed" vertical="center" shrinkToFit="1"/>
    </xf>
    <xf numFmtId="0" fontId="0" fillId="0" borderId="15" xfId="0" applyBorder="1" applyAlignment="1"/>
    <xf numFmtId="0" fontId="0" fillId="0" borderId="13" xfId="0" applyBorder="1" applyAlignment="1">
      <alignment horizontal="distributed" vertical="center"/>
    </xf>
    <xf numFmtId="0" fontId="5" fillId="0" borderId="0" xfId="44" applyFont="1" applyAlignment="1">
      <alignment horizontal="center" vertical="center"/>
    </xf>
    <xf numFmtId="0" fontId="4" fillId="0" borderId="10" xfId="44" applyFont="1" applyBorder="1" applyAlignment="1">
      <alignment horizontal="center" vertical="center"/>
    </xf>
    <xf numFmtId="0" fontId="4" fillId="0" borderId="81" xfId="44" applyFont="1" applyBorder="1" applyAlignment="1">
      <alignment horizontal="distributed" vertical="center" justifyLastLine="1"/>
    </xf>
    <xf numFmtId="0" fontId="3" fillId="0" borderId="82" xfId="44" applyBorder="1" applyAlignment="1">
      <alignment horizontal="distributed" vertical="center" justifyLastLine="1"/>
    </xf>
    <xf numFmtId="0" fontId="4" fillId="0" borderId="62" xfId="44" applyFont="1" applyBorder="1" applyAlignment="1">
      <alignment horizontal="center" vertical="center"/>
    </xf>
    <xf numFmtId="0" fontId="4" fillId="0" borderId="80" xfId="44" applyFont="1" applyBorder="1" applyAlignment="1">
      <alignment horizontal="center" vertical="center" textRotation="255"/>
    </xf>
    <xf numFmtId="0" fontId="3" fillId="0" borderId="0" xfId="44" applyBorder="1" applyAlignment="1">
      <alignment horizontal="center" vertical="center" textRotation="255"/>
    </xf>
    <xf numFmtId="0" fontId="3" fillId="0" borderId="62" xfId="44" applyBorder="1" applyAlignment="1">
      <alignment horizontal="center" vertical="center" textRotation="255"/>
    </xf>
    <xf numFmtId="0" fontId="4" fillId="0" borderId="68" xfId="44" applyFont="1" applyBorder="1" applyAlignment="1">
      <alignment horizontal="center" vertical="center" textRotation="255" wrapText="1"/>
    </xf>
    <xf numFmtId="0" fontId="3" fillId="0" borderId="84" xfId="44" applyBorder="1"/>
    <xf numFmtId="0" fontId="3" fillId="0" borderId="20" xfId="44" applyBorder="1"/>
    <xf numFmtId="0" fontId="4" fillId="0" borderId="8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4" fillId="24" borderId="61" xfId="43" applyFont="1" applyFill="1" applyBorder="1" applyAlignment="1">
      <alignment horizontal="center" vertical="center"/>
    </xf>
    <xf numFmtId="0" fontId="4" fillId="0" borderId="60" xfId="45" applyFont="1" applyBorder="1" applyAlignment="1">
      <alignment horizontal="center" vertical="center"/>
    </xf>
    <xf numFmtId="0" fontId="4" fillId="24" borderId="60" xfId="43" applyFont="1" applyFill="1" applyBorder="1" applyAlignment="1">
      <alignment horizontal="center" vertical="center"/>
    </xf>
    <xf numFmtId="0" fontId="11" fillId="0" borderId="0" xfId="45" applyFont="1" applyAlignment="1">
      <alignment horizontal="right" vertical="center"/>
    </xf>
    <xf numFmtId="0" fontId="11" fillId="0" borderId="0" xfId="45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83" fontId="4" fillId="0" borderId="29" xfId="0" applyNumberFormat="1" applyFont="1" applyBorder="1" applyAlignment="1">
      <alignment horizontal="center" vertical="center"/>
    </xf>
    <xf numFmtId="183" fontId="4" fillId="0" borderId="52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183" fontId="4" fillId="0" borderId="16" xfId="0" applyNumberFormat="1" applyFont="1" applyBorder="1" applyAlignment="1">
      <alignment horizontal="center" vertical="center"/>
    </xf>
    <xf numFmtId="183" fontId="4" fillId="0" borderId="15" xfId="0" applyNumberFormat="1" applyFont="1" applyBorder="1" applyAlignment="1">
      <alignment horizontal="center" vertical="center"/>
    </xf>
    <xf numFmtId="0" fontId="4" fillId="0" borderId="31" xfId="46" applyFont="1" applyBorder="1" applyAlignment="1">
      <alignment horizontal="center" vertical="center"/>
    </xf>
    <xf numFmtId="0" fontId="3" fillId="0" borderId="85" xfId="46" applyBorder="1" applyAlignment="1">
      <alignment vertical="center"/>
    </xf>
    <xf numFmtId="0" fontId="4" fillId="0" borderId="33" xfId="46" applyFont="1" applyBorder="1" applyAlignment="1">
      <alignment horizontal="center" vertical="center"/>
    </xf>
    <xf numFmtId="0" fontId="3" fillId="0" borderId="36" xfId="46" applyBorder="1" applyAlignment="1">
      <alignment vertical="center"/>
    </xf>
    <xf numFmtId="0" fontId="5" fillId="0" borderId="0" xfId="46" applyFont="1" applyAlignment="1">
      <alignment horizontal="center" vertical="center"/>
    </xf>
    <xf numFmtId="0" fontId="3" fillId="0" borderId="0" xfId="46" applyAlignment="1">
      <alignment vertical="center"/>
    </xf>
    <xf numFmtId="0" fontId="4" fillId="0" borderId="60" xfId="46" applyFont="1" applyBorder="1" applyAlignment="1">
      <alignment horizontal="center" vertical="center"/>
    </xf>
    <xf numFmtId="0" fontId="4" fillId="0" borderId="0" xfId="46" applyFont="1" applyBorder="1" applyAlignment="1">
      <alignment horizontal="center" vertical="center"/>
    </xf>
    <xf numFmtId="0" fontId="4" fillId="0" borderId="11" xfId="46" applyFont="1" applyBorder="1" applyAlignment="1">
      <alignment horizontal="center" vertical="center"/>
    </xf>
    <xf numFmtId="0" fontId="3" fillId="0" borderId="10" xfId="46" applyBorder="1" applyAlignment="1">
      <alignment vertical="center"/>
    </xf>
    <xf numFmtId="0" fontId="3" fillId="0" borderId="19" xfId="46" applyBorder="1" applyAlignment="1">
      <alignment vertical="center"/>
    </xf>
    <xf numFmtId="0" fontId="4" fillId="0" borderId="89" xfId="46" applyFont="1" applyBorder="1" applyAlignment="1">
      <alignment horizontal="center" vertical="center" wrapText="1"/>
    </xf>
    <xf numFmtId="0" fontId="4" fillId="0" borderId="90" xfId="46" applyFont="1" applyBorder="1" applyAlignment="1">
      <alignment horizontal="center" vertical="center" wrapText="1"/>
    </xf>
    <xf numFmtId="0" fontId="5" fillId="0" borderId="0" xfId="47" applyFont="1" applyAlignment="1">
      <alignment horizontal="center" vertical="center"/>
    </xf>
    <xf numFmtId="0" fontId="3" fillId="0" borderId="0" xfId="47" applyAlignment="1">
      <alignment vertical="center"/>
    </xf>
    <xf numFmtId="0" fontId="5" fillId="0" borderId="0" xfId="51" applyFont="1" applyFill="1" applyAlignment="1">
      <alignment horizontal="center" vertical="center"/>
    </xf>
    <xf numFmtId="0" fontId="4" fillId="0" borderId="72" xfId="51" applyFont="1" applyFill="1" applyBorder="1" applyAlignment="1">
      <alignment horizontal="center" vertical="center"/>
    </xf>
    <xf numFmtId="0" fontId="33" fillId="0" borderId="20" xfId="48" applyFont="1" applyBorder="1" applyAlignment="1">
      <alignment horizontal="center" vertical="center"/>
    </xf>
    <xf numFmtId="0" fontId="4" fillId="0" borderId="20" xfId="51" applyFont="1" applyFill="1" applyBorder="1" applyAlignment="1">
      <alignment horizontal="center" vertical="center"/>
    </xf>
    <xf numFmtId="0" fontId="4" fillId="0" borderId="91" xfId="50" applyFont="1" applyFill="1" applyBorder="1" applyAlignment="1">
      <alignment horizontal="center" vertical="center" textRotation="255"/>
    </xf>
    <xf numFmtId="0" fontId="4" fillId="0" borderId="90" xfId="50" applyFont="1" applyFill="1" applyBorder="1" applyAlignment="1">
      <alignment horizontal="center" vertical="center" textRotation="255"/>
    </xf>
    <xf numFmtId="0" fontId="5" fillId="0" borderId="0" xfId="50" applyFont="1" applyFill="1" applyAlignment="1">
      <alignment horizontal="center" vertical="center"/>
    </xf>
    <xf numFmtId="0" fontId="3" fillId="0" borderId="0" xfId="49" applyAlignment="1">
      <alignment horizontal="center" vertical="center"/>
    </xf>
    <xf numFmtId="0" fontId="4" fillId="0" borderId="61" xfId="50" applyFont="1" applyFill="1" applyBorder="1" applyAlignment="1">
      <alignment horizontal="center" vertical="center" textRotation="255" wrapText="1"/>
    </xf>
    <xf numFmtId="0" fontId="4" fillId="0" borderId="36" xfId="50" applyFont="1" applyFill="1" applyBorder="1" applyAlignment="1">
      <alignment horizontal="center" vertical="center" textRotation="255" wrapText="1"/>
    </xf>
    <xf numFmtId="0" fontId="4" fillId="0" borderId="0" xfId="50" applyFont="1" applyFill="1" applyBorder="1" applyAlignment="1">
      <alignment vertical="center" wrapText="1"/>
    </xf>
    <xf numFmtId="0" fontId="3" fillId="0" borderId="0" xfId="49" applyAlignment="1">
      <alignment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1014 運輸及び通信（表109～116）" xfId="43"/>
    <cellStyle name="標準_106軽自動車及び原動機付自転車保有台数 （平成20～24年）" xfId="44"/>
    <cellStyle name="標準_109高速道路インターチェンジ流入台数及び流出台数 （平成19～23年度）" xfId="45"/>
    <cellStyle name="標準_112電話台数 （平成19～23年度）" xfId="46"/>
    <cellStyle name="標準_113放送受信契約数 （平成20～24年）" xfId="47"/>
    <cellStyle name="標準_114諸富港入港船舶数及び乗降客数 （平成18～22年）" xfId="48"/>
    <cellStyle name="標準_115諸富港海上貨物輸移入量及び輸移出量 （平成18～22年）" xfId="49"/>
    <cellStyle name="標準_121・122_運輸通信" xfId="50"/>
    <cellStyle name="標準_124_運輸通信" xfId="51"/>
    <cellStyle name="標準_a101_084.1世帯１か月の消費支出_086.1世帯１か月の消費支出" xfId="52"/>
    <cellStyle name="標準_統計データHP用目次" xfId="53"/>
    <cellStyle name="良い" xfId="5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0</xdr:col>
      <xdr:colOff>942975</xdr:colOff>
      <xdr:row>5</xdr:row>
      <xdr:rowOff>276225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19050" y="809625"/>
          <a:ext cx="9239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4</xdr:row>
      <xdr:rowOff>0</xdr:rowOff>
    </xdr:from>
    <xdr:to>
      <xdr:col>13</xdr:col>
      <xdr:colOff>942975</xdr:colOff>
      <xdr:row>5</xdr:row>
      <xdr:rowOff>276225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H="1">
          <a:off x="12211050" y="800100"/>
          <a:ext cx="93345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25</xdr:row>
      <xdr:rowOff>9525</xdr:rowOff>
    </xdr:from>
    <xdr:to>
      <xdr:col>0</xdr:col>
      <xdr:colOff>942975</xdr:colOff>
      <xdr:row>26</xdr:row>
      <xdr:rowOff>276225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19050" y="5495925"/>
          <a:ext cx="923925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9525</xdr:rowOff>
    </xdr:from>
    <xdr:to>
      <xdr:col>13</xdr:col>
      <xdr:colOff>923925</xdr:colOff>
      <xdr:row>26</xdr:row>
      <xdr:rowOff>276225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 flipH="1">
          <a:off x="12211050" y="5495925"/>
          <a:ext cx="914400" cy="447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1" name="AutoShape 3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2" name="AutoShape 4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3" name="AutoShape 5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4" name="AutoShape 6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5" name="AutoShape 7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6" name="AutoShape 8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7" name="AutoShape 9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8" name="AutoShape 10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59" name="AutoShape 11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0" name="AutoShape 12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1" name="AutoShape 13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2" name="AutoShape 14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3" name="AutoShape 15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4" name="AutoShape 16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5" name="AutoShape 17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6" name="AutoShape 18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7" name="AutoShape 19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8" name="AutoShape 20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69" name="AutoShape 21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0" name="AutoShape 22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1" name="AutoShape 23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2" name="AutoShape 24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3" name="AutoShape 25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4" name="AutoShape 26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5" name="AutoShape 27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6" name="AutoShape 28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7" name="AutoShape 29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8" name="AutoShape 30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79" name="AutoShape 31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80" name="AutoShape 32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81" name="AutoShape 33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5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2082" name="AutoShape 34"/>
        <xdr:cNvSpPr>
          <a:spLocks/>
        </xdr:cNvSpPr>
      </xdr:nvSpPr>
      <xdr:spPr bwMode="auto">
        <a:xfrm>
          <a:off x="7019925" y="1019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161925</xdr:rowOff>
    </xdr:from>
    <xdr:to>
      <xdr:col>0</xdr:col>
      <xdr:colOff>752475</xdr:colOff>
      <xdr:row>5</xdr:row>
      <xdr:rowOff>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9525" y="619125"/>
          <a:ext cx="74295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13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 bwMode="auto">
        <a:xfrm>
          <a:off x="19050" y="3009900"/>
          <a:ext cx="742950" cy="1123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workbookViewId="0">
      <selection activeCell="A4" sqref="A4"/>
    </sheetView>
  </sheetViews>
  <sheetFormatPr defaultRowHeight="13.5"/>
  <cols>
    <col min="1" max="1" width="4.375" style="262" customWidth="1"/>
    <col min="2" max="2" width="8.625" style="262" customWidth="1"/>
    <col min="3" max="3" width="50.625" style="262" customWidth="1"/>
    <col min="4" max="4" width="16.25" style="262" bestFit="1" customWidth="1"/>
    <col min="5" max="16384" width="9" style="262"/>
  </cols>
  <sheetData>
    <row r="1" spans="1:4" ht="30" customHeight="1">
      <c r="A1" s="272" t="s">
        <v>250</v>
      </c>
      <c r="B1" s="272"/>
      <c r="C1" s="272"/>
      <c r="D1" s="272"/>
    </row>
    <row r="2" spans="1:4" ht="30" customHeight="1">
      <c r="A2" s="272" t="s">
        <v>251</v>
      </c>
      <c r="B2" s="272"/>
      <c r="C2" s="272"/>
      <c r="D2" s="272"/>
    </row>
    <row r="3" spans="1:4" ht="30" customHeight="1" thickBot="1">
      <c r="B3" s="273" t="s">
        <v>252</v>
      </c>
      <c r="C3" s="273"/>
      <c r="D3" s="273"/>
    </row>
    <row r="4" spans="1:4" ht="30" customHeight="1" thickBot="1">
      <c r="B4" s="274" t="s">
        <v>253</v>
      </c>
      <c r="C4" s="274"/>
      <c r="D4" s="268" t="s">
        <v>254</v>
      </c>
    </row>
    <row r="5" spans="1:4" ht="30" customHeight="1">
      <c r="B5" s="266" t="str">
        <f>HYPERLINK("#"&amp;"'105'"&amp;"!A1","105")</f>
        <v>105</v>
      </c>
      <c r="C5" s="269" t="str">
        <f>HYPERLINK("#"&amp;"'105'"&amp;"!A1","自動車保有台数")</f>
        <v>自動車保有台数</v>
      </c>
      <c r="D5" s="263" t="s">
        <v>255</v>
      </c>
    </row>
    <row r="6" spans="1:4" ht="30" customHeight="1">
      <c r="B6" s="266" t="str">
        <f>HYPERLINK("#"&amp;"'106'"&amp;"!A1","106")</f>
        <v>106</v>
      </c>
      <c r="C6" s="270" t="str">
        <f>HYPERLINK("#"&amp;"'106'"&amp;"!A1","軽自動車及び原動機付自転車保有台数")</f>
        <v>軽自動車及び原動機付自転車保有台数</v>
      </c>
      <c r="D6" s="264" t="s">
        <v>255</v>
      </c>
    </row>
    <row r="7" spans="1:4" ht="30" customHeight="1">
      <c r="B7" s="266" t="str">
        <f>HYPERLINK("#"&amp;"'107'"&amp;"!A1","107")</f>
        <v>107</v>
      </c>
      <c r="C7" s="270" t="str">
        <f>HYPERLINK("#"&amp;"'107'"&amp;"!A1","市内ＪＲ各駅の乗降客数及び貨物発着トン数")</f>
        <v>市内ＪＲ各駅の乗降客数及び貨物発着トン数</v>
      </c>
      <c r="D7" s="264" t="s">
        <v>256</v>
      </c>
    </row>
    <row r="8" spans="1:4" ht="30" customHeight="1">
      <c r="B8" s="266" t="str">
        <f>HYPERLINK("#"&amp;"'108'"&amp;"!A1","108")</f>
        <v>108</v>
      </c>
      <c r="C8" s="270" t="str">
        <f>HYPERLINK("#"&amp;"'108'"&amp;"!A1","有明佐賀空港利用状況")</f>
        <v>有明佐賀空港利用状況</v>
      </c>
      <c r="D8" s="264" t="s">
        <v>256</v>
      </c>
    </row>
    <row r="9" spans="1:4" ht="30" customHeight="1">
      <c r="B9" s="266" t="str">
        <f>HYPERLINK("#"&amp;"'109'"&amp;"!A1","109")</f>
        <v>109</v>
      </c>
      <c r="C9" s="270" t="str">
        <f>HYPERLINK("#"&amp;"'109'"&amp;"!A1","高速道路インターチェンジ流入台数及び流出台数")</f>
        <v>高速道路インターチェンジ流入台数及び流出台数</v>
      </c>
      <c r="D9" s="264" t="s">
        <v>256</v>
      </c>
    </row>
    <row r="10" spans="1:4" ht="30" customHeight="1">
      <c r="B10" s="266" t="str">
        <f>HYPERLINK("#"&amp;"'110'"&amp;"!A1","110")</f>
        <v>110</v>
      </c>
      <c r="C10" s="270" t="str">
        <f>HYPERLINK("#"&amp;"'110'"&amp;"!A1","市営バス運行状況")</f>
        <v>市営バス運行状況</v>
      </c>
      <c r="D10" s="264" t="s">
        <v>256</v>
      </c>
    </row>
    <row r="11" spans="1:4" ht="30" customHeight="1">
      <c r="B11" s="266" t="str">
        <f>HYPERLINK("#"&amp;"'111'"&amp;"!A1","111")</f>
        <v>111</v>
      </c>
      <c r="C11" s="270" t="str">
        <f>HYPERLINK("#"&amp;"'111'"&amp;"!A1","郵便施設数")</f>
        <v>郵便施設数</v>
      </c>
      <c r="D11" s="264" t="s">
        <v>255</v>
      </c>
    </row>
    <row r="12" spans="1:4" ht="30" customHeight="1">
      <c r="B12" s="266" t="str">
        <f>HYPERLINK("#"&amp;"'112'"&amp;"!A1","112")</f>
        <v>112</v>
      </c>
      <c r="C12" s="270" t="str">
        <f>HYPERLINK("#"&amp;"'112'"&amp;"!A1","電話台数")</f>
        <v>電話台数</v>
      </c>
      <c r="D12" s="264" t="s">
        <v>256</v>
      </c>
    </row>
    <row r="13" spans="1:4" ht="30" customHeight="1">
      <c r="B13" s="266" t="str">
        <f>HYPERLINK("#"&amp;"'113'"&amp;"!A1","113")</f>
        <v>113</v>
      </c>
      <c r="C13" s="270" t="str">
        <f>HYPERLINK("#"&amp;"'113'"&amp;"!A1","放送受信契約数")</f>
        <v>放送受信契約数</v>
      </c>
      <c r="D13" s="264" t="s">
        <v>255</v>
      </c>
    </row>
    <row r="14" spans="1:4" ht="30" customHeight="1">
      <c r="B14" s="266" t="str">
        <f>HYPERLINK("#"&amp;"'114'"&amp;"!A1","114")</f>
        <v>114</v>
      </c>
      <c r="C14" s="270" t="str">
        <f>HYPERLINK("#"&amp;"'114'"&amp;"!A1","諸富港入港船舶数及び乗降客数")</f>
        <v>諸富港入港船舶数及び乗降客数</v>
      </c>
      <c r="D14" s="264" t="s">
        <v>257</v>
      </c>
    </row>
    <row r="15" spans="1:4" ht="30" customHeight="1">
      <c r="B15" s="267" t="str">
        <f>HYPERLINK("#"&amp;"'115'"&amp;"!A1","115")</f>
        <v>115</v>
      </c>
      <c r="C15" s="271" t="str">
        <f>HYPERLINK("#"&amp;"'115'"&amp;"!A1","諸富港海上貨物輸移入量及び輸移出量")</f>
        <v>諸富港海上貨物輸移入量及び輸移出量</v>
      </c>
      <c r="D15" s="265" t="s">
        <v>257</v>
      </c>
    </row>
  </sheetData>
  <mergeCells count="4">
    <mergeCell ref="A1:D1"/>
    <mergeCell ref="A2:D2"/>
    <mergeCell ref="B3:D3"/>
    <mergeCell ref="B4:C4"/>
  </mergeCells>
  <phoneticPr fontId="9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/>
  </sheetViews>
  <sheetFormatPr defaultRowHeight="13.5"/>
  <cols>
    <col min="1" max="1" width="18.625" style="200" customWidth="1"/>
    <col min="2" max="3" width="30.625" style="200" customWidth="1"/>
    <col min="4" max="16384" width="9" style="200"/>
  </cols>
  <sheetData>
    <row r="1" spans="1:3">
      <c r="A1" s="198"/>
      <c r="B1" s="199"/>
      <c r="C1" s="199"/>
    </row>
    <row r="2" spans="1:3" ht="22.5" customHeight="1">
      <c r="A2" s="343" t="s">
        <v>197</v>
      </c>
      <c r="B2" s="344"/>
      <c r="C2" s="344"/>
    </row>
    <row r="3" spans="1:3" ht="14.25" thickBot="1">
      <c r="A3" s="201" t="s">
        <v>198</v>
      </c>
      <c r="B3" s="201"/>
      <c r="C3" s="202" t="s">
        <v>199</v>
      </c>
    </row>
    <row r="4" spans="1:3" ht="18.95" customHeight="1">
      <c r="A4" s="203" t="s">
        <v>200</v>
      </c>
      <c r="B4" s="204" t="s">
        <v>201</v>
      </c>
      <c r="C4" s="204" t="s">
        <v>202</v>
      </c>
    </row>
    <row r="5" spans="1:3" ht="18" customHeight="1">
      <c r="A5" s="205" t="s">
        <v>203</v>
      </c>
      <c r="B5" s="206">
        <v>71003</v>
      </c>
      <c r="C5" s="207">
        <v>18456</v>
      </c>
    </row>
    <row r="6" spans="1:3" ht="18" customHeight="1">
      <c r="A6" s="208" t="s">
        <v>204</v>
      </c>
      <c r="B6" s="209">
        <v>71586</v>
      </c>
      <c r="C6" s="210">
        <v>18937</v>
      </c>
    </row>
    <row r="7" spans="1:3" ht="18" customHeight="1">
      <c r="A7" s="208" t="s">
        <v>205</v>
      </c>
      <c r="B7" s="209">
        <v>72802</v>
      </c>
      <c r="C7" s="210">
        <v>19815</v>
      </c>
    </row>
    <row r="8" spans="1:3" ht="18" customHeight="1">
      <c r="A8" s="208" t="s">
        <v>206</v>
      </c>
      <c r="B8" s="209">
        <v>74245</v>
      </c>
      <c r="C8" s="210">
        <v>21464</v>
      </c>
    </row>
    <row r="9" spans="1:3" ht="18" customHeight="1" thickBot="1">
      <c r="A9" s="211" t="s">
        <v>207</v>
      </c>
      <c r="B9" s="212">
        <v>74724</v>
      </c>
      <c r="C9" s="213">
        <v>22488</v>
      </c>
    </row>
    <row r="10" spans="1:3">
      <c r="A10" s="198" t="s">
        <v>196</v>
      </c>
      <c r="B10" s="214"/>
      <c r="C10" s="214"/>
    </row>
  </sheetData>
  <mergeCells count="1">
    <mergeCell ref="A2:C2"/>
  </mergeCells>
  <phoneticPr fontId="9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A6:A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1"/>
  <sheetViews>
    <sheetView showGridLines="0" zoomScaleNormal="100" workbookViewId="0"/>
  </sheetViews>
  <sheetFormatPr defaultRowHeight="13.5"/>
  <cols>
    <col min="1" max="1" width="12.625" style="238" customWidth="1"/>
    <col min="2" max="2" width="8" style="238" customWidth="1"/>
    <col min="3" max="6" width="15.625" style="238" customWidth="1"/>
    <col min="7" max="16384" width="9" style="238"/>
  </cols>
  <sheetData>
    <row r="1" spans="1:6" s="215" customFormat="1" ht="11.25"/>
    <row r="2" spans="1:6" s="216" customFormat="1" ht="22.5" customHeight="1">
      <c r="A2" s="345" t="s">
        <v>210</v>
      </c>
      <c r="B2" s="345"/>
      <c r="C2" s="345"/>
      <c r="D2" s="345"/>
      <c r="E2" s="345"/>
      <c r="F2" s="345"/>
    </row>
    <row r="3" spans="1:6" s="215" customFormat="1" ht="13.5" customHeight="1" thickBot="1">
      <c r="A3" s="217" t="s">
        <v>211</v>
      </c>
      <c r="B3" s="218"/>
      <c r="C3" s="218"/>
      <c r="D3" s="218"/>
      <c r="E3" s="219"/>
      <c r="F3" s="219"/>
    </row>
    <row r="4" spans="1:6" s="215" customFormat="1" ht="16.5" customHeight="1">
      <c r="A4" s="346" t="s">
        <v>208</v>
      </c>
      <c r="B4" s="346" t="s">
        <v>212</v>
      </c>
      <c r="C4" s="220" t="s">
        <v>213</v>
      </c>
      <c r="D4" s="221"/>
      <c r="E4" s="220" t="s">
        <v>214</v>
      </c>
      <c r="F4" s="222"/>
    </row>
    <row r="5" spans="1:6" s="215" customFormat="1" ht="16.5" customHeight="1">
      <c r="A5" s="347"/>
      <c r="B5" s="348"/>
      <c r="C5" s="223" t="s">
        <v>215</v>
      </c>
      <c r="D5" s="223" t="s">
        <v>216</v>
      </c>
      <c r="E5" s="223" t="s">
        <v>217</v>
      </c>
      <c r="F5" s="223" t="s">
        <v>218</v>
      </c>
    </row>
    <row r="6" spans="1:6" s="215" customFormat="1" ht="16.5" customHeight="1">
      <c r="A6" s="224" t="s">
        <v>219</v>
      </c>
      <c r="B6" s="225" t="s">
        <v>209</v>
      </c>
      <c r="C6" s="226">
        <v>87</v>
      </c>
      <c r="D6" s="226">
        <v>11310</v>
      </c>
      <c r="E6" s="226">
        <v>216</v>
      </c>
      <c r="F6" s="227">
        <v>90</v>
      </c>
    </row>
    <row r="7" spans="1:6" s="215" customFormat="1" ht="16.5" customHeight="1">
      <c r="A7" s="224" t="s">
        <v>220</v>
      </c>
      <c r="B7" s="228" t="s">
        <v>209</v>
      </c>
      <c r="C7" s="229">
        <v>152</v>
      </c>
      <c r="D7" s="229">
        <v>19760</v>
      </c>
      <c r="E7" s="229">
        <v>379</v>
      </c>
      <c r="F7" s="230">
        <v>154</v>
      </c>
    </row>
    <row r="8" spans="1:6" s="215" customFormat="1" ht="16.5" customHeight="1">
      <c r="A8" s="224" t="s">
        <v>221</v>
      </c>
      <c r="B8" s="228" t="s">
        <v>209</v>
      </c>
      <c r="C8" s="229">
        <v>37</v>
      </c>
      <c r="D8" s="229">
        <v>4810</v>
      </c>
      <c r="E8" s="229">
        <v>90</v>
      </c>
      <c r="F8" s="230">
        <v>42</v>
      </c>
    </row>
    <row r="9" spans="1:6" s="215" customFormat="1" ht="16.5" customHeight="1">
      <c r="A9" s="224" t="s">
        <v>222</v>
      </c>
      <c r="B9" s="228" t="s">
        <v>209</v>
      </c>
      <c r="C9" s="229">
        <v>68</v>
      </c>
      <c r="D9" s="229">
        <v>8840</v>
      </c>
      <c r="E9" s="229">
        <v>710</v>
      </c>
      <c r="F9" s="230">
        <v>710</v>
      </c>
    </row>
    <row r="10" spans="1:6" s="215" customFormat="1" ht="16.5" customHeight="1" thickBot="1">
      <c r="A10" s="231" t="s">
        <v>223</v>
      </c>
      <c r="B10" s="232" t="s">
        <v>209</v>
      </c>
      <c r="C10" s="233">
        <v>16</v>
      </c>
      <c r="D10" s="233">
        <v>2080</v>
      </c>
      <c r="E10" s="233">
        <v>703</v>
      </c>
      <c r="F10" s="234">
        <v>703</v>
      </c>
    </row>
    <row r="11" spans="1:6" s="215" customFormat="1" ht="13.5" customHeight="1">
      <c r="A11" s="235" t="s">
        <v>224</v>
      </c>
      <c r="B11" s="236"/>
      <c r="C11" s="236"/>
      <c r="D11" s="236"/>
      <c r="E11" s="236"/>
      <c r="F11" s="236"/>
    </row>
    <row r="12" spans="1:6" s="215" customFormat="1" ht="13.5" customHeight="1"/>
    <row r="13" spans="1:6" s="215" customFormat="1" ht="13.5" customHeight="1"/>
    <row r="14" spans="1:6" s="215" customFormat="1" ht="13.5" customHeight="1"/>
    <row r="15" spans="1:6" s="215" customFormat="1" ht="13.5" customHeight="1"/>
    <row r="16" spans="1:6" s="215" customFormat="1" ht="13.5" customHeight="1"/>
    <row r="17" s="215" customFormat="1" ht="13.5" customHeight="1"/>
    <row r="18" s="215" customFormat="1" ht="13.5" customHeight="1"/>
    <row r="19" s="215" customFormat="1" ht="13.5" customHeight="1"/>
    <row r="20" s="215" customFormat="1" ht="13.5" customHeight="1"/>
    <row r="21" s="215" customFormat="1" ht="13.5" customHeight="1"/>
    <row r="22" s="215" customFormat="1" ht="13.5" customHeight="1"/>
    <row r="23" s="215" customFormat="1" ht="13.5" customHeight="1"/>
    <row r="24" s="215" customFormat="1" ht="13.5" customHeight="1"/>
    <row r="25" s="215" customFormat="1" ht="13.5" customHeight="1"/>
    <row r="26" s="215" customFormat="1" ht="13.5" customHeight="1"/>
    <row r="27" s="215" customFormat="1" ht="13.5" customHeight="1"/>
    <row r="28" s="215" customFormat="1" ht="13.5" customHeight="1"/>
    <row r="29" s="215" customFormat="1" ht="13.5" customHeight="1"/>
    <row r="30" s="215" customFormat="1" ht="13.5" customHeight="1"/>
    <row r="31" s="215" customFormat="1" ht="13.5" customHeight="1"/>
    <row r="32" s="215" customFormat="1" ht="13.5" customHeight="1"/>
    <row r="33" s="215" customFormat="1" ht="13.5" customHeight="1"/>
    <row r="34" s="215" customFormat="1" ht="13.5" customHeight="1"/>
    <row r="35" s="215" customFormat="1" ht="13.5" customHeight="1"/>
    <row r="36" s="215" customFormat="1" ht="13.5" customHeight="1"/>
    <row r="37" s="215" customFormat="1" ht="13.5" customHeight="1"/>
    <row r="38" s="215" customFormat="1" ht="13.5" customHeight="1"/>
    <row r="39" s="215" customFormat="1" ht="13.5" customHeight="1"/>
    <row r="40" s="215" customFormat="1" ht="13.5" customHeight="1"/>
    <row r="41" s="215" customFormat="1" ht="13.5" customHeight="1"/>
    <row r="42" s="215" customFormat="1" ht="13.5" customHeight="1"/>
    <row r="43" s="215" customFormat="1" ht="13.5" customHeight="1"/>
    <row r="44" s="215" customFormat="1" ht="13.5" customHeight="1"/>
    <row r="45" s="215" customFormat="1" ht="13.5" customHeight="1"/>
    <row r="46" s="215" customFormat="1" ht="13.5" customHeight="1"/>
    <row r="47" s="215" customFormat="1" ht="13.5" customHeight="1"/>
    <row r="48" s="215" customFormat="1" ht="13.5" customHeight="1"/>
    <row r="49" s="215" customFormat="1" ht="13.5" customHeight="1"/>
    <row r="50" s="215" customFormat="1" ht="13.5" customHeight="1"/>
    <row r="51" s="215" customFormat="1" ht="13.5" customHeight="1"/>
    <row r="52" s="215" customFormat="1" ht="13.5" customHeight="1"/>
    <row r="53" s="215" customFormat="1" ht="13.5" customHeight="1"/>
    <row r="54" s="215" customFormat="1" ht="13.5" customHeight="1"/>
    <row r="55" s="215" customFormat="1" ht="13.5" customHeight="1"/>
    <row r="56" s="215" customFormat="1" ht="13.5" customHeight="1"/>
    <row r="57" s="215" customFormat="1" ht="13.5" customHeight="1"/>
    <row r="58" s="215" customFormat="1" ht="13.5" customHeight="1"/>
    <row r="59" s="215" customFormat="1" ht="13.5" customHeight="1"/>
    <row r="60" s="215" customFormat="1" ht="13.5" customHeight="1"/>
    <row r="61" s="215" customFormat="1" ht="13.5" customHeight="1"/>
    <row r="62" s="215" customFormat="1" ht="13.5" customHeight="1"/>
    <row r="63" s="215" customFormat="1" ht="13.5" customHeight="1"/>
    <row r="64" s="215" customFormat="1" ht="13.5" customHeight="1"/>
    <row r="65" s="215" customFormat="1" ht="13.5" customHeight="1"/>
    <row r="66" s="215" customFormat="1" ht="13.5" customHeight="1"/>
    <row r="67" s="215" customFormat="1" ht="13.5" customHeight="1"/>
    <row r="68" s="215" customFormat="1" ht="13.5" customHeight="1"/>
    <row r="69" s="215" customFormat="1" ht="13.5" customHeight="1"/>
    <row r="70" s="215" customFormat="1" ht="13.5" customHeight="1"/>
    <row r="71" s="215" customFormat="1" ht="13.5" customHeight="1"/>
    <row r="72" s="215" customFormat="1" ht="13.5" customHeight="1"/>
    <row r="73" s="215" customFormat="1" ht="13.5" customHeight="1"/>
    <row r="74" s="215" customFormat="1" ht="13.5" customHeight="1"/>
    <row r="75" s="215" customFormat="1" ht="13.5" customHeight="1"/>
    <row r="76" s="215" customFormat="1" ht="13.5" customHeight="1"/>
    <row r="77" s="215" customFormat="1" ht="13.5" customHeight="1"/>
    <row r="78" s="215" customFormat="1" ht="13.5" customHeight="1"/>
    <row r="79" s="215" customFormat="1" ht="13.5" customHeight="1"/>
    <row r="80" s="215" customFormat="1" ht="13.5" customHeight="1"/>
    <row r="81" s="215" customFormat="1" ht="13.5" customHeight="1"/>
    <row r="82" s="215" customFormat="1" ht="13.5" customHeight="1"/>
    <row r="83" s="215" customFormat="1" ht="13.5" customHeight="1"/>
    <row r="84" s="215" customFormat="1" ht="13.5" customHeight="1"/>
    <row r="85" s="215" customFormat="1" ht="13.5" customHeight="1"/>
    <row r="86" s="215" customFormat="1" ht="13.5" customHeight="1"/>
    <row r="87" s="215" customFormat="1" ht="13.5" customHeight="1"/>
    <row r="88" s="215" customFormat="1" ht="13.5" customHeight="1"/>
    <row r="89" s="215" customFormat="1" ht="13.5" customHeight="1"/>
    <row r="90" s="215" customFormat="1" ht="13.5" customHeight="1"/>
    <row r="91" s="215" customFormat="1" ht="13.5" customHeight="1"/>
    <row r="92" s="215" customFormat="1" ht="13.5" customHeight="1"/>
    <row r="93" s="215" customFormat="1" ht="13.5" customHeight="1"/>
    <row r="94" s="215" customFormat="1" ht="13.5" customHeight="1"/>
    <row r="95" s="215" customFormat="1" ht="13.5" customHeight="1"/>
    <row r="96" s="215" customFormat="1" ht="13.5" customHeight="1"/>
    <row r="97" s="215" customFormat="1" ht="13.5" customHeight="1"/>
    <row r="98" s="215" customFormat="1" ht="13.5" customHeight="1"/>
    <row r="99" s="215" customFormat="1" ht="13.5" customHeight="1"/>
    <row r="100" s="215" customFormat="1" ht="13.5" customHeight="1"/>
    <row r="101" s="215" customFormat="1" ht="13.5" customHeight="1"/>
    <row r="102" s="215" customFormat="1" ht="13.5" customHeight="1"/>
    <row r="103" s="215" customFormat="1" ht="13.5" customHeight="1"/>
    <row r="104" s="215" customFormat="1" ht="13.5" customHeight="1"/>
    <row r="105" s="215" customFormat="1" ht="13.5" customHeight="1"/>
    <row r="106" s="215" customFormat="1" ht="13.5" customHeight="1"/>
    <row r="107" s="215" customFormat="1" ht="13.5" customHeight="1"/>
    <row r="108" s="215" customFormat="1" ht="13.5" customHeight="1"/>
    <row r="109" s="215" customFormat="1" ht="13.5" customHeight="1"/>
    <row r="110" s="215" customFormat="1" ht="13.5" customHeight="1"/>
    <row r="111" s="215" customFormat="1" ht="13.5" customHeight="1"/>
    <row r="112" s="215" customFormat="1" ht="13.5" customHeight="1"/>
    <row r="113" s="215" customFormat="1" ht="13.5" customHeight="1"/>
    <row r="114" s="215" customFormat="1" ht="13.5" customHeight="1"/>
    <row r="115" s="215" customFormat="1" ht="13.5" customHeight="1"/>
    <row r="116" s="215" customFormat="1" ht="13.5" customHeight="1"/>
    <row r="117" s="215" customFormat="1" ht="13.5" customHeight="1"/>
    <row r="118" s="215" customFormat="1" ht="13.5" customHeight="1"/>
    <row r="119" s="215" customFormat="1" ht="13.5" customHeight="1"/>
    <row r="120" s="215" customFormat="1" ht="13.5" customHeight="1"/>
    <row r="121" s="215" customFormat="1" ht="13.5" customHeight="1"/>
    <row r="122" s="215" customFormat="1" ht="13.5" customHeight="1"/>
    <row r="123" s="215" customFormat="1" ht="13.5" customHeight="1"/>
    <row r="124" s="215" customFormat="1" ht="13.5" customHeight="1"/>
    <row r="125" s="215" customFormat="1" ht="13.5" customHeight="1"/>
    <row r="126" s="215" customFormat="1" ht="13.5" customHeight="1"/>
    <row r="127" s="215" customFormat="1" ht="13.5" customHeight="1"/>
    <row r="128" s="215" customFormat="1" ht="13.5" customHeight="1"/>
    <row r="129" s="215" customFormat="1" ht="13.5" customHeight="1"/>
    <row r="130" s="215" customFormat="1" ht="13.5" customHeight="1"/>
    <row r="131" s="215" customFormat="1" ht="13.5" customHeight="1"/>
    <row r="132" s="215" customFormat="1" ht="13.5" customHeight="1"/>
    <row r="133" s="215" customFormat="1" ht="13.5" customHeight="1"/>
    <row r="134" s="215" customFormat="1" ht="13.5" customHeight="1"/>
    <row r="135" s="215" customFormat="1" ht="13.5" customHeight="1"/>
    <row r="136" s="215" customFormat="1" ht="13.5" customHeight="1"/>
    <row r="137" s="215" customFormat="1" ht="13.5" customHeight="1"/>
    <row r="138" s="215" customFormat="1" ht="13.5" customHeight="1"/>
    <row r="139" s="215" customFormat="1" ht="13.5" customHeight="1"/>
    <row r="140" s="215" customFormat="1" ht="13.5" customHeight="1"/>
    <row r="141" s="215" customFormat="1" ht="13.5" customHeight="1"/>
    <row r="142" s="215" customFormat="1" ht="13.5" customHeight="1"/>
    <row r="143" s="215" customFormat="1" ht="13.5" customHeight="1"/>
    <row r="144" s="215" customFormat="1" ht="13.5" customHeight="1"/>
    <row r="145" s="215" customFormat="1" ht="13.5" customHeight="1"/>
    <row r="146" s="215" customFormat="1" ht="13.5" customHeight="1"/>
    <row r="147" s="215" customFormat="1" ht="13.5" customHeight="1"/>
    <row r="148" s="215" customFormat="1" ht="13.5" customHeight="1"/>
    <row r="149" s="215" customFormat="1" ht="13.5" customHeight="1"/>
    <row r="150" s="215" customFormat="1" ht="13.5" customHeight="1"/>
    <row r="151" s="215" customFormat="1" ht="13.5" customHeight="1"/>
    <row r="152" s="215" customFormat="1" ht="13.5" customHeight="1"/>
    <row r="153" s="215" customFormat="1" ht="13.5" customHeight="1"/>
    <row r="154" s="215" customFormat="1" ht="13.5" customHeight="1"/>
    <row r="155" s="215" customFormat="1" ht="13.5" customHeight="1"/>
    <row r="156" s="215" customFormat="1" ht="13.5" customHeight="1"/>
    <row r="157" s="215" customFormat="1" ht="13.5" customHeight="1"/>
    <row r="158" s="215" customFormat="1" ht="13.5" customHeight="1"/>
    <row r="159" s="215" customFormat="1" ht="13.5" customHeight="1"/>
    <row r="160" s="215" customFormat="1" ht="13.5" customHeight="1"/>
    <row r="161" s="215" customFormat="1" ht="13.5" customHeight="1"/>
    <row r="162" s="215" customFormat="1" ht="13.5" customHeight="1"/>
    <row r="163" s="215" customFormat="1" ht="13.5" customHeight="1"/>
    <row r="164" s="215" customFormat="1" ht="13.5" customHeight="1"/>
    <row r="165" s="215" customFormat="1" ht="13.5" customHeight="1"/>
    <row r="166" s="215" customFormat="1" ht="13.5" customHeight="1"/>
    <row r="167" s="215" customFormat="1" ht="13.5" customHeight="1"/>
    <row r="168" s="215" customFormat="1" ht="13.5" customHeight="1"/>
    <row r="169" s="215" customFormat="1" ht="13.5" customHeight="1"/>
    <row r="170" s="215" customFormat="1" ht="13.5" customHeight="1"/>
    <row r="171" s="215" customFormat="1" ht="13.5" customHeight="1"/>
    <row r="172" s="215" customFormat="1" ht="13.5" customHeight="1"/>
    <row r="173" s="215" customFormat="1" ht="13.5" customHeight="1"/>
    <row r="174" s="215" customFormat="1" ht="13.5" customHeight="1"/>
    <row r="175" s="215" customFormat="1" ht="13.5" customHeight="1"/>
    <row r="176" s="215" customFormat="1" ht="13.5" customHeight="1"/>
    <row r="177" s="215" customFormat="1" ht="13.5" customHeight="1"/>
    <row r="178" s="215" customFormat="1" ht="13.5" customHeight="1"/>
    <row r="179" s="215" customFormat="1" ht="13.5" customHeight="1"/>
    <row r="180" s="215" customFormat="1" ht="13.5" customHeight="1"/>
    <row r="181" s="215" customFormat="1" ht="13.5" customHeight="1"/>
    <row r="182" s="215" customFormat="1" ht="13.5" customHeight="1"/>
    <row r="183" s="215" customFormat="1" ht="13.5" customHeight="1"/>
    <row r="184" s="215" customFormat="1" ht="13.5" customHeight="1"/>
    <row r="185" s="215" customFormat="1" ht="13.5" customHeight="1"/>
    <row r="186" s="215" customFormat="1" ht="13.5" customHeight="1"/>
    <row r="187" s="215" customFormat="1" ht="13.5" customHeight="1"/>
    <row r="188" s="215" customFormat="1" ht="13.5" customHeight="1"/>
    <row r="189" s="215" customFormat="1" ht="13.5" customHeight="1"/>
    <row r="190" s="215" customFormat="1" ht="13.5" customHeight="1"/>
    <row r="191" s="215" customFormat="1" ht="13.5" customHeight="1"/>
    <row r="192" s="215" customFormat="1" ht="13.5" customHeight="1"/>
    <row r="193" s="215" customFormat="1" ht="13.5" customHeight="1"/>
    <row r="194" s="215" customFormat="1" ht="13.5" customHeight="1"/>
    <row r="195" s="215" customFormat="1" ht="13.5" customHeight="1"/>
    <row r="196" s="215" customFormat="1" ht="13.5" customHeight="1"/>
    <row r="197" s="215" customFormat="1" ht="13.5" customHeight="1"/>
    <row r="198" s="215" customFormat="1" ht="13.5" customHeight="1"/>
    <row r="199" s="215" customFormat="1" ht="13.5" customHeight="1"/>
    <row r="200" s="215" customFormat="1" ht="13.5" customHeight="1"/>
    <row r="201" s="215" customFormat="1" ht="13.5" customHeight="1"/>
    <row r="202" s="215" customFormat="1" ht="13.5" customHeight="1"/>
    <row r="203" s="215" customFormat="1" ht="13.5" customHeight="1"/>
    <row r="204" s="215" customFormat="1" ht="13.5" customHeight="1"/>
    <row r="205" s="215" customFormat="1" ht="13.5" customHeight="1"/>
    <row r="206" s="215" customFormat="1" ht="13.5" customHeight="1"/>
    <row r="207" s="215" customFormat="1" ht="13.5" customHeight="1"/>
    <row r="208" s="215" customFormat="1" ht="13.5" customHeight="1"/>
    <row r="209" s="215" customFormat="1" ht="13.5" customHeight="1"/>
    <row r="210" s="215" customFormat="1" ht="13.5" customHeight="1"/>
    <row r="211" s="215" customFormat="1" ht="13.5" customHeight="1"/>
    <row r="212" s="215" customFormat="1" ht="13.5" customHeight="1"/>
    <row r="213" s="215" customFormat="1" ht="13.5" customHeight="1"/>
    <row r="214" s="215" customFormat="1" ht="13.5" customHeight="1"/>
    <row r="215" s="215" customFormat="1" ht="13.5" customHeight="1"/>
    <row r="216" s="215" customFormat="1" ht="13.5" customHeight="1"/>
    <row r="217" s="215" customFormat="1" ht="13.5" customHeight="1"/>
    <row r="218" s="215" customFormat="1" ht="13.5" customHeight="1"/>
    <row r="219" s="215" customFormat="1" ht="13.5" customHeight="1"/>
    <row r="220" s="215" customFormat="1" ht="13.5" customHeight="1"/>
    <row r="221" s="215" customFormat="1" ht="13.5" customHeight="1"/>
    <row r="222" s="215" customFormat="1" ht="13.5" customHeight="1"/>
    <row r="223" s="215" customFormat="1" ht="13.5" customHeight="1"/>
    <row r="224" s="215" customFormat="1" ht="13.5" customHeight="1"/>
    <row r="225" s="215" customFormat="1" ht="13.5" customHeight="1"/>
    <row r="226" s="215" customFormat="1" ht="13.5" customHeight="1"/>
    <row r="227" s="215" customFormat="1" ht="13.5" customHeight="1"/>
    <row r="228" s="215" customFormat="1" ht="13.5" customHeight="1"/>
    <row r="229" s="215" customFormat="1" ht="13.5" customHeight="1"/>
    <row r="230" s="215" customFormat="1" ht="13.5" customHeight="1"/>
    <row r="231" s="237" customFormat="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</sheetData>
  <mergeCells count="3">
    <mergeCell ref="A2:F2"/>
    <mergeCell ref="A4:A5"/>
    <mergeCell ref="B4:B5"/>
  </mergeCells>
  <phoneticPr fontId="9"/>
  <pageMargins left="0.78740157480314965" right="0.78740157480314965" top="0.98425196850393704" bottom="0.98425196850393704" header="0.51181102362204722" footer="0.51181102362204722"/>
  <pageSetup paperSize="9" scale="93" orientation="portrait" r:id="rId1"/>
  <headerFooter alignWithMargins="0"/>
  <ignoredErrors>
    <ignoredError sqref="A7:A10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showGridLines="0" workbookViewId="0"/>
  </sheetViews>
  <sheetFormatPr defaultRowHeight="12"/>
  <cols>
    <col min="1" max="1" width="10" style="261" customWidth="1"/>
    <col min="2" max="2" width="9" style="261"/>
    <col min="3" max="3" width="7.625" style="261" bestFit="1" customWidth="1"/>
    <col min="4" max="7" width="6.625" style="261" customWidth="1"/>
    <col min="8" max="8" width="8.125" style="261" customWidth="1"/>
    <col min="9" max="11" width="6.625" style="261" customWidth="1"/>
    <col min="12" max="12" width="6.875" style="261" customWidth="1"/>
    <col min="13" max="16384" width="9" style="261"/>
  </cols>
  <sheetData>
    <row r="1" spans="1:12" s="239" customFormat="1" ht="13.5" customHeight="1"/>
    <row r="2" spans="1:12" s="240" customFormat="1" ht="22.5" customHeight="1">
      <c r="A2" s="351" t="s">
        <v>228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</row>
    <row r="3" spans="1:12" s="239" customFormat="1" ht="13.5" customHeight="1" thickBot="1">
      <c r="A3" s="241" t="s">
        <v>229</v>
      </c>
    </row>
    <row r="4" spans="1:12" s="239" customFormat="1" ht="45" customHeight="1">
      <c r="A4" s="242" t="s">
        <v>230</v>
      </c>
      <c r="B4" s="349" t="s">
        <v>231</v>
      </c>
      <c r="C4" s="349" t="s">
        <v>232</v>
      </c>
      <c r="D4" s="349" t="s">
        <v>233</v>
      </c>
      <c r="E4" s="349" t="s">
        <v>234</v>
      </c>
      <c r="F4" s="349" t="s">
        <v>225</v>
      </c>
      <c r="G4" s="349" t="s">
        <v>235</v>
      </c>
      <c r="H4" s="349" t="s">
        <v>236</v>
      </c>
      <c r="I4" s="349" t="s">
        <v>237</v>
      </c>
      <c r="J4" s="349" t="s">
        <v>238</v>
      </c>
      <c r="K4" s="349" t="s">
        <v>226</v>
      </c>
      <c r="L4" s="353" t="s">
        <v>239</v>
      </c>
    </row>
    <row r="5" spans="1:12" s="239" customFormat="1" ht="45" customHeight="1">
      <c r="A5" s="243" t="s">
        <v>240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4"/>
    </row>
    <row r="6" spans="1:12" s="239" customFormat="1" ht="16.5" customHeight="1">
      <c r="A6" s="244" t="s">
        <v>241</v>
      </c>
      <c r="B6" s="245">
        <v>30505</v>
      </c>
      <c r="C6" s="246">
        <v>287</v>
      </c>
      <c r="D6" s="246">
        <v>0</v>
      </c>
      <c r="E6" s="246">
        <v>0</v>
      </c>
      <c r="F6" s="246">
        <v>0</v>
      </c>
      <c r="G6" s="246">
        <v>0</v>
      </c>
      <c r="H6" s="246">
        <v>30218</v>
      </c>
      <c r="I6" s="246">
        <v>0</v>
      </c>
      <c r="J6" s="246">
        <v>0</v>
      </c>
      <c r="K6" s="246">
        <v>0</v>
      </c>
      <c r="L6" s="247">
        <v>0</v>
      </c>
    </row>
    <row r="7" spans="1:12" s="239" customFormat="1" ht="16.5" customHeight="1">
      <c r="A7" s="248" t="s">
        <v>242</v>
      </c>
      <c r="B7" s="249">
        <v>56395</v>
      </c>
      <c r="C7" s="250">
        <v>265</v>
      </c>
      <c r="D7" s="250">
        <v>0</v>
      </c>
      <c r="E7" s="250">
        <v>0</v>
      </c>
      <c r="F7" s="250">
        <v>0</v>
      </c>
      <c r="G7" s="250">
        <v>0</v>
      </c>
      <c r="H7" s="250">
        <v>56130</v>
      </c>
      <c r="I7" s="250">
        <v>0</v>
      </c>
      <c r="J7" s="250">
        <v>0</v>
      </c>
      <c r="K7" s="250">
        <v>0</v>
      </c>
      <c r="L7" s="251">
        <v>0</v>
      </c>
    </row>
    <row r="8" spans="1:12" s="239" customFormat="1" ht="16.5" customHeight="1">
      <c r="A8" s="244" t="s">
        <v>243</v>
      </c>
      <c r="B8" s="245">
        <v>9584</v>
      </c>
      <c r="C8" s="252">
        <v>302</v>
      </c>
      <c r="D8" s="252">
        <v>0</v>
      </c>
      <c r="E8" s="252">
        <v>0</v>
      </c>
      <c r="F8" s="252">
        <v>0</v>
      </c>
      <c r="G8" s="252">
        <v>0</v>
      </c>
      <c r="H8" s="252">
        <v>9282</v>
      </c>
      <c r="I8" s="252">
        <v>0</v>
      </c>
      <c r="J8" s="252">
        <v>0</v>
      </c>
      <c r="K8" s="252">
        <v>0</v>
      </c>
      <c r="L8" s="253">
        <v>0</v>
      </c>
    </row>
    <row r="9" spans="1:12" s="239" customFormat="1" ht="16.5" customHeight="1">
      <c r="A9" s="244" t="s">
        <v>244</v>
      </c>
      <c r="B9" s="245">
        <v>25288</v>
      </c>
      <c r="C9" s="252">
        <v>241</v>
      </c>
      <c r="D9" s="252">
        <v>0</v>
      </c>
      <c r="E9" s="252">
        <v>0</v>
      </c>
      <c r="F9" s="252">
        <v>0</v>
      </c>
      <c r="G9" s="252">
        <v>0</v>
      </c>
      <c r="H9" s="252">
        <v>25047</v>
      </c>
      <c r="I9" s="252">
        <v>0</v>
      </c>
      <c r="J9" s="252">
        <v>0</v>
      </c>
      <c r="K9" s="252">
        <v>0</v>
      </c>
      <c r="L9" s="253">
        <v>0</v>
      </c>
    </row>
    <row r="10" spans="1:12" s="239" customFormat="1" ht="16.5" customHeight="1" thickBot="1">
      <c r="A10" s="254" t="s">
        <v>245</v>
      </c>
      <c r="B10" s="255">
        <v>5659</v>
      </c>
      <c r="C10" s="256">
        <v>5659</v>
      </c>
      <c r="D10" s="256">
        <v>0</v>
      </c>
      <c r="E10" s="256">
        <v>0</v>
      </c>
      <c r="F10" s="256"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7">
        <v>0</v>
      </c>
    </row>
    <row r="11" spans="1:12" s="258" customFormat="1" ht="13.5" customHeight="1" thickBot="1">
      <c r="A11" s="241" t="s">
        <v>246</v>
      </c>
    </row>
    <row r="12" spans="1:12" s="258" customFormat="1" ht="45" customHeight="1">
      <c r="A12" s="259" t="s">
        <v>247</v>
      </c>
      <c r="B12" s="349" t="s">
        <v>231</v>
      </c>
      <c r="C12" s="349" t="s">
        <v>232</v>
      </c>
      <c r="D12" s="349" t="s">
        <v>233</v>
      </c>
      <c r="E12" s="349" t="s">
        <v>234</v>
      </c>
      <c r="F12" s="349" t="s">
        <v>225</v>
      </c>
      <c r="G12" s="349" t="s">
        <v>235</v>
      </c>
      <c r="H12" s="349" t="s">
        <v>236</v>
      </c>
      <c r="I12" s="349" t="s">
        <v>237</v>
      </c>
      <c r="J12" s="349" t="s">
        <v>238</v>
      </c>
      <c r="K12" s="349" t="s">
        <v>226</v>
      </c>
      <c r="L12" s="353" t="s">
        <v>239</v>
      </c>
    </row>
    <row r="13" spans="1:12" s="258" customFormat="1" ht="45" customHeight="1">
      <c r="A13" s="243" t="s">
        <v>248</v>
      </c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4"/>
    </row>
    <row r="14" spans="1:12" s="258" customFormat="1" ht="16.5" customHeight="1">
      <c r="A14" s="244" t="s">
        <v>241</v>
      </c>
      <c r="B14" s="260">
        <v>0</v>
      </c>
      <c r="C14" s="252">
        <v>0</v>
      </c>
      <c r="D14" s="252">
        <v>0</v>
      </c>
      <c r="E14" s="252">
        <v>0</v>
      </c>
      <c r="F14" s="252">
        <v>0</v>
      </c>
      <c r="G14" s="252">
        <v>0</v>
      </c>
      <c r="H14" s="252">
        <v>0</v>
      </c>
      <c r="I14" s="252">
        <v>0</v>
      </c>
      <c r="J14" s="252">
        <v>0</v>
      </c>
      <c r="K14" s="252">
        <v>0</v>
      </c>
      <c r="L14" s="253">
        <v>0</v>
      </c>
    </row>
    <row r="15" spans="1:12" s="258" customFormat="1" ht="16.5" customHeight="1">
      <c r="A15" s="244" t="s">
        <v>242</v>
      </c>
      <c r="B15" s="260">
        <v>0</v>
      </c>
      <c r="C15" s="252">
        <v>0</v>
      </c>
      <c r="D15" s="252">
        <v>0</v>
      </c>
      <c r="E15" s="252">
        <v>0</v>
      </c>
      <c r="F15" s="252">
        <v>0</v>
      </c>
      <c r="G15" s="252">
        <v>0</v>
      </c>
      <c r="H15" s="252">
        <v>0</v>
      </c>
      <c r="I15" s="252">
        <v>0</v>
      </c>
      <c r="J15" s="252">
        <v>0</v>
      </c>
      <c r="K15" s="252">
        <v>0</v>
      </c>
      <c r="L15" s="253">
        <v>0</v>
      </c>
    </row>
    <row r="16" spans="1:12" s="258" customFormat="1" ht="16.5" customHeight="1">
      <c r="A16" s="244" t="s">
        <v>243</v>
      </c>
      <c r="B16" s="245">
        <v>0</v>
      </c>
      <c r="C16" s="252">
        <v>0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52">
        <v>0</v>
      </c>
      <c r="J16" s="252">
        <v>0</v>
      </c>
      <c r="K16" s="252">
        <v>0</v>
      </c>
      <c r="L16" s="253">
        <v>0</v>
      </c>
    </row>
    <row r="17" spans="1:12" s="258" customFormat="1" ht="16.5" customHeight="1">
      <c r="A17" s="244" t="s">
        <v>244</v>
      </c>
      <c r="B17" s="245">
        <v>0</v>
      </c>
      <c r="C17" s="252">
        <v>0</v>
      </c>
      <c r="D17" s="252">
        <v>0</v>
      </c>
      <c r="E17" s="252">
        <v>0</v>
      </c>
      <c r="F17" s="252">
        <v>0</v>
      </c>
      <c r="G17" s="252">
        <v>0</v>
      </c>
      <c r="H17" s="252">
        <v>0</v>
      </c>
      <c r="I17" s="252">
        <v>0</v>
      </c>
      <c r="J17" s="252">
        <v>0</v>
      </c>
      <c r="K17" s="252">
        <v>0</v>
      </c>
      <c r="L17" s="253">
        <v>0</v>
      </c>
    </row>
    <row r="18" spans="1:12" s="258" customFormat="1" ht="16.5" customHeight="1" thickBot="1">
      <c r="A18" s="254" t="s">
        <v>245</v>
      </c>
      <c r="B18" s="255">
        <v>0</v>
      </c>
      <c r="C18" s="256">
        <v>0</v>
      </c>
      <c r="D18" s="256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7">
        <v>0</v>
      </c>
    </row>
    <row r="19" spans="1:12" s="258" customFormat="1" ht="13.5" customHeight="1">
      <c r="A19" s="241" t="s">
        <v>227</v>
      </c>
    </row>
    <row r="20" spans="1:12" s="258" customFormat="1" ht="13.5" customHeight="1">
      <c r="A20" s="355" t="s">
        <v>249</v>
      </c>
      <c r="B20" s="356"/>
      <c r="C20" s="356"/>
      <c r="D20" s="356"/>
      <c r="E20" s="356"/>
      <c r="F20" s="356"/>
      <c r="G20" s="356"/>
      <c r="H20" s="356"/>
      <c r="I20" s="356"/>
      <c r="J20" s="356"/>
      <c r="K20" s="356"/>
      <c r="L20" s="356"/>
    </row>
    <row r="21" spans="1:12" s="258" customFormat="1" ht="13.5" customHeight="1">
      <c r="A21" s="356"/>
      <c r="B21" s="356"/>
      <c r="C21" s="356"/>
      <c r="D21" s="356"/>
      <c r="E21" s="356"/>
      <c r="F21" s="356"/>
      <c r="G21" s="356"/>
      <c r="H21" s="356"/>
      <c r="I21" s="356"/>
      <c r="J21" s="356"/>
      <c r="K21" s="356"/>
      <c r="L21" s="356"/>
    </row>
    <row r="22" spans="1:12" s="239" customFormat="1" ht="13.5" customHeight="1"/>
    <row r="23" spans="1:12" s="239" customFormat="1" ht="13.5" customHeight="1"/>
    <row r="24" spans="1:12" s="239" customFormat="1" ht="13.5" customHeight="1"/>
    <row r="25" spans="1:12" s="239" customFormat="1" ht="13.5" customHeight="1"/>
    <row r="26" spans="1:12" s="239" customFormat="1" ht="13.5" customHeight="1"/>
    <row r="27" spans="1:12" s="239" customFormat="1" ht="13.5" customHeight="1"/>
    <row r="28" spans="1:12" s="239" customFormat="1" ht="13.5" customHeight="1"/>
    <row r="29" spans="1:12" s="239" customFormat="1" ht="13.5" customHeight="1"/>
    <row r="30" spans="1:12" s="239" customFormat="1" ht="13.5" customHeight="1"/>
    <row r="31" spans="1:12" s="239" customFormat="1" ht="13.5" customHeight="1"/>
    <row r="32" spans="1:12" s="239" customFormat="1" ht="13.5" customHeight="1"/>
    <row r="33" s="239" customFormat="1" ht="13.5" customHeight="1"/>
    <row r="34" s="239" customFormat="1" ht="13.5" customHeight="1"/>
    <row r="35" s="239" customFormat="1" ht="13.5" customHeight="1"/>
    <row r="36" s="239" customFormat="1" ht="13.5" customHeight="1"/>
    <row r="37" s="239" customFormat="1" ht="13.5" customHeight="1"/>
    <row r="38" s="239" customFormat="1" ht="13.5" customHeight="1"/>
    <row r="39" s="239" customFormat="1" ht="13.5" customHeight="1"/>
    <row r="40" s="239" customFormat="1" ht="13.5" customHeight="1"/>
    <row r="41" s="239" customFormat="1" ht="13.5" customHeight="1"/>
    <row r="42" s="239" customFormat="1" ht="13.5" customHeight="1"/>
    <row r="43" s="239" customFormat="1" ht="13.5" customHeight="1"/>
    <row r="44" s="239" customFormat="1" ht="13.5" customHeight="1"/>
    <row r="45" s="239" customFormat="1" ht="13.5" customHeight="1"/>
    <row r="46" s="239" customFormat="1" ht="13.5" customHeight="1"/>
    <row r="47" s="239" customFormat="1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</sheetData>
  <mergeCells count="24">
    <mergeCell ref="K12:K13"/>
    <mergeCell ref="L12:L13"/>
    <mergeCell ref="A20:L21"/>
    <mergeCell ref="B12:B13"/>
    <mergeCell ref="C12:C13"/>
    <mergeCell ref="D12:D13"/>
    <mergeCell ref="E12:E13"/>
    <mergeCell ref="F12:F13"/>
    <mergeCell ref="G12:G13"/>
    <mergeCell ref="H12:H13"/>
    <mergeCell ref="A2:L2"/>
    <mergeCell ref="L4:L5"/>
    <mergeCell ref="K4:K5"/>
    <mergeCell ref="J4:J5"/>
    <mergeCell ref="I4:I5"/>
    <mergeCell ref="H4:H5"/>
    <mergeCell ref="G4:G5"/>
    <mergeCell ref="F4:F5"/>
    <mergeCell ref="E4:E5"/>
    <mergeCell ref="D4:D5"/>
    <mergeCell ref="C4:C5"/>
    <mergeCell ref="B4:B5"/>
    <mergeCell ref="I12:I13"/>
    <mergeCell ref="J12:J13"/>
  </mergeCells>
  <phoneticPr fontId="9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A7:A10 A15:A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/>
  </sheetViews>
  <sheetFormatPr defaultRowHeight="13.5"/>
  <cols>
    <col min="1" max="3" width="2.125" style="1" customWidth="1"/>
    <col min="4" max="4" width="1" style="1" customWidth="1"/>
    <col min="5" max="5" width="20" style="1" customWidth="1"/>
    <col min="6" max="6" width="1" style="1" customWidth="1"/>
    <col min="7" max="11" width="11.5" style="1" customWidth="1"/>
    <col min="12" max="16" width="13.125" style="1" customWidth="1"/>
    <col min="17" max="16384" width="9" style="1"/>
  </cols>
  <sheetData>
    <row r="1" spans="1:12" s="3" customFormat="1" ht="12"/>
    <row r="2" spans="1:12" s="6" customFormat="1" ht="30" customHeight="1">
      <c r="A2" s="275" t="s">
        <v>20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2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ht="22.5" customHeight="1">
      <c r="A4" s="276" t="s">
        <v>21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1:12">
      <c r="A5" s="3"/>
      <c r="B5" s="3"/>
      <c r="C5" s="3"/>
      <c r="D5" s="3"/>
      <c r="E5" s="3"/>
      <c r="F5" s="5"/>
      <c r="G5" s="5"/>
      <c r="H5" s="5"/>
      <c r="I5" s="5"/>
      <c r="J5" s="5"/>
      <c r="K5" s="5"/>
    </row>
    <row r="6" spans="1:12" ht="14.25" thickBot="1">
      <c r="A6" s="3"/>
      <c r="B6" s="3"/>
      <c r="C6" s="3"/>
      <c r="D6" s="3"/>
      <c r="E6" s="4"/>
      <c r="F6" s="4"/>
      <c r="G6" s="2"/>
      <c r="H6" s="3"/>
      <c r="I6" s="2"/>
      <c r="K6" s="2" t="s">
        <v>0</v>
      </c>
    </row>
    <row r="7" spans="1:12" ht="22.5" customHeight="1">
      <c r="A7" s="7"/>
      <c r="B7" s="281" t="s">
        <v>1</v>
      </c>
      <c r="C7" s="282"/>
      <c r="D7" s="282"/>
      <c r="E7" s="282"/>
      <c r="F7" s="21"/>
      <c r="G7" s="8" t="s">
        <v>12</v>
      </c>
      <c r="H7" s="8" t="s">
        <v>16</v>
      </c>
      <c r="I7" s="8" t="s">
        <v>17</v>
      </c>
      <c r="J7" s="8" t="s">
        <v>18</v>
      </c>
      <c r="K7" s="8" t="s">
        <v>19</v>
      </c>
    </row>
    <row r="8" spans="1:12" ht="18.75" customHeight="1">
      <c r="A8" s="19"/>
      <c r="B8" s="283" t="s">
        <v>2</v>
      </c>
      <c r="C8" s="284"/>
      <c r="D8" s="284"/>
      <c r="E8" s="284"/>
      <c r="F8" s="20"/>
      <c r="G8" s="9">
        <v>169805</v>
      </c>
      <c r="H8" s="9">
        <v>169638</v>
      </c>
      <c r="I8" s="9">
        <v>170164</v>
      </c>
      <c r="J8" s="9">
        <v>171143</v>
      </c>
      <c r="K8" s="9">
        <v>172875</v>
      </c>
      <c r="L8" s="22"/>
    </row>
    <row r="9" spans="1:12" ht="18.75" customHeight="1">
      <c r="A9" s="10"/>
      <c r="B9" s="11"/>
      <c r="C9" s="279" t="s">
        <v>3</v>
      </c>
      <c r="D9" s="280"/>
      <c r="E9" s="280"/>
      <c r="F9" s="16"/>
      <c r="G9" s="12">
        <v>37503</v>
      </c>
      <c r="H9" s="12">
        <v>36628</v>
      </c>
      <c r="I9" s="12">
        <v>35791</v>
      </c>
      <c r="J9" s="12">
        <v>35209</v>
      </c>
      <c r="K9" s="12">
        <v>34763</v>
      </c>
      <c r="L9" s="22"/>
    </row>
    <row r="10" spans="1:12" ht="18.75" customHeight="1">
      <c r="A10" s="10"/>
      <c r="B10" s="11"/>
      <c r="C10" s="11"/>
      <c r="D10" s="277" t="s">
        <v>4</v>
      </c>
      <c r="E10" s="278"/>
      <c r="F10" s="16"/>
      <c r="G10" s="12">
        <v>4519</v>
      </c>
      <c r="H10" s="12">
        <v>4434</v>
      </c>
      <c r="I10" s="12">
        <v>4378</v>
      </c>
      <c r="J10" s="12">
        <v>4323</v>
      </c>
      <c r="K10" s="12">
        <v>4235</v>
      </c>
    </row>
    <row r="11" spans="1:12" ht="18.75" customHeight="1">
      <c r="A11" s="10"/>
      <c r="B11" s="11"/>
      <c r="C11" s="11"/>
      <c r="D11" s="277" t="s">
        <v>5</v>
      </c>
      <c r="E11" s="278"/>
      <c r="F11" s="16"/>
      <c r="G11" s="12">
        <v>10209</v>
      </c>
      <c r="H11" s="12">
        <v>9760</v>
      </c>
      <c r="I11" s="12">
        <v>9381</v>
      </c>
      <c r="J11" s="12">
        <v>9093</v>
      </c>
      <c r="K11" s="12">
        <v>8885</v>
      </c>
    </row>
    <row r="12" spans="1:12" ht="18.75" customHeight="1">
      <c r="A12" s="10"/>
      <c r="B12" s="11"/>
      <c r="C12" s="11"/>
      <c r="D12" s="277" t="s">
        <v>6</v>
      </c>
      <c r="E12" s="287"/>
      <c r="F12" s="17"/>
      <c r="G12" s="12">
        <v>261</v>
      </c>
      <c r="H12" s="12">
        <v>261</v>
      </c>
      <c r="I12" s="12">
        <v>247</v>
      </c>
      <c r="J12" s="12">
        <v>240</v>
      </c>
      <c r="K12" s="12">
        <v>247</v>
      </c>
    </row>
    <row r="13" spans="1:12" ht="18.75" customHeight="1">
      <c r="A13" s="10"/>
      <c r="B13" s="11"/>
      <c r="C13" s="11"/>
      <c r="D13" s="277" t="s">
        <v>7</v>
      </c>
      <c r="E13" s="278"/>
      <c r="F13" s="16"/>
      <c r="G13" s="12">
        <v>22514</v>
      </c>
      <c r="H13" s="12">
        <v>22173</v>
      </c>
      <c r="I13" s="12">
        <v>21785</v>
      </c>
      <c r="J13" s="12">
        <v>21553</v>
      </c>
      <c r="K13" s="12">
        <v>21396</v>
      </c>
    </row>
    <row r="14" spans="1:12" ht="18.75" customHeight="1">
      <c r="A14" s="10"/>
      <c r="B14" s="11"/>
      <c r="C14" s="279" t="s">
        <v>8</v>
      </c>
      <c r="D14" s="280"/>
      <c r="E14" s="280"/>
      <c r="F14" s="16"/>
      <c r="G14" s="12">
        <v>647</v>
      </c>
      <c r="H14" s="12">
        <v>641</v>
      </c>
      <c r="I14" s="12">
        <v>633</v>
      </c>
      <c r="J14" s="12">
        <v>629</v>
      </c>
      <c r="K14" s="12">
        <v>641</v>
      </c>
    </row>
    <row r="15" spans="1:12" ht="18.75" customHeight="1">
      <c r="A15" s="10"/>
      <c r="B15" s="11"/>
      <c r="C15" s="11"/>
      <c r="D15" s="277" t="s">
        <v>4</v>
      </c>
      <c r="E15" s="278"/>
      <c r="F15" s="16"/>
      <c r="G15" s="12">
        <v>292</v>
      </c>
      <c r="H15" s="12">
        <v>285</v>
      </c>
      <c r="I15" s="12">
        <v>272</v>
      </c>
      <c r="J15" s="12">
        <v>274</v>
      </c>
      <c r="K15" s="12">
        <v>279</v>
      </c>
    </row>
    <row r="16" spans="1:12" ht="18.75" customHeight="1">
      <c r="A16" s="10"/>
      <c r="B16" s="11"/>
      <c r="C16" s="11"/>
      <c r="D16" s="277" t="s">
        <v>5</v>
      </c>
      <c r="E16" s="278"/>
      <c r="F16" s="16"/>
      <c r="G16" s="12">
        <v>355</v>
      </c>
      <c r="H16" s="12">
        <v>356</v>
      </c>
      <c r="I16" s="12">
        <v>361</v>
      </c>
      <c r="J16" s="12">
        <v>355</v>
      </c>
      <c r="K16" s="12">
        <v>362</v>
      </c>
    </row>
    <row r="17" spans="1:12" ht="18.75" customHeight="1">
      <c r="A17" s="10"/>
      <c r="B17" s="11"/>
      <c r="C17" s="279" t="s">
        <v>9</v>
      </c>
      <c r="D17" s="280"/>
      <c r="E17" s="280"/>
      <c r="F17" s="16"/>
      <c r="G17" s="12">
        <v>125678</v>
      </c>
      <c r="H17" s="12">
        <v>126349</v>
      </c>
      <c r="I17" s="12">
        <v>127697</v>
      </c>
      <c r="J17" s="12">
        <v>129232</v>
      </c>
      <c r="K17" s="12">
        <v>131388</v>
      </c>
      <c r="L17" s="22"/>
    </row>
    <row r="18" spans="1:12" ht="18.75" customHeight="1">
      <c r="A18" s="10"/>
      <c r="B18" s="11"/>
      <c r="C18" s="11"/>
      <c r="D18" s="277" t="s">
        <v>4</v>
      </c>
      <c r="E18" s="278"/>
      <c r="F18" s="16"/>
      <c r="G18" s="12">
        <v>29187</v>
      </c>
      <c r="H18" s="12">
        <v>29062</v>
      </c>
      <c r="I18" s="12">
        <v>29234</v>
      </c>
      <c r="J18" s="12">
        <v>29834</v>
      </c>
      <c r="K18" s="12">
        <v>30455</v>
      </c>
    </row>
    <row r="19" spans="1:12" ht="18.75" customHeight="1">
      <c r="A19" s="10"/>
      <c r="B19" s="11"/>
      <c r="C19" s="11"/>
      <c r="D19" s="277" t="s">
        <v>5</v>
      </c>
      <c r="E19" s="278"/>
      <c r="F19" s="16"/>
      <c r="G19" s="12">
        <v>51634</v>
      </c>
      <c r="H19" s="12">
        <v>50303</v>
      </c>
      <c r="I19" s="12">
        <v>49558</v>
      </c>
      <c r="J19" s="12">
        <v>48572</v>
      </c>
      <c r="K19" s="12">
        <v>48276</v>
      </c>
    </row>
    <row r="20" spans="1:12" ht="18.75" customHeight="1">
      <c r="A20" s="10"/>
      <c r="B20" s="11"/>
      <c r="C20" s="11"/>
      <c r="D20" s="277" t="s">
        <v>10</v>
      </c>
      <c r="E20" s="278"/>
      <c r="F20" s="16"/>
      <c r="G20" s="12">
        <v>44857</v>
      </c>
      <c r="H20" s="12">
        <v>46984</v>
      </c>
      <c r="I20" s="12">
        <v>48905</v>
      </c>
      <c r="J20" s="12">
        <v>50826</v>
      </c>
      <c r="K20" s="12">
        <v>52657</v>
      </c>
    </row>
    <row r="21" spans="1:12" ht="18.75" customHeight="1">
      <c r="A21" s="10"/>
      <c r="B21" s="11"/>
      <c r="C21" s="279" t="s">
        <v>13</v>
      </c>
      <c r="D21" s="280"/>
      <c r="E21" s="280"/>
      <c r="F21" s="16"/>
      <c r="G21" s="12">
        <v>3396</v>
      </c>
      <c r="H21" s="12">
        <v>3326</v>
      </c>
      <c r="I21" s="12">
        <v>3311</v>
      </c>
      <c r="J21" s="12">
        <v>3232</v>
      </c>
      <c r="K21" s="12">
        <v>3158</v>
      </c>
    </row>
    <row r="22" spans="1:12" ht="18.75" customHeight="1" thickBot="1">
      <c r="A22" s="13"/>
      <c r="B22" s="14"/>
      <c r="C22" s="285" t="s">
        <v>14</v>
      </c>
      <c r="D22" s="286"/>
      <c r="E22" s="286"/>
      <c r="F22" s="18"/>
      <c r="G22" s="15">
        <v>2581</v>
      </c>
      <c r="H22" s="15">
        <v>2694</v>
      </c>
      <c r="I22" s="15">
        <v>2732</v>
      </c>
      <c r="J22" s="15">
        <v>2841</v>
      </c>
      <c r="K22" s="15">
        <v>2925</v>
      </c>
    </row>
    <row r="23" spans="1:12">
      <c r="A23" s="4" t="s">
        <v>11</v>
      </c>
      <c r="B23" s="4"/>
      <c r="C23" s="4"/>
      <c r="D23" s="4"/>
      <c r="E23" s="3"/>
      <c r="F23" s="3"/>
      <c r="G23" s="3"/>
      <c r="H23" s="3"/>
      <c r="I23" s="3"/>
      <c r="J23" s="4"/>
      <c r="K23" s="4"/>
    </row>
    <row r="24" spans="1:12">
      <c r="A24" s="3" t="s">
        <v>15</v>
      </c>
      <c r="B24" s="3"/>
      <c r="C24" s="3"/>
      <c r="D24" s="3"/>
      <c r="E24" s="3"/>
      <c r="F24" s="3"/>
      <c r="G24" s="3"/>
      <c r="H24" s="3"/>
      <c r="I24" s="3"/>
      <c r="J24" s="4"/>
      <c r="K24" s="3"/>
    </row>
  </sheetData>
  <mergeCells count="18">
    <mergeCell ref="C22:E22"/>
    <mergeCell ref="D11:E11"/>
    <mergeCell ref="D10:E10"/>
    <mergeCell ref="C14:E14"/>
    <mergeCell ref="D15:E15"/>
    <mergeCell ref="D16:E16"/>
    <mergeCell ref="C17:E17"/>
    <mergeCell ref="D18:E18"/>
    <mergeCell ref="D19:E19"/>
    <mergeCell ref="D12:E12"/>
    <mergeCell ref="A2:K2"/>
    <mergeCell ref="A4:K4"/>
    <mergeCell ref="D20:E20"/>
    <mergeCell ref="C21:E21"/>
    <mergeCell ref="D13:E13"/>
    <mergeCell ref="B7:E7"/>
    <mergeCell ref="B8:E8"/>
    <mergeCell ref="C9:E9"/>
  </mergeCells>
  <phoneticPr fontId="2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/>
  </sheetViews>
  <sheetFormatPr defaultRowHeight="13.5"/>
  <cols>
    <col min="1" max="1" width="6.25" style="24" customWidth="1"/>
    <col min="2" max="2" width="1" style="24" customWidth="1"/>
    <col min="3" max="3" width="20" style="24" customWidth="1"/>
    <col min="4" max="4" width="1" style="24" customWidth="1"/>
    <col min="5" max="9" width="11.75" style="24" customWidth="1"/>
    <col min="10" max="16384" width="9" style="24"/>
  </cols>
  <sheetData>
    <row r="1" spans="1:9">
      <c r="A1" s="23"/>
      <c r="B1" s="23"/>
      <c r="C1" s="23"/>
      <c r="D1" s="23"/>
      <c r="E1" s="23"/>
      <c r="F1" s="23"/>
      <c r="G1" s="23"/>
      <c r="H1" s="23"/>
      <c r="I1" s="23"/>
    </row>
    <row r="2" spans="1:9" ht="22.5" customHeight="1">
      <c r="A2" s="288" t="s">
        <v>34</v>
      </c>
      <c r="B2" s="288"/>
      <c r="C2" s="288"/>
      <c r="D2" s="288"/>
      <c r="E2" s="288"/>
      <c r="F2" s="288"/>
      <c r="G2" s="288"/>
      <c r="H2" s="288"/>
      <c r="I2" s="288"/>
    </row>
    <row r="3" spans="1:9">
      <c r="A3" s="25"/>
      <c r="B3" s="25"/>
      <c r="C3" s="25"/>
      <c r="D3" s="25"/>
      <c r="E3" s="25"/>
      <c r="F3" s="25"/>
      <c r="G3" s="25"/>
      <c r="H3" s="25"/>
      <c r="I3" s="25"/>
    </row>
    <row r="4" spans="1:9" ht="14.25" thickBot="1">
      <c r="A4" s="26"/>
      <c r="B4" s="26"/>
      <c r="C4" s="26"/>
      <c r="D4" s="27"/>
      <c r="E4" s="28"/>
      <c r="F4" s="28"/>
      <c r="G4" s="28"/>
      <c r="I4" s="28" t="s">
        <v>35</v>
      </c>
    </row>
    <row r="5" spans="1:9" ht="22.5" customHeight="1">
      <c r="A5" s="289" t="s">
        <v>22</v>
      </c>
      <c r="B5" s="289"/>
      <c r="C5" s="289"/>
      <c r="D5" s="29"/>
      <c r="E5" s="30" t="s">
        <v>36</v>
      </c>
      <c r="F5" s="30" t="s">
        <v>37</v>
      </c>
      <c r="G5" s="30" t="s">
        <v>38</v>
      </c>
      <c r="H5" s="30" t="s">
        <v>39</v>
      </c>
      <c r="I5" s="30" t="s">
        <v>40</v>
      </c>
    </row>
    <row r="6" spans="1:9" ht="18.75" customHeight="1">
      <c r="A6" s="292" t="s">
        <v>23</v>
      </c>
      <c r="B6" s="292"/>
      <c r="C6" s="292"/>
      <c r="D6" s="31"/>
      <c r="E6" s="32">
        <v>91078</v>
      </c>
      <c r="F6" s="32">
        <v>92505</v>
      </c>
      <c r="G6" s="32">
        <v>93735</v>
      </c>
      <c r="H6" s="32">
        <v>96475</v>
      </c>
      <c r="I6" s="32">
        <v>97731</v>
      </c>
    </row>
    <row r="7" spans="1:9" ht="18.75" customHeight="1">
      <c r="A7" s="296" t="s">
        <v>41</v>
      </c>
      <c r="B7" s="33"/>
      <c r="C7" s="34" t="s">
        <v>24</v>
      </c>
      <c r="D7" s="35"/>
      <c r="E7" s="36">
        <v>12365</v>
      </c>
      <c r="F7" s="36">
        <v>11974</v>
      </c>
      <c r="G7" s="36">
        <v>11646</v>
      </c>
      <c r="H7" s="36">
        <v>11706</v>
      </c>
      <c r="I7" s="36">
        <v>11353</v>
      </c>
    </row>
    <row r="8" spans="1:9" ht="18.75" customHeight="1">
      <c r="A8" s="297"/>
      <c r="B8" s="37"/>
      <c r="C8" s="38" t="s">
        <v>42</v>
      </c>
      <c r="D8" s="39"/>
      <c r="E8" s="40">
        <v>1397</v>
      </c>
      <c r="F8" s="40">
        <v>1375</v>
      </c>
      <c r="G8" s="40">
        <v>1315</v>
      </c>
      <c r="H8" s="40">
        <v>1231</v>
      </c>
      <c r="I8" s="40">
        <v>1157</v>
      </c>
    </row>
    <row r="9" spans="1:9" ht="18.75" customHeight="1">
      <c r="A9" s="297"/>
      <c r="B9" s="37"/>
      <c r="C9" s="38" t="s">
        <v>43</v>
      </c>
      <c r="D9" s="39"/>
      <c r="E9" s="40">
        <v>753</v>
      </c>
      <c r="F9" s="40">
        <v>850</v>
      </c>
      <c r="G9" s="40">
        <v>950</v>
      </c>
      <c r="H9" s="40">
        <v>1044</v>
      </c>
      <c r="I9" s="40">
        <v>1109</v>
      </c>
    </row>
    <row r="10" spans="1:9" ht="18.75" customHeight="1">
      <c r="A10" s="298"/>
      <c r="B10" s="41"/>
      <c r="C10" s="42" t="s">
        <v>25</v>
      </c>
      <c r="D10" s="43"/>
      <c r="E10" s="44">
        <v>14515</v>
      </c>
      <c r="F10" s="44">
        <v>14199</v>
      </c>
      <c r="G10" s="44">
        <v>13911</v>
      </c>
      <c r="H10" s="44">
        <v>13981</v>
      </c>
      <c r="I10" s="44">
        <v>13619</v>
      </c>
    </row>
    <row r="11" spans="1:9" ht="18.75" customHeight="1">
      <c r="A11" s="293" t="s">
        <v>44</v>
      </c>
      <c r="B11" s="45"/>
      <c r="C11" s="34" t="s">
        <v>26</v>
      </c>
      <c r="D11" s="35"/>
      <c r="E11" s="36">
        <v>1938</v>
      </c>
      <c r="F11" s="36">
        <v>1996</v>
      </c>
      <c r="G11" s="36">
        <v>2017</v>
      </c>
      <c r="H11" s="36">
        <v>2104</v>
      </c>
      <c r="I11" s="36">
        <v>2079</v>
      </c>
    </row>
    <row r="12" spans="1:9" ht="18.75" customHeight="1">
      <c r="A12" s="294"/>
      <c r="B12" s="46"/>
      <c r="C12" s="38" t="s">
        <v>27</v>
      </c>
      <c r="D12" s="39"/>
      <c r="E12" s="47">
        <v>3</v>
      </c>
      <c r="F12" s="47">
        <v>3</v>
      </c>
      <c r="G12" s="47">
        <v>3</v>
      </c>
      <c r="H12" s="47">
        <v>3</v>
      </c>
      <c r="I12" s="47">
        <v>3</v>
      </c>
    </row>
    <row r="13" spans="1:9" ht="18.75" customHeight="1">
      <c r="A13" s="294"/>
      <c r="B13" s="46"/>
      <c r="C13" s="38" t="s">
        <v>28</v>
      </c>
      <c r="D13" s="39"/>
      <c r="E13" s="40">
        <v>44250</v>
      </c>
      <c r="F13" s="40">
        <v>46305</v>
      </c>
      <c r="G13" s="40">
        <v>48220</v>
      </c>
      <c r="H13" s="40">
        <v>50429</v>
      </c>
      <c r="I13" s="40">
        <v>52283</v>
      </c>
    </row>
    <row r="14" spans="1:9" ht="18.75" customHeight="1">
      <c r="A14" s="294"/>
      <c r="B14" s="46"/>
      <c r="C14" s="38" t="s">
        <v>29</v>
      </c>
      <c r="D14" s="39"/>
      <c r="E14" s="40">
        <v>21476</v>
      </c>
      <c r="F14" s="40">
        <v>21087</v>
      </c>
      <c r="G14" s="40">
        <v>20679</v>
      </c>
      <c r="H14" s="40">
        <v>20898</v>
      </c>
      <c r="I14" s="40">
        <v>20680</v>
      </c>
    </row>
    <row r="15" spans="1:9" ht="18.75" customHeight="1">
      <c r="A15" s="294"/>
      <c r="B15" s="46"/>
      <c r="C15" s="38" t="s">
        <v>30</v>
      </c>
      <c r="D15" s="39"/>
      <c r="E15" s="40">
        <v>6028</v>
      </c>
      <c r="F15" s="40">
        <v>5890</v>
      </c>
      <c r="G15" s="40">
        <v>5824</v>
      </c>
      <c r="H15" s="40">
        <v>5764</v>
      </c>
      <c r="I15" s="40">
        <v>5692</v>
      </c>
    </row>
    <row r="16" spans="1:9" ht="18.75" customHeight="1">
      <c r="A16" s="294"/>
      <c r="B16" s="46"/>
      <c r="C16" s="38" t="s">
        <v>31</v>
      </c>
      <c r="D16" s="39"/>
      <c r="E16" s="40">
        <v>398</v>
      </c>
      <c r="F16" s="40">
        <v>451</v>
      </c>
      <c r="G16" s="40">
        <v>468</v>
      </c>
      <c r="H16" s="40">
        <v>490</v>
      </c>
      <c r="I16" s="40">
        <v>487</v>
      </c>
    </row>
    <row r="17" spans="1:9" ht="18.75" customHeight="1">
      <c r="A17" s="295"/>
      <c r="B17" s="48"/>
      <c r="C17" s="42" t="s">
        <v>25</v>
      </c>
      <c r="D17" s="43"/>
      <c r="E17" s="49">
        <v>74093</v>
      </c>
      <c r="F17" s="49">
        <v>75732</v>
      </c>
      <c r="G17" s="49">
        <v>77211</v>
      </c>
      <c r="H17" s="49">
        <v>79688</v>
      </c>
      <c r="I17" s="49">
        <v>81224</v>
      </c>
    </row>
    <row r="18" spans="1:9" ht="18.75" customHeight="1" thickBot="1">
      <c r="A18" s="290" t="s">
        <v>32</v>
      </c>
      <c r="B18" s="290"/>
      <c r="C18" s="290"/>
      <c r="D18" s="291"/>
      <c r="E18" s="50">
        <v>2470</v>
      </c>
      <c r="F18" s="50">
        <v>2574</v>
      </c>
      <c r="G18" s="50">
        <v>2613</v>
      </c>
      <c r="H18" s="50">
        <v>2806</v>
      </c>
      <c r="I18" s="50">
        <v>2888</v>
      </c>
    </row>
    <row r="19" spans="1:9">
      <c r="A19" s="23" t="s">
        <v>33</v>
      </c>
      <c r="B19" s="23"/>
      <c r="C19" s="23"/>
      <c r="D19" s="23"/>
      <c r="E19" s="23"/>
      <c r="F19" s="23"/>
      <c r="G19" s="23"/>
      <c r="H19" s="23"/>
      <c r="I19" s="23"/>
    </row>
  </sheetData>
  <mergeCells count="6">
    <mergeCell ref="A2:I2"/>
    <mergeCell ref="A5:C5"/>
    <mergeCell ref="A18:D18"/>
    <mergeCell ref="A6:C6"/>
    <mergeCell ref="A11:A17"/>
    <mergeCell ref="A7:A10"/>
  </mergeCells>
  <phoneticPr fontId="9"/>
  <pageMargins left="0.75" right="0.75" top="1" bottom="1" header="0.51200000000000001" footer="0.51200000000000001"/>
  <pageSetup paperSize="9" orientation="portrait" cellComments="asDisplaye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showGridLines="0" workbookViewId="0"/>
  </sheetViews>
  <sheetFormatPr defaultColWidth="8.625" defaultRowHeight="13.5"/>
  <cols>
    <col min="1" max="1" width="14" style="6" customWidth="1"/>
    <col min="2" max="4" width="12" style="6" customWidth="1"/>
    <col min="5" max="8" width="9.875" style="6" customWidth="1"/>
    <col min="9" max="16384" width="8.625" style="6"/>
  </cols>
  <sheetData>
    <row r="1" spans="1:8" ht="14.1" customHeight="1"/>
    <row r="2" spans="1:8" ht="22.5" customHeight="1">
      <c r="A2" s="276" t="s">
        <v>56</v>
      </c>
      <c r="B2" s="276"/>
      <c r="C2" s="276"/>
      <c r="D2" s="276"/>
      <c r="E2" s="276"/>
      <c r="F2" s="276"/>
      <c r="G2" s="276"/>
      <c r="H2" s="276"/>
    </row>
    <row r="3" spans="1:8" s="3" customFormat="1" ht="13.5" customHeight="1">
      <c r="A3" s="5"/>
      <c r="B3" s="5"/>
      <c r="C3" s="5"/>
      <c r="D3" s="5"/>
      <c r="E3" s="5"/>
      <c r="F3" s="5"/>
      <c r="G3" s="5"/>
      <c r="H3" s="5"/>
    </row>
    <row r="4" spans="1:8" ht="13.5" customHeight="1" thickBot="1">
      <c r="A4" s="51" t="s">
        <v>45</v>
      </c>
      <c r="B4" s="51"/>
      <c r="C4" s="51"/>
      <c r="D4" s="51"/>
      <c r="E4" s="51"/>
      <c r="F4" s="51"/>
      <c r="G4" s="51"/>
      <c r="H4" s="51"/>
    </row>
    <row r="5" spans="1:8" ht="27.95" customHeight="1">
      <c r="A5" s="305" t="s">
        <v>57</v>
      </c>
      <c r="B5" s="303" t="s">
        <v>46</v>
      </c>
      <c r="C5" s="303"/>
      <c r="D5" s="303"/>
      <c r="E5" s="303"/>
      <c r="F5" s="303"/>
      <c r="G5" s="303" t="s">
        <v>47</v>
      </c>
      <c r="H5" s="304"/>
    </row>
    <row r="6" spans="1:8" ht="27.95" customHeight="1">
      <c r="A6" s="306"/>
      <c r="B6" s="302" t="s">
        <v>48</v>
      </c>
      <c r="C6" s="299"/>
      <c r="D6" s="300" t="s">
        <v>49</v>
      </c>
      <c r="E6" s="53" t="s">
        <v>50</v>
      </c>
      <c r="F6" s="53"/>
      <c r="G6" s="54" t="s">
        <v>51</v>
      </c>
      <c r="H6" s="55" t="s">
        <v>58</v>
      </c>
    </row>
    <row r="7" spans="1:8" ht="27.95" customHeight="1">
      <c r="A7" s="306"/>
      <c r="B7" s="52" t="s">
        <v>52</v>
      </c>
      <c r="C7" s="56" t="s">
        <v>53</v>
      </c>
      <c r="D7" s="301"/>
      <c r="E7" s="52" t="s">
        <v>54</v>
      </c>
      <c r="F7" s="56" t="s">
        <v>49</v>
      </c>
      <c r="G7" s="57" t="s">
        <v>55</v>
      </c>
      <c r="H7" s="58" t="s">
        <v>55</v>
      </c>
    </row>
    <row r="8" spans="1:8" ht="27.95" customHeight="1">
      <c r="A8" s="59" t="s">
        <v>59</v>
      </c>
      <c r="B8" s="60">
        <v>4584477</v>
      </c>
      <c r="C8" s="61">
        <v>2571621</v>
      </c>
      <c r="D8" s="60">
        <v>4589185</v>
      </c>
      <c r="E8" s="62">
        <v>12526</v>
      </c>
      <c r="F8" s="63">
        <v>12539</v>
      </c>
      <c r="G8" s="64">
        <v>159659</v>
      </c>
      <c r="H8" s="65">
        <v>97204</v>
      </c>
    </row>
    <row r="9" spans="1:8" ht="27.95" customHeight="1">
      <c r="A9" s="66" t="s">
        <v>60</v>
      </c>
      <c r="B9" s="60">
        <v>4683041</v>
      </c>
      <c r="C9" s="61">
        <v>2658300</v>
      </c>
      <c r="D9" s="60">
        <v>4693515</v>
      </c>
      <c r="E9" s="64">
        <v>12830</v>
      </c>
      <c r="F9" s="67">
        <v>12859</v>
      </c>
      <c r="G9" s="64">
        <v>160415</v>
      </c>
      <c r="H9" s="65">
        <v>92797</v>
      </c>
    </row>
    <row r="10" spans="1:8" ht="27.95" customHeight="1">
      <c r="A10" s="68" t="s">
        <v>61</v>
      </c>
      <c r="B10" s="69">
        <v>4546840</v>
      </c>
      <c r="C10" s="70">
        <v>2653099</v>
      </c>
      <c r="D10" s="71">
        <v>4540472</v>
      </c>
      <c r="E10" s="62">
        <v>12457</v>
      </c>
      <c r="F10" s="63">
        <v>12440</v>
      </c>
      <c r="G10" s="69">
        <v>156694</v>
      </c>
      <c r="H10" s="70">
        <v>82412</v>
      </c>
    </row>
    <row r="11" spans="1:8" ht="27.95" customHeight="1">
      <c r="A11" s="68" t="s">
        <v>62</v>
      </c>
      <c r="B11" s="72">
        <v>4687958</v>
      </c>
      <c r="C11" s="73">
        <v>2710702</v>
      </c>
      <c r="D11" s="74">
        <v>4678547</v>
      </c>
      <c r="E11" s="75">
        <v>12844</v>
      </c>
      <c r="F11" s="76">
        <v>12818</v>
      </c>
      <c r="G11" s="77">
        <v>153630</v>
      </c>
      <c r="H11" s="70">
        <v>77965</v>
      </c>
    </row>
    <row r="12" spans="1:8" ht="27.95" customHeight="1">
      <c r="A12" s="78" t="s">
        <v>63</v>
      </c>
      <c r="B12" s="79">
        <v>4833005</v>
      </c>
      <c r="C12" s="80">
        <v>2900834</v>
      </c>
      <c r="D12" s="81">
        <v>4831500</v>
      </c>
      <c r="E12" s="82">
        <v>13200</v>
      </c>
      <c r="F12" s="83">
        <v>13190</v>
      </c>
      <c r="G12" s="79">
        <v>149476</v>
      </c>
      <c r="H12" s="84">
        <v>87468</v>
      </c>
    </row>
    <row r="13" spans="1:8" ht="27.95" customHeight="1">
      <c r="A13" s="299" t="s">
        <v>64</v>
      </c>
      <c r="B13" s="299"/>
      <c r="C13" s="299"/>
      <c r="D13" s="299"/>
      <c r="E13" s="299"/>
      <c r="F13" s="299"/>
      <c r="G13" s="299"/>
      <c r="H13" s="299"/>
    </row>
    <row r="14" spans="1:8" ht="27.95" customHeight="1">
      <c r="A14" s="85" t="s">
        <v>65</v>
      </c>
      <c r="B14" s="86">
        <v>4281371</v>
      </c>
      <c r="C14" s="87">
        <v>2506275</v>
      </c>
      <c r="D14" s="88">
        <v>4263751</v>
      </c>
      <c r="E14" s="86">
        <v>11697</v>
      </c>
      <c r="F14" s="87">
        <v>11649</v>
      </c>
      <c r="G14" s="89">
        <v>0</v>
      </c>
      <c r="H14" s="90">
        <v>0</v>
      </c>
    </row>
    <row r="15" spans="1:8" ht="27.95" customHeight="1">
      <c r="A15" s="91" t="s">
        <v>66</v>
      </c>
      <c r="B15" s="69">
        <v>204198</v>
      </c>
      <c r="C15" s="92">
        <v>159573</v>
      </c>
      <c r="D15" s="71">
        <v>217754</v>
      </c>
      <c r="E15" s="69">
        <v>558</v>
      </c>
      <c r="F15" s="92">
        <v>595</v>
      </c>
      <c r="G15" s="69">
        <v>149476</v>
      </c>
      <c r="H15" s="92">
        <v>87468</v>
      </c>
    </row>
    <row r="16" spans="1:8" ht="27.95" customHeight="1">
      <c r="A16" s="93" t="s">
        <v>67</v>
      </c>
      <c r="B16" s="69">
        <v>92606</v>
      </c>
      <c r="C16" s="92">
        <v>76511</v>
      </c>
      <c r="D16" s="71">
        <v>92244</v>
      </c>
      <c r="E16" s="69">
        <v>253</v>
      </c>
      <c r="F16" s="92">
        <v>252</v>
      </c>
      <c r="G16" s="94">
        <v>0</v>
      </c>
      <c r="H16" s="95">
        <v>0</v>
      </c>
    </row>
    <row r="17" spans="1:8" ht="27.95" customHeight="1">
      <c r="A17" s="93" t="s">
        <v>68</v>
      </c>
      <c r="B17" s="96">
        <v>43696</v>
      </c>
      <c r="C17" s="95">
        <v>0</v>
      </c>
      <c r="D17" s="60">
        <v>51020</v>
      </c>
      <c r="E17" s="96">
        <v>8739</v>
      </c>
      <c r="F17" s="97">
        <v>10204</v>
      </c>
      <c r="G17" s="94">
        <v>0</v>
      </c>
      <c r="H17" s="95">
        <v>0</v>
      </c>
    </row>
    <row r="18" spans="1:8" ht="27.95" customHeight="1" thickBot="1">
      <c r="A18" s="98" t="s">
        <v>69</v>
      </c>
      <c r="B18" s="99">
        <v>211134</v>
      </c>
      <c r="C18" s="100">
        <v>158475</v>
      </c>
      <c r="D18" s="101">
        <v>206731</v>
      </c>
      <c r="E18" s="99">
        <v>577</v>
      </c>
      <c r="F18" s="100">
        <v>565</v>
      </c>
      <c r="G18" s="102">
        <v>0</v>
      </c>
      <c r="H18" s="103">
        <v>0</v>
      </c>
    </row>
    <row r="19" spans="1:8" s="3" customFormat="1" ht="13.5" customHeight="1">
      <c r="A19" s="3" t="s">
        <v>70</v>
      </c>
      <c r="E19" s="104"/>
    </row>
    <row r="20" spans="1:8" s="3" customFormat="1" ht="13.5" customHeight="1">
      <c r="A20" s="3" t="s">
        <v>71</v>
      </c>
    </row>
    <row r="21" spans="1:8" s="3" customFormat="1" ht="13.5" customHeight="1"/>
    <row r="22" spans="1:8" s="3" customFormat="1" ht="13.5" customHeight="1"/>
    <row r="23" spans="1:8" s="3" customFormat="1" ht="13.5" customHeight="1"/>
    <row r="24" spans="1:8" s="3" customFormat="1" ht="13.5" customHeight="1"/>
    <row r="25" spans="1:8" s="3" customFormat="1" ht="13.5" customHeight="1"/>
    <row r="26" spans="1:8" s="3" customFormat="1" ht="13.5" customHeight="1"/>
    <row r="27" spans="1:8" s="3" customFormat="1" ht="13.5" customHeight="1"/>
    <row r="28" spans="1:8" s="3" customFormat="1" ht="13.5" customHeight="1"/>
    <row r="29" spans="1:8" s="3" customFormat="1" ht="13.5" customHeight="1"/>
    <row r="30" spans="1:8" s="3" customFormat="1" ht="13.5" customHeight="1"/>
    <row r="31" spans="1:8" s="3" customFormat="1" ht="13.5" customHeight="1"/>
    <row r="32" spans="1:8" s="3" customFormat="1" ht="13.5" customHeight="1"/>
    <row r="33" s="3" customFormat="1" ht="13.5" customHeight="1"/>
    <row r="34" s="3" customFormat="1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</sheetData>
  <mergeCells count="7">
    <mergeCell ref="A13:H13"/>
    <mergeCell ref="D6:D7"/>
    <mergeCell ref="B6:C6"/>
    <mergeCell ref="A2:H2"/>
    <mergeCell ref="G5:H5"/>
    <mergeCell ref="A5:A7"/>
    <mergeCell ref="B5:F5"/>
  </mergeCells>
  <phoneticPr fontId="2"/>
  <printOptions horizontalCentered="1"/>
  <pageMargins left="0.59055118110236227" right="0.59055118110236227" top="0.78740157480314965" bottom="0.78740157480314965" header="0.59055118110236227" footer="0.59055118110236227"/>
  <pageSetup paperSize="9" orientation="portrait" r:id="rId1"/>
  <headerFooter alignWithMargins="0"/>
  <ignoredErrors>
    <ignoredError sqref="A9:A10 A11:A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showGridLines="0" workbookViewId="0"/>
  </sheetViews>
  <sheetFormatPr defaultColWidth="8.625" defaultRowHeight="13.5"/>
  <cols>
    <col min="1" max="1" width="11.875" style="1" customWidth="1"/>
    <col min="2" max="9" width="9.375" style="1" customWidth="1"/>
    <col min="10" max="16384" width="8.625" style="1"/>
  </cols>
  <sheetData>
    <row r="2" spans="1:9" ht="22.5" customHeight="1">
      <c r="A2" s="276" t="s">
        <v>72</v>
      </c>
      <c r="B2" s="307"/>
      <c r="C2" s="307"/>
      <c r="D2" s="307"/>
      <c r="E2" s="307"/>
      <c r="F2" s="307"/>
      <c r="G2" s="307"/>
      <c r="H2" s="307"/>
      <c r="I2" s="307"/>
    </row>
    <row r="3" spans="1:9" ht="13.5" customHeight="1" thickBot="1">
      <c r="A3" s="51"/>
      <c r="B3" s="51"/>
      <c r="C3" s="51"/>
      <c r="D3" s="51"/>
      <c r="E3" s="51"/>
      <c r="F3" s="51"/>
      <c r="G3" s="51"/>
      <c r="H3" s="51"/>
      <c r="I3" s="51"/>
    </row>
    <row r="4" spans="1:9" ht="24" customHeight="1">
      <c r="A4" s="308" t="s">
        <v>73</v>
      </c>
      <c r="B4" s="310" t="s">
        <v>74</v>
      </c>
      <c r="C4" s="311"/>
      <c r="D4" s="311"/>
      <c r="E4" s="310" t="s">
        <v>75</v>
      </c>
      <c r="F4" s="312"/>
      <c r="G4" s="313" t="s">
        <v>76</v>
      </c>
      <c r="H4" s="314"/>
      <c r="I4" s="314"/>
    </row>
    <row r="5" spans="1:9" ht="24" customHeight="1">
      <c r="A5" s="309"/>
      <c r="B5" s="105" t="s">
        <v>77</v>
      </c>
      <c r="C5" s="106" t="s">
        <v>78</v>
      </c>
      <c r="D5" s="106" t="s">
        <v>79</v>
      </c>
      <c r="E5" s="105" t="s">
        <v>80</v>
      </c>
      <c r="F5" s="106" t="s">
        <v>81</v>
      </c>
      <c r="G5" s="105" t="s">
        <v>82</v>
      </c>
      <c r="H5" s="107" t="s">
        <v>83</v>
      </c>
      <c r="I5" s="108" t="s">
        <v>79</v>
      </c>
    </row>
    <row r="6" spans="1:9" ht="24" customHeight="1">
      <c r="A6" s="109" t="s">
        <v>84</v>
      </c>
      <c r="B6" s="110">
        <v>39</v>
      </c>
      <c r="C6" s="111">
        <v>4377</v>
      </c>
      <c r="D6" s="111">
        <v>4416</v>
      </c>
      <c r="E6" s="110">
        <v>145407</v>
      </c>
      <c r="F6" s="111">
        <v>140655</v>
      </c>
      <c r="G6" s="112">
        <v>10741</v>
      </c>
      <c r="H6" s="113">
        <v>10471</v>
      </c>
      <c r="I6" s="111">
        <v>21212</v>
      </c>
    </row>
    <row r="7" spans="1:9" ht="24" customHeight="1">
      <c r="A7" s="109">
        <v>20</v>
      </c>
      <c r="B7" s="110">
        <v>8</v>
      </c>
      <c r="C7" s="111">
        <v>4332</v>
      </c>
      <c r="D7" s="111">
        <v>4340</v>
      </c>
      <c r="E7" s="110">
        <v>150481</v>
      </c>
      <c r="F7" s="111">
        <v>147351</v>
      </c>
      <c r="G7" s="112">
        <v>6514</v>
      </c>
      <c r="H7" s="113">
        <v>9169</v>
      </c>
      <c r="I7" s="111">
        <v>15683</v>
      </c>
    </row>
    <row r="8" spans="1:9" ht="24" customHeight="1">
      <c r="A8" s="109">
        <v>21</v>
      </c>
      <c r="B8" s="110">
        <v>6</v>
      </c>
      <c r="C8" s="111">
        <v>4718</v>
      </c>
      <c r="D8" s="111">
        <v>4724</v>
      </c>
      <c r="E8" s="110">
        <v>160774</v>
      </c>
      <c r="F8" s="111">
        <v>157098</v>
      </c>
      <c r="G8" s="110">
        <v>4109</v>
      </c>
      <c r="H8" s="113">
        <v>8487</v>
      </c>
      <c r="I8" s="114">
        <v>12595</v>
      </c>
    </row>
    <row r="9" spans="1:9" ht="24" customHeight="1">
      <c r="A9" s="109">
        <v>22</v>
      </c>
      <c r="B9" s="110">
        <v>19</v>
      </c>
      <c r="C9" s="111">
        <v>4339</v>
      </c>
      <c r="D9" s="111">
        <v>4358</v>
      </c>
      <c r="E9" s="110">
        <v>147587</v>
      </c>
      <c r="F9" s="111">
        <v>145626</v>
      </c>
      <c r="G9" s="110">
        <v>2996</v>
      </c>
      <c r="H9" s="113">
        <v>7793</v>
      </c>
      <c r="I9" s="114">
        <v>10789</v>
      </c>
    </row>
    <row r="10" spans="1:9" ht="24" customHeight="1">
      <c r="A10" s="109">
        <v>23</v>
      </c>
      <c r="B10" s="110">
        <v>24</v>
      </c>
      <c r="C10" s="111">
        <v>3887</v>
      </c>
      <c r="D10" s="111">
        <v>3911</v>
      </c>
      <c r="E10" s="110">
        <v>153295</v>
      </c>
      <c r="F10" s="111">
        <v>149500</v>
      </c>
      <c r="G10" s="110">
        <v>1917</v>
      </c>
      <c r="H10" s="113">
        <v>6753</v>
      </c>
      <c r="I10" s="114">
        <v>8670</v>
      </c>
    </row>
    <row r="11" spans="1:9" ht="24" customHeight="1">
      <c r="A11" s="109" t="s">
        <v>90</v>
      </c>
      <c r="B11" s="110">
        <v>0</v>
      </c>
      <c r="C11" s="111">
        <v>346</v>
      </c>
      <c r="D11" s="111">
        <v>346</v>
      </c>
      <c r="E11" s="110">
        <v>8957</v>
      </c>
      <c r="F11" s="111">
        <v>8895</v>
      </c>
      <c r="G11" s="110">
        <v>222</v>
      </c>
      <c r="H11" s="113">
        <v>576</v>
      </c>
      <c r="I11" s="114">
        <v>798</v>
      </c>
    </row>
    <row r="12" spans="1:9" ht="24" customHeight="1">
      <c r="A12" s="115" t="s">
        <v>91</v>
      </c>
      <c r="B12" s="110">
        <v>0</v>
      </c>
      <c r="C12" s="111">
        <v>295</v>
      </c>
      <c r="D12" s="111">
        <v>295</v>
      </c>
      <c r="E12" s="110">
        <v>12331</v>
      </c>
      <c r="F12" s="111">
        <v>10888</v>
      </c>
      <c r="G12" s="110">
        <v>139</v>
      </c>
      <c r="H12" s="113">
        <v>454</v>
      </c>
      <c r="I12" s="114">
        <v>593</v>
      </c>
    </row>
    <row r="13" spans="1:9" ht="24" customHeight="1">
      <c r="A13" s="115" t="s">
        <v>92</v>
      </c>
      <c r="B13" s="110">
        <v>0</v>
      </c>
      <c r="C13" s="111">
        <v>244</v>
      </c>
      <c r="D13" s="111">
        <v>244</v>
      </c>
      <c r="E13" s="110">
        <v>10945</v>
      </c>
      <c r="F13" s="111">
        <v>10300</v>
      </c>
      <c r="G13" s="110">
        <v>211</v>
      </c>
      <c r="H13" s="113">
        <v>643</v>
      </c>
      <c r="I13" s="114">
        <v>854</v>
      </c>
    </row>
    <row r="14" spans="1:9" ht="24" customHeight="1">
      <c r="A14" s="115" t="s">
        <v>93</v>
      </c>
      <c r="B14" s="110">
        <v>0</v>
      </c>
      <c r="C14" s="111">
        <v>319</v>
      </c>
      <c r="D14" s="111">
        <v>319</v>
      </c>
      <c r="E14" s="110">
        <v>11532</v>
      </c>
      <c r="F14" s="111">
        <v>11842</v>
      </c>
      <c r="G14" s="110">
        <v>239</v>
      </c>
      <c r="H14" s="113">
        <v>595</v>
      </c>
      <c r="I14" s="114">
        <v>834</v>
      </c>
    </row>
    <row r="15" spans="1:9" ht="24" customHeight="1">
      <c r="A15" s="115" t="s">
        <v>94</v>
      </c>
      <c r="B15" s="110">
        <v>0</v>
      </c>
      <c r="C15" s="111">
        <v>329</v>
      </c>
      <c r="D15" s="111">
        <v>329</v>
      </c>
      <c r="E15" s="110">
        <v>15437</v>
      </c>
      <c r="F15" s="111">
        <v>15268</v>
      </c>
      <c r="G15" s="110">
        <v>222</v>
      </c>
      <c r="H15" s="113">
        <v>560</v>
      </c>
      <c r="I15" s="114">
        <v>782</v>
      </c>
    </row>
    <row r="16" spans="1:9" ht="24" customHeight="1">
      <c r="A16" s="115" t="s">
        <v>95</v>
      </c>
      <c r="B16" s="110">
        <v>0</v>
      </c>
      <c r="C16" s="111">
        <v>369</v>
      </c>
      <c r="D16" s="111">
        <v>369</v>
      </c>
      <c r="E16" s="110">
        <v>12773</v>
      </c>
      <c r="F16" s="111">
        <v>12637</v>
      </c>
      <c r="G16" s="110">
        <v>146</v>
      </c>
      <c r="H16" s="113">
        <v>589</v>
      </c>
      <c r="I16" s="114">
        <v>735</v>
      </c>
    </row>
    <row r="17" spans="1:9" ht="24" customHeight="1">
      <c r="A17" s="115" t="s">
        <v>96</v>
      </c>
      <c r="B17" s="110">
        <v>0</v>
      </c>
      <c r="C17" s="111">
        <v>377</v>
      </c>
      <c r="D17" s="111">
        <v>377</v>
      </c>
      <c r="E17" s="110">
        <v>13568</v>
      </c>
      <c r="F17" s="111">
        <v>13302</v>
      </c>
      <c r="G17" s="110">
        <v>109</v>
      </c>
      <c r="H17" s="113">
        <v>582</v>
      </c>
      <c r="I17" s="114">
        <v>691</v>
      </c>
    </row>
    <row r="18" spans="1:9" ht="24" customHeight="1">
      <c r="A18" s="115" t="s">
        <v>97</v>
      </c>
      <c r="B18" s="110">
        <v>0</v>
      </c>
      <c r="C18" s="111">
        <v>339</v>
      </c>
      <c r="D18" s="111">
        <v>339</v>
      </c>
      <c r="E18" s="110">
        <v>14534</v>
      </c>
      <c r="F18" s="111">
        <v>14278</v>
      </c>
      <c r="G18" s="110">
        <v>92</v>
      </c>
      <c r="H18" s="113">
        <v>536</v>
      </c>
      <c r="I18" s="114">
        <v>628</v>
      </c>
    </row>
    <row r="19" spans="1:9" ht="24" customHeight="1">
      <c r="A19" s="115" t="s">
        <v>98</v>
      </c>
      <c r="B19" s="110">
        <v>0</v>
      </c>
      <c r="C19" s="111">
        <v>324</v>
      </c>
      <c r="D19" s="111">
        <v>324</v>
      </c>
      <c r="E19" s="110">
        <v>10520</v>
      </c>
      <c r="F19" s="111">
        <v>12875</v>
      </c>
      <c r="G19" s="110">
        <v>115</v>
      </c>
      <c r="H19" s="113">
        <v>627</v>
      </c>
      <c r="I19" s="114">
        <v>742</v>
      </c>
    </row>
    <row r="20" spans="1:9" ht="24" customHeight="1">
      <c r="A20" s="109" t="s">
        <v>85</v>
      </c>
      <c r="B20" s="110">
        <v>4</v>
      </c>
      <c r="C20" s="111">
        <v>325</v>
      </c>
      <c r="D20" s="111">
        <v>329</v>
      </c>
      <c r="E20" s="110">
        <v>13492</v>
      </c>
      <c r="F20" s="111">
        <v>10656</v>
      </c>
      <c r="G20" s="110">
        <v>82</v>
      </c>
      <c r="H20" s="113">
        <v>447</v>
      </c>
      <c r="I20" s="114">
        <v>529</v>
      </c>
    </row>
    <row r="21" spans="1:9" ht="24" customHeight="1">
      <c r="A21" s="115" t="s">
        <v>86</v>
      </c>
      <c r="B21" s="110">
        <v>11</v>
      </c>
      <c r="C21" s="111">
        <v>312</v>
      </c>
      <c r="D21" s="111">
        <v>323</v>
      </c>
      <c r="E21" s="110">
        <v>13381</v>
      </c>
      <c r="F21" s="111">
        <v>12902</v>
      </c>
      <c r="G21" s="110">
        <v>115</v>
      </c>
      <c r="H21" s="113">
        <v>531</v>
      </c>
      <c r="I21" s="114">
        <v>646</v>
      </c>
    </row>
    <row r="22" spans="1:9" ht="24" customHeight="1" thickBot="1">
      <c r="A22" s="116" t="s">
        <v>87</v>
      </c>
      <c r="B22" s="117">
        <v>9</v>
      </c>
      <c r="C22" s="118">
        <v>308</v>
      </c>
      <c r="D22" s="118">
        <v>317</v>
      </c>
      <c r="E22" s="117">
        <v>15825</v>
      </c>
      <c r="F22" s="118">
        <v>15657</v>
      </c>
      <c r="G22" s="117">
        <v>225</v>
      </c>
      <c r="H22" s="119">
        <v>612</v>
      </c>
      <c r="I22" s="120">
        <v>837</v>
      </c>
    </row>
    <row r="23" spans="1:9">
      <c r="A23" s="3" t="s">
        <v>88</v>
      </c>
      <c r="B23" s="3"/>
      <c r="C23" s="3"/>
      <c r="D23" s="3"/>
      <c r="E23" s="3"/>
      <c r="F23" s="3"/>
      <c r="G23" s="3"/>
      <c r="H23" s="3"/>
      <c r="I23" s="3"/>
    </row>
    <row r="24" spans="1:9">
      <c r="A24" s="121" t="s">
        <v>89</v>
      </c>
      <c r="B24" s="121"/>
      <c r="C24" s="122"/>
      <c r="D24" s="122"/>
      <c r="E24" s="122"/>
      <c r="F24" s="122"/>
      <c r="G24" s="122"/>
      <c r="H24" s="122"/>
      <c r="I24" s="3"/>
    </row>
  </sheetData>
  <mergeCells count="5">
    <mergeCell ref="A2:I2"/>
    <mergeCell ref="A4:A5"/>
    <mergeCell ref="B4:D4"/>
    <mergeCell ref="E4:F4"/>
    <mergeCell ref="G4:I4"/>
  </mergeCells>
  <phoneticPr fontId="2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  <ignoredErrors>
    <ignoredError sqref="A12:A19 A21:A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9"/>
  <sheetViews>
    <sheetView showGridLines="0" zoomScaleNormal="100" workbookViewId="0"/>
  </sheetViews>
  <sheetFormatPr defaultRowHeight="13.5"/>
  <cols>
    <col min="1" max="1" width="12.5" style="159" customWidth="1"/>
    <col min="2" max="7" width="12.25" style="159" customWidth="1"/>
    <col min="8" max="8" width="12.5" style="159" customWidth="1"/>
    <col min="9" max="9" width="12.375" style="159" customWidth="1"/>
    <col min="10" max="12" width="12.25" style="159" customWidth="1"/>
    <col min="13" max="14" width="12.5" style="159" customWidth="1"/>
    <col min="15" max="16384" width="9" style="159"/>
  </cols>
  <sheetData>
    <row r="2" spans="1:14" s="123" customFormat="1" ht="22.5" customHeight="1">
      <c r="A2" s="318" t="s">
        <v>109</v>
      </c>
      <c r="B2" s="318"/>
      <c r="C2" s="318"/>
      <c r="D2" s="318"/>
      <c r="E2" s="318"/>
      <c r="F2" s="318"/>
      <c r="G2" s="318"/>
      <c r="H2" s="319" t="s">
        <v>110</v>
      </c>
      <c r="I2" s="319"/>
      <c r="J2" s="319"/>
      <c r="K2" s="319"/>
      <c r="L2" s="319"/>
      <c r="M2" s="319"/>
    </row>
    <row r="3" spans="1:14" s="125" customFormat="1" ht="13.5" customHeight="1">
      <c r="A3" s="124"/>
      <c r="B3" s="124"/>
      <c r="C3" s="124"/>
      <c r="D3" s="124"/>
      <c r="E3" s="124"/>
      <c r="F3" s="124"/>
      <c r="G3" s="124"/>
    </row>
    <row r="4" spans="1:14" s="125" customFormat="1" ht="13.5" customHeight="1" thickBot="1">
      <c r="A4" s="125" t="s">
        <v>111</v>
      </c>
      <c r="M4" s="126"/>
      <c r="N4" s="126" t="s">
        <v>99</v>
      </c>
    </row>
    <row r="5" spans="1:14" s="125" customFormat="1" ht="18" customHeight="1">
      <c r="A5" s="127" t="s">
        <v>112</v>
      </c>
      <c r="B5" s="315" t="s">
        <v>113</v>
      </c>
      <c r="C5" s="316"/>
      <c r="D5" s="316"/>
      <c r="E5" s="316"/>
      <c r="F5" s="316"/>
      <c r="G5" s="316"/>
      <c r="H5" s="317" t="s">
        <v>114</v>
      </c>
      <c r="I5" s="316"/>
      <c r="J5" s="316"/>
      <c r="K5" s="316"/>
      <c r="L5" s="316"/>
      <c r="M5" s="316"/>
      <c r="N5" s="128" t="s">
        <v>112</v>
      </c>
    </row>
    <row r="6" spans="1:14" s="125" customFormat="1" ht="18" customHeight="1">
      <c r="A6" s="129" t="s">
        <v>115</v>
      </c>
      <c r="B6" s="130" t="s">
        <v>116</v>
      </c>
      <c r="C6" s="131" t="s">
        <v>117</v>
      </c>
      <c r="D6" s="131" t="s">
        <v>118</v>
      </c>
      <c r="E6" s="131" t="s">
        <v>119</v>
      </c>
      <c r="F6" s="131" t="s">
        <v>120</v>
      </c>
      <c r="G6" s="132" t="s">
        <v>121</v>
      </c>
      <c r="H6" s="133" t="s">
        <v>116</v>
      </c>
      <c r="I6" s="131" t="s">
        <v>117</v>
      </c>
      <c r="J6" s="134" t="s">
        <v>122</v>
      </c>
      <c r="K6" s="134" t="s">
        <v>123</v>
      </c>
      <c r="L6" s="131" t="s">
        <v>124</v>
      </c>
      <c r="M6" s="134" t="s">
        <v>125</v>
      </c>
      <c r="N6" s="135" t="s">
        <v>115</v>
      </c>
    </row>
    <row r="7" spans="1:14" s="125" customFormat="1" ht="18" customHeight="1">
      <c r="A7" s="136" t="s">
        <v>126</v>
      </c>
      <c r="B7" s="137">
        <v>286913</v>
      </c>
      <c r="C7" s="137">
        <v>1949744</v>
      </c>
      <c r="D7" s="137">
        <v>177675</v>
      </c>
      <c r="E7" s="137">
        <v>153719</v>
      </c>
      <c r="F7" s="137">
        <v>18983</v>
      </c>
      <c r="G7" s="137">
        <v>2587034</v>
      </c>
      <c r="H7" s="138">
        <v>907947</v>
      </c>
      <c r="I7" s="139">
        <v>5582790</v>
      </c>
      <c r="J7" s="139">
        <v>970139</v>
      </c>
      <c r="K7" s="138">
        <v>971848</v>
      </c>
      <c r="L7" s="139">
        <v>125072</v>
      </c>
      <c r="M7" s="138">
        <v>8557796</v>
      </c>
      <c r="N7" s="140" t="s">
        <v>126</v>
      </c>
    </row>
    <row r="8" spans="1:14" s="125" customFormat="1" ht="18" customHeight="1">
      <c r="A8" s="136">
        <v>20</v>
      </c>
      <c r="B8" s="137">
        <v>300773</v>
      </c>
      <c r="C8" s="137">
        <v>1901512</v>
      </c>
      <c r="D8" s="137">
        <v>163803</v>
      </c>
      <c r="E8" s="137">
        <v>144741</v>
      </c>
      <c r="F8" s="137">
        <v>16844</v>
      </c>
      <c r="G8" s="137">
        <v>2527673</v>
      </c>
      <c r="H8" s="138">
        <v>959091</v>
      </c>
      <c r="I8" s="139">
        <v>5511381</v>
      </c>
      <c r="J8" s="139">
        <v>946273</v>
      </c>
      <c r="K8" s="138">
        <v>938100</v>
      </c>
      <c r="L8" s="139">
        <v>114039</v>
      </c>
      <c r="M8" s="138">
        <v>8468884</v>
      </c>
      <c r="N8" s="141">
        <v>20</v>
      </c>
    </row>
    <row r="9" spans="1:14" s="125" customFormat="1" ht="18" customHeight="1">
      <c r="A9" s="136">
        <v>21</v>
      </c>
      <c r="B9" s="137">
        <v>328472</v>
      </c>
      <c r="C9" s="137">
        <v>1996879</v>
      </c>
      <c r="D9" s="137">
        <v>156045</v>
      </c>
      <c r="E9" s="137">
        <v>143749</v>
      </c>
      <c r="F9" s="137">
        <v>14044</v>
      </c>
      <c r="G9" s="137">
        <v>2639189</v>
      </c>
      <c r="H9" s="142">
        <v>1029191</v>
      </c>
      <c r="I9" s="139">
        <v>5628387</v>
      </c>
      <c r="J9" s="139">
        <v>922409</v>
      </c>
      <c r="K9" s="138">
        <v>918600</v>
      </c>
      <c r="L9" s="139">
        <v>108844</v>
      </c>
      <c r="M9" s="142">
        <v>8607431</v>
      </c>
      <c r="N9" s="141">
        <v>21</v>
      </c>
    </row>
    <row r="10" spans="1:14" s="125" customFormat="1" ht="18" customHeight="1">
      <c r="A10" s="136">
        <v>22</v>
      </c>
      <c r="B10" s="137">
        <v>355861</v>
      </c>
      <c r="C10" s="137">
        <v>2006412</v>
      </c>
      <c r="D10" s="137">
        <v>158866</v>
      </c>
      <c r="E10" s="137">
        <v>149423</v>
      </c>
      <c r="F10" s="137">
        <v>15294</v>
      </c>
      <c r="G10" s="137">
        <v>2685856</v>
      </c>
      <c r="H10" s="138">
        <v>1089576</v>
      </c>
      <c r="I10" s="139">
        <v>5580627</v>
      </c>
      <c r="J10" s="139">
        <v>971420</v>
      </c>
      <c r="K10" s="138">
        <v>963000</v>
      </c>
      <c r="L10" s="139">
        <v>118616</v>
      </c>
      <c r="M10" s="138">
        <v>8723239</v>
      </c>
      <c r="N10" s="141">
        <v>22</v>
      </c>
    </row>
    <row r="11" spans="1:14" s="125" customFormat="1" ht="18" customHeight="1">
      <c r="A11" s="136">
        <v>23</v>
      </c>
      <c r="B11" s="137">
        <v>363977</v>
      </c>
      <c r="C11" s="137">
        <v>1957742</v>
      </c>
      <c r="D11" s="137">
        <v>159133</v>
      </c>
      <c r="E11" s="137">
        <v>152079</v>
      </c>
      <c r="F11" s="137">
        <v>14741</v>
      </c>
      <c r="G11" s="137">
        <v>2647672</v>
      </c>
      <c r="H11" s="138">
        <v>1161322</v>
      </c>
      <c r="I11" s="139">
        <v>5642951</v>
      </c>
      <c r="J11" s="139">
        <v>1004232</v>
      </c>
      <c r="K11" s="138">
        <v>1006590</v>
      </c>
      <c r="L11" s="139">
        <v>127623</v>
      </c>
      <c r="M11" s="138">
        <v>8942718</v>
      </c>
      <c r="N11" s="141">
        <v>23</v>
      </c>
    </row>
    <row r="12" spans="1:14" s="125" customFormat="1" ht="18" customHeight="1">
      <c r="A12" s="136" t="s">
        <v>127</v>
      </c>
      <c r="B12" s="137">
        <v>29063</v>
      </c>
      <c r="C12" s="137">
        <v>159266</v>
      </c>
      <c r="D12" s="137">
        <v>12994</v>
      </c>
      <c r="E12" s="137">
        <v>12431</v>
      </c>
      <c r="F12" s="137">
        <v>1123</v>
      </c>
      <c r="G12" s="137">
        <v>214877</v>
      </c>
      <c r="H12" s="138">
        <v>91062</v>
      </c>
      <c r="I12" s="139">
        <v>452682</v>
      </c>
      <c r="J12" s="139">
        <v>82696</v>
      </c>
      <c r="K12" s="138">
        <v>82341</v>
      </c>
      <c r="L12" s="139">
        <v>10000</v>
      </c>
      <c r="M12" s="138">
        <v>718781</v>
      </c>
      <c r="N12" s="143" t="s">
        <v>127</v>
      </c>
    </row>
    <row r="13" spans="1:14" s="125" customFormat="1" ht="18" customHeight="1">
      <c r="A13" s="144" t="s">
        <v>128</v>
      </c>
      <c r="B13" s="137">
        <v>30188</v>
      </c>
      <c r="C13" s="137">
        <v>165668</v>
      </c>
      <c r="D13" s="137">
        <v>12397</v>
      </c>
      <c r="E13" s="137">
        <v>11865</v>
      </c>
      <c r="F13" s="137">
        <v>1210</v>
      </c>
      <c r="G13" s="137">
        <v>221328</v>
      </c>
      <c r="H13" s="138">
        <v>96627</v>
      </c>
      <c r="I13" s="139">
        <v>485621</v>
      </c>
      <c r="J13" s="139">
        <v>77131</v>
      </c>
      <c r="K13" s="138">
        <v>76553</v>
      </c>
      <c r="L13" s="139">
        <v>11198</v>
      </c>
      <c r="M13" s="138">
        <v>747130</v>
      </c>
      <c r="N13" s="143" t="s">
        <v>100</v>
      </c>
    </row>
    <row r="14" spans="1:14" s="125" customFormat="1" ht="18" customHeight="1">
      <c r="A14" s="144" t="s">
        <v>129</v>
      </c>
      <c r="B14" s="137">
        <v>27053</v>
      </c>
      <c r="C14" s="137">
        <v>153277</v>
      </c>
      <c r="D14" s="137">
        <v>12741</v>
      </c>
      <c r="E14" s="137">
        <v>12329</v>
      </c>
      <c r="F14" s="137">
        <v>1053</v>
      </c>
      <c r="G14" s="137">
        <v>206453</v>
      </c>
      <c r="H14" s="138">
        <v>83152</v>
      </c>
      <c r="I14" s="139">
        <v>424582</v>
      </c>
      <c r="J14" s="139">
        <v>80083</v>
      </c>
      <c r="K14" s="138">
        <v>82067</v>
      </c>
      <c r="L14" s="139">
        <v>9845</v>
      </c>
      <c r="M14" s="138">
        <v>679729</v>
      </c>
      <c r="N14" s="143" t="s">
        <v>101</v>
      </c>
    </row>
    <row r="15" spans="1:14" s="125" customFormat="1" ht="18" customHeight="1">
      <c r="A15" s="144" t="s">
        <v>130</v>
      </c>
      <c r="B15" s="139">
        <v>29823</v>
      </c>
      <c r="C15" s="139">
        <v>162193</v>
      </c>
      <c r="D15" s="139">
        <v>13563</v>
      </c>
      <c r="E15" s="139">
        <v>12818</v>
      </c>
      <c r="F15" s="139">
        <v>1199</v>
      </c>
      <c r="G15" s="137">
        <v>219596</v>
      </c>
      <c r="H15" s="145">
        <v>96494</v>
      </c>
      <c r="I15" s="139">
        <v>472385</v>
      </c>
      <c r="J15" s="145">
        <v>85548</v>
      </c>
      <c r="K15" s="145">
        <v>88376</v>
      </c>
      <c r="L15" s="139">
        <v>10405</v>
      </c>
      <c r="M15" s="138">
        <v>753208</v>
      </c>
      <c r="N15" s="143" t="s">
        <v>102</v>
      </c>
    </row>
    <row r="16" spans="1:14" s="125" customFormat="1" ht="18" customHeight="1">
      <c r="A16" s="144" t="s">
        <v>131</v>
      </c>
      <c r="B16" s="139">
        <v>32748</v>
      </c>
      <c r="C16" s="139">
        <v>181552</v>
      </c>
      <c r="D16" s="139">
        <v>13508</v>
      </c>
      <c r="E16" s="139">
        <v>12666</v>
      </c>
      <c r="F16" s="139">
        <v>1194</v>
      </c>
      <c r="G16" s="137">
        <v>241668</v>
      </c>
      <c r="H16" s="145">
        <v>106939</v>
      </c>
      <c r="I16" s="139">
        <v>531851</v>
      </c>
      <c r="J16" s="145">
        <v>83890</v>
      </c>
      <c r="K16" s="145">
        <v>84050</v>
      </c>
      <c r="L16" s="139">
        <v>9571</v>
      </c>
      <c r="M16" s="138">
        <v>816301</v>
      </c>
      <c r="N16" s="146" t="s">
        <v>131</v>
      </c>
    </row>
    <row r="17" spans="1:14" s="125" customFormat="1" ht="18" customHeight="1">
      <c r="A17" s="144" t="s">
        <v>132</v>
      </c>
      <c r="B17" s="139">
        <v>29544</v>
      </c>
      <c r="C17" s="139">
        <v>159348</v>
      </c>
      <c r="D17" s="139">
        <v>13052</v>
      </c>
      <c r="E17" s="139">
        <v>12189</v>
      </c>
      <c r="F17" s="139">
        <v>1179</v>
      </c>
      <c r="G17" s="137">
        <v>215312</v>
      </c>
      <c r="H17" s="145">
        <v>94548</v>
      </c>
      <c r="I17" s="139">
        <v>456612</v>
      </c>
      <c r="J17" s="145">
        <v>82022</v>
      </c>
      <c r="K17" s="145">
        <v>83089</v>
      </c>
      <c r="L17" s="139">
        <v>10622</v>
      </c>
      <c r="M17" s="138">
        <v>726893</v>
      </c>
      <c r="N17" s="143" t="s">
        <v>103</v>
      </c>
    </row>
    <row r="18" spans="1:14" s="125" customFormat="1" ht="18" customHeight="1">
      <c r="A18" s="144" t="s">
        <v>133</v>
      </c>
      <c r="B18" s="139">
        <v>30952</v>
      </c>
      <c r="C18" s="139">
        <v>163094</v>
      </c>
      <c r="D18" s="139">
        <v>13546</v>
      </c>
      <c r="E18" s="139">
        <v>12500</v>
      </c>
      <c r="F18" s="139">
        <v>1416</v>
      </c>
      <c r="G18" s="137">
        <v>221508</v>
      </c>
      <c r="H18" s="145">
        <v>98518</v>
      </c>
      <c r="I18" s="139">
        <v>471765</v>
      </c>
      <c r="J18" s="145">
        <v>84187</v>
      </c>
      <c r="K18" s="145">
        <v>83802</v>
      </c>
      <c r="L18" s="139">
        <v>11942</v>
      </c>
      <c r="M18" s="138">
        <v>750214</v>
      </c>
      <c r="N18" s="143" t="s">
        <v>104</v>
      </c>
    </row>
    <row r="19" spans="1:14" s="125" customFormat="1" ht="18" customHeight="1">
      <c r="A19" s="144" t="s">
        <v>134</v>
      </c>
      <c r="B19" s="139">
        <v>31695</v>
      </c>
      <c r="C19" s="139">
        <v>168951</v>
      </c>
      <c r="D19" s="139">
        <v>13432</v>
      </c>
      <c r="E19" s="139">
        <v>12527</v>
      </c>
      <c r="F19" s="139">
        <v>1720</v>
      </c>
      <c r="G19" s="137">
        <v>228325</v>
      </c>
      <c r="H19" s="145">
        <v>99885</v>
      </c>
      <c r="I19" s="139">
        <v>480649</v>
      </c>
      <c r="J19" s="145">
        <v>85773</v>
      </c>
      <c r="K19" s="145">
        <v>84910</v>
      </c>
      <c r="L19" s="139">
        <v>13225</v>
      </c>
      <c r="M19" s="138">
        <v>764442</v>
      </c>
      <c r="N19" s="143" t="s">
        <v>105</v>
      </c>
    </row>
    <row r="20" spans="1:14" s="125" customFormat="1" ht="18" customHeight="1">
      <c r="A20" s="144" t="s">
        <v>135</v>
      </c>
      <c r="B20" s="139">
        <v>31905</v>
      </c>
      <c r="C20" s="139">
        <v>166310</v>
      </c>
      <c r="D20" s="139">
        <v>14359</v>
      </c>
      <c r="E20" s="139">
        <v>13978</v>
      </c>
      <c r="F20" s="139">
        <v>1141</v>
      </c>
      <c r="G20" s="137">
        <v>227693</v>
      </c>
      <c r="H20" s="145">
        <v>102119</v>
      </c>
      <c r="I20" s="139">
        <v>481738</v>
      </c>
      <c r="J20" s="145">
        <v>94107</v>
      </c>
      <c r="K20" s="145">
        <v>95520</v>
      </c>
      <c r="L20" s="139">
        <v>10748</v>
      </c>
      <c r="M20" s="138">
        <v>784232</v>
      </c>
      <c r="N20" s="143" t="s">
        <v>106</v>
      </c>
    </row>
    <row r="21" spans="1:14" s="125" customFormat="1" ht="18" customHeight="1">
      <c r="A21" s="136" t="s">
        <v>136</v>
      </c>
      <c r="B21" s="139">
        <v>30145</v>
      </c>
      <c r="C21" s="139">
        <v>160203</v>
      </c>
      <c r="D21" s="139">
        <v>11666</v>
      </c>
      <c r="E21" s="139">
        <v>12249</v>
      </c>
      <c r="F21" s="139">
        <v>1048</v>
      </c>
      <c r="G21" s="137">
        <v>215311</v>
      </c>
      <c r="H21" s="145">
        <v>98520</v>
      </c>
      <c r="I21" s="139">
        <v>476325</v>
      </c>
      <c r="J21" s="145">
        <v>75835</v>
      </c>
      <c r="K21" s="145">
        <v>74179</v>
      </c>
      <c r="L21" s="139">
        <v>9255</v>
      </c>
      <c r="M21" s="138">
        <v>734114</v>
      </c>
      <c r="N21" s="143" t="s">
        <v>136</v>
      </c>
    </row>
    <row r="22" spans="1:14" s="125" customFormat="1" ht="18" customHeight="1">
      <c r="A22" s="147" t="s">
        <v>137</v>
      </c>
      <c r="B22" s="139">
        <v>27462</v>
      </c>
      <c r="C22" s="139">
        <v>145300</v>
      </c>
      <c r="D22" s="139">
        <v>12996</v>
      </c>
      <c r="E22" s="139">
        <v>12621</v>
      </c>
      <c r="F22" s="139">
        <v>1220</v>
      </c>
      <c r="G22" s="137">
        <v>199599</v>
      </c>
      <c r="H22" s="145">
        <v>86807</v>
      </c>
      <c r="I22" s="139">
        <v>411891</v>
      </c>
      <c r="J22" s="145">
        <v>80959</v>
      </c>
      <c r="K22" s="145">
        <v>80587</v>
      </c>
      <c r="L22" s="139">
        <v>9796</v>
      </c>
      <c r="M22" s="138">
        <v>670040</v>
      </c>
      <c r="N22" s="143" t="s">
        <v>107</v>
      </c>
    </row>
    <row r="23" spans="1:14" s="125" customFormat="1" ht="18" customHeight="1" thickBot="1">
      <c r="A23" s="148" t="s">
        <v>138</v>
      </c>
      <c r="B23" s="149">
        <v>33399</v>
      </c>
      <c r="C23" s="149">
        <v>172580</v>
      </c>
      <c r="D23" s="149">
        <v>14879</v>
      </c>
      <c r="E23" s="149">
        <v>13906</v>
      </c>
      <c r="F23" s="149">
        <v>1238</v>
      </c>
      <c r="G23" s="150">
        <v>236002</v>
      </c>
      <c r="H23" s="151">
        <v>106651</v>
      </c>
      <c r="I23" s="149">
        <v>496850</v>
      </c>
      <c r="J23" s="151">
        <v>92001</v>
      </c>
      <c r="K23" s="151">
        <v>91116</v>
      </c>
      <c r="L23" s="149">
        <v>11016</v>
      </c>
      <c r="M23" s="152">
        <v>797634</v>
      </c>
      <c r="N23" s="153" t="s">
        <v>108</v>
      </c>
    </row>
    <row r="24" spans="1:14" s="125" customFormat="1" ht="13.5" customHeight="1">
      <c r="A24" s="154"/>
    </row>
    <row r="25" spans="1:14" s="125" customFormat="1" ht="13.5" customHeight="1" thickBot="1">
      <c r="A25" s="125" t="s">
        <v>139</v>
      </c>
      <c r="M25" s="126"/>
      <c r="N25" s="126" t="s">
        <v>99</v>
      </c>
    </row>
    <row r="26" spans="1:14" s="125" customFormat="1" ht="18" customHeight="1">
      <c r="A26" s="127" t="s">
        <v>112</v>
      </c>
      <c r="B26" s="315" t="s">
        <v>113</v>
      </c>
      <c r="C26" s="316"/>
      <c r="D26" s="316"/>
      <c r="E26" s="316"/>
      <c r="F26" s="316"/>
      <c r="G26" s="316"/>
      <c r="H26" s="317" t="s">
        <v>114</v>
      </c>
      <c r="I26" s="316"/>
      <c r="J26" s="316"/>
      <c r="K26" s="316"/>
      <c r="L26" s="316"/>
      <c r="M26" s="316"/>
      <c r="N26" s="128" t="s">
        <v>112</v>
      </c>
    </row>
    <row r="27" spans="1:14" s="125" customFormat="1" ht="18" customHeight="1">
      <c r="A27" s="129" t="s">
        <v>115</v>
      </c>
      <c r="B27" s="130" t="s">
        <v>116</v>
      </c>
      <c r="C27" s="131" t="s">
        <v>117</v>
      </c>
      <c r="D27" s="131" t="s">
        <v>118</v>
      </c>
      <c r="E27" s="131" t="s">
        <v>119</v>
      </c>
      <c r="F27" s="131" t="s">
        <v>120</v>
      </c>
      <c r="G27" s="132" t="s">
        <v>121</v>
      </c>
      <c r="H27" s="133" t="s">
        <v>116</v>
      </c>
      <c r="I27" s="131" t="s">
        <v>117</v>
      </c>
      <c r="J27" s="131" t="s">
        <v>118</v>
      </c>
      <c r="K27" s="131" t="s">
        <v>119</v>
      </c>
      <c r="L27" s="131" t="s">
        <v>120</v>
      </c>
      <c r="M27" s="131" t="s">
        <v>121</v>
      </c>
      <c r="N27" s="135" t="s">
        <v>115</v>
      </c>
    </row>
    <row r="28" spans="1:14" s="125" customFormat="1" ht="18" customHeight="1">
      <c r="A28" s="136" t="s">
        <v>126</v>
      </c>
      <c r="B28" s="139">
        <v>295982</v>
      </c>
      <c r="C28" s="139">
        <v>1998354</v>
      </c>
      <c r="D28" s="139">
        <v>177346</v>
      </c>
      <c r="E28" s="139">
        <v>145870</v>
      </c>
      <c r="F28" s="139">
        <v>19237</v>
      </c>
      <c r="G28" s="137">
        <v>2636789</v>
      </c>
      <c r="H28" s="138">
        <v>873787</v>
      </c>
      <c r="I28" s="137">
        <v>5449333</v>
      </c>
      <c r="J28" s="137">
        <v>905295</v>
      </c>
      <c r="K28" s="137">
        <v>947969</v>
      </c>
      <c r="L28" s="137">
        <v>123312</v>
      </c>
      <c r="M28" s="155">
        <v>8299696</v>
      </c>
      <c r="N28" s="136" t="s">
        <v>126</v>
      </c>
    </row>
    <row r="29" spans="1:14" s="125" customFormat="1" ht="18" customHeight="1">
      <c r="A29" s="136">
        <v>20</v>
      </c>
      <c r="B29" s="137">
        <v>311977</v>
      </c>
      <c r="C29" s="137">
        <v>1943918</v>
      </c>
      <c r="D29" s="137">
        <v>168574</v>
      </c>
      <c r="E29" s="137">
        <v>141032</v>
      </c>
      <c r="F29" s="137">
        <v>16517</v>
      </c>
      <c r="G29" s="137">
        <v>2582018</v>
      </c>
      <c r="H29" s="138">
        <v>931408</v>
      </c>
      <c r="I29" s="137">
        <v>5400627</v>
      </c>
      <c r="J29" s="137">
        <v>876699</v>
      </c>
      <c r="K29" s="137">
        <v>910951</v>
      </c>
      <c r="L29" s="137">
        <v>115144</v>
      </c>
      <c r="M29" s="137">
        <v>8234829</v>
      </c>
      <c r="N29" s="141">
        <v>20</v>
      </c>
    </row>
    <row r="30" spans="1:14" s="125" customFormat="1" ht="18" customHeight="1">
      <c r="A30" s="136">
        <v>21</v>
      </c>
      <c r="B30" s="137">
        <v>341661</v>
      </c>
      <c r="C30" s="137">
        <v>2036356</v>
      </c>
      <c r="D30" s="137">
        <v>161861</v>
      </c>
      <c r="E30" s="137">
        <v>138970</v>
      </c>
      <c r="F30" s="137">
        <v>13895</v>
      </c>
      <c r="G30" s="137">
        <v>2692743</v>
      </c>
      <c r="H30" s="138">
        <v>997190</v>
      </c>
      <c r="I30" s="137">
        <v>5501473</v>
      </c>
      <c r="J30" s="137">
        <v>850171</v>
      </c>
      <c r="K30" s="137">
        <v>888944</v>
      </c>
      <c r="L30" s="137">
        <v>107063</v>
      </c>
      <c r="M30" s="137">
        <v>8344841</v>
      </c>
      <c r="N30" s="141">
        <v>21</v>
      </c>
    </row>
    <row r="31" spans="1:14" s="125" customFormat="1" ht="18" customHeight="1">
      <c r="A31" s="136">
        <v>22</v>
      </c>
      <c r="B31" s="137">
        <v>374870</v>
      </c>
      <c r="C31" s="137">
        <v>2070612</v>
      </c>
      <c r="D31" s="137">
        <v>169880</v>
      </c>
      <c r="E31" s="137">
        <v>141073</v>
      </c>
      <c r="F31" s="137">
        <v>14947</v>
      </c>
      <c r="G31" s="137">
        <v>2771382</v>
      </c>
      <c r="H31" s="138">
        <v>1059909</v>
      </c>
      <c r="I31" s="137">
        <v>5503191</v>
      </c>
      <c r="J31" s="137">
        <v>903862</v>
      </c>
      <c r="K31" s="137">
        <v>923779</v>
      </c>
      <c r="L31" s="137">
        <v>116039</v>
      </c>
      <c r="M31" s="137">
        <v>8506780</v>
      </c>
      <c r="N31" s="143">
        <v>22</v>
      </c>
    </row>
    <row r="32" spans="1:14" s="125" customFormat="1" ht="18" customHeight="1">
      <c r="A32" s="136">
        <v>23</v>
      </c>
      <c r="B32" s="137">
        <v>377923</v>
      </c>
      <c r="C32" s="137">
        <v>2006172</v>
      </c>
      <c r="D32" s="137">
        <v>166865</v>
      </c>
      <c r="E32" s="137">
        <v>143570</v>
      </c>
      <c r="F32" s="137">
        <v>14616</v>
      </c>
      <c r="G32" s="137">
        <v>2709146</v>
      </c>
      <c r="H32" s="138">
        <v>1130648</v>
      </c>
      <c r="I32" s="137">
        <v>5527107</v>
      </c>
      <c r="J32" s="137">
        <v>950332</v>
      </c>
      <c r="K32" s="137">
        <v>963824</v>
      </c>
      <c r="L32" s="137">
        <v>121426</v>
      </c>
      <c r="M32" s="137">
        <v>8693337</v>
      </c>
      <c r="N32" s="143">
        <v>23</v>
      </c>
    </row>
    <row r="33" spans="1:14" s="125" customFormat="1" ht="18" customHeight="1">
      <c r="A33" s="136" t="s">
        <v>127</v>
      </c>
      <c r="B33" s="137">
        <v>30269</v>
      </c>
      <c r="C33" s="137">
        <v>162845</v>
      </c>
      <c r="D33" s="137">
        <v>13859</v>
      </c>
      <c r="E33" s="137">
        <v>11404</v>
      </c>
      <c r="F33" s="137">
        <v>1168</v>
      </c>
      <c r="G33" s="137">
        <v>219545</v>
      </c>
      <c r="H33" s="138">
        <v>87489</v>
      </c>
      <c r="I33" s="137">
        <v>439378</v>
      </c>
      <c r="J33" s="137">
        <v>76594</v>
      </c>
      <c r="K33" s="137">
        <v>77669</v>
      </c>
      <c r="L33" s="137">
        <v>9981</v>
      </c>
      <c r="M33" s="139">
        <v>691111</v>
      </c>
      <c r="N33" s="136" t="s">
        <v>127</v>
      </c>
    </row>
    <row r="34" spans="1:14" s="125" customFormat="1" ht="18" customHeight="1">
      <c r="A34" s="144" t="s">
        <v>128</v>
      </c>
      <c r="B34" s="137">
        <v>31014</v>
      </c>
      <c r="C34" s="137">
        <v>168169</v>
      </c>
      <c r="D34" s="137">
        <v>12829</v>
      </c>
      <c r="E34" s="137">
        <v>10996</v>
      </c>
      <c r="F34" s="137">
        <v>1221</v>
      </c>
      <c r="G34" s="137">
        <v>224229</v>
      </c>
      <c r="H34" s="138">
        <v>93805</v>
      </c>
      <c r="I34" s="137">
        <v>473960</v>
      </c>
      <c r="J34" s="137">
        <v>72887</v>
      </c>
      <c r="K34" s="137">
        <v>72515</v>
      </c>
      <c r="L34" s="137">
        <v>10688</v>
      </c>
      <c r="M34" s="139">
        <v>723855</v>
      </c>
      <c r="N34" s="144" t="s">
        <v>128</v>
      </c>
    </row>
    <row r="35" spans="1:14" s="125" customFormat="1" ht="18" customHeight="1">
      <c r="A35" s="144" t="s">
        <v>129</v>
      </c>
      <c r="B35" s="137">
        <v>28091</v>
      </c>
      <c r="C35" s="137">
        <v>156074</v>
      </c>
      <c r="D35" s="137">
        <v>13523</v>
      </c>
      <c r="E35" s="137">
        <v>11263</v>
      </c>
      <c r="F35" s="137">
        <v>1042</v>
      </c>
      <c r="G35" s="137">
        <v>209993</v>
      </c>
      <c r="H35" s="138">
        <v>81137</v>
      </c>
      <c r="I35" s="137">
        <v>415401</v>
      </c>
      <c r="J35" s="137">
        <v>75659</v>
      </c>
      <c r="K35" s="137">
        <v>78784</v>
      </c>
      <c r="L35" s="137">
        <v>9529</v>
      </c>
      <c r="M35" s="139">
        <v>660510</v>
      </c>
      <c r="N35" s="144" t="s">
        <v>129</v>
      </c>
    </row>
    <row r="36" spans="1:14" s="125" customFormat="1" ht="18" customHeight="1">
      <c r="A36" s="144" t="s">
        <v>130</v>
      </c>
      <c r="B36" s="139">
        <v>31054</v>
      </c>
      <c r="C36" s="139">
        <v>165772</v>
      </c>
      <c r="D36" s="139">
        <v>14202</v>
      </c>
      <c r="E36" s="139">
        <v>12169</v>
      </c>
      <c r="F36" s="139">
        <v>1182</v>
      </c>
      <c r="G36" s="137">
        <v>224379</v>
      </c>
      <c r="H36" s="145">
        <v>94241</v>
      </c>
      <c r="I36" s="139">
        <v>464469</v>
      </c>
      <c r="J36" s="139">
        <v>81176</v>
      </c>
      <c r="K36" s="139">
        <v>84589</v>
      </c>
      <c r="L36" s="139">
        <v>10089</v>
      </c>
      <c r="M36" s="139">
        <v>734564</v>
      </c>
      <c r="N36" s="144" t="s">
        <v>130</v>
      </c>
    </row>
    <row r="37" spans="1:14" s="125" customFormat="1" ht="18" customHeight="1">
      <c r="A37" s="144" t="s">
        <v>131</v>
      </c>
      <c r="B37" s="139">
        <v>34084</v>
      </c>
      <c r="C37" s="139">
        <v>185285</v>
      </c>
      <c r="D37" s="139">
        <v>14189</v>
      </c>
      <c r="E37" s="139">
        <v>11991</v>
      </c>
      <c r="F37" s="139">
        <v>1277</v>
      </c>
      <c r="G37" s="137">
        <v>246826</v>
      </c>
      <c r="H37" s="145">
        <v>103887</v>
      </c>
      <c r="I37" s="139">
        <v>518481</v>
      </c>
      <c r="J37" s="139">
        <v>79117</v>
      </c>
      <c r="K37" s="139">
        <v>79816</v>
      </c>
      <c r="L37" s="139">
        <v>9136</v>
      </c>
      <c r="M37" s="139">
        <v>790437</v>
      </c>
      <c r="N37" s="144" t="s">
        <v>131</v>
      </c>
    </row>
    <row r="38" spans="1:14" s="125" customFormat="1" ht="18" customHeight="1">
      <c r="A38" s="144" t="s">
        <v>132</v>
      </c>
      <c r="B38" s="139">
        <v>30271</v>
      </c>
      <c r="C38" s="139">
        <v>162711</v>
      </c>
      <c r="D38" s="139">
        <v>13705</v>
      </c>
      <c r="E38" s="139">
        <v>11682</v>
      </c>
      <c r="F38" s="139">
        <v>1229</v>
      </c>
      <c r="G38" s="137">
        <v>219598</v>
      </c>
      <c r="H38" s="145">
        <v>92669</v>
      </c>
      <c r="I38" s="139">
        <v>449742</v>
      </c>
      <c r="J38" s="139">
        <v>77786</v>
      </c>
      <c r="K38" s="139">
        <v>80067</v>
      </c>
      <c r="L38" s="139">
        <v>10156</v>
      </c>
      <c r="M38" s="139">
        <v>710420</v>
      </c>
      <c r="N38" s="144" t="s">
        <v>132</v>
      </c>
    </row>
    <row r="39" spans="1:14" s="125" customFormat="1" ht="18" customHeight="1">
      <c r="A39" s="144" t="s">
        <v>133</v>
      </c>
      <c r="B39" s="139">
        <v>31913</v>
      </c>
      <c r="C39" s="139">
        <v>167123</v>
      </c>
      <c r="D39" s="139">
        <v>14158</v>
      </c>
      <c r="E39" s="139">
        <v>11970</v>
      </c>
      <c r="F39" s="139">
        <v>1424</v>
      </c>
      <c r="G39" s="137">
        <v>226588</v>
      </c>
      <c r="H39" s="145">
        <v>95708</v>
      </c>
      <c r="I39" s="139">
        <v>461744</v>
      </c>
      <c r="J39" s="139">
        <v>80087</v>
      </c>
      <c r="K39" s="139">
        <v>81145</v>
      </c>
      <c r="L39" s="139">
        <v>11304</v>
      </c>
      <c r="M39" s="139">
        <v>729988</v>
      </c>
      <c r="N39" s="144" t="s">
        <v>133</v>
      </c>
    </row>
    <row r="40" spans="1:14" s="125" customFormat="1" ht="18" customHeight="1">
      <c r="A40" s="144" t="s">
        <v>134</v>
      </c>
      <c r="B40" s="139">
        <v>32946</v>
      </c>
      <c r="C40" s="139">
        <v>174567</v>
      </c>
      <c r="D40" s="139">
        <v>14141</v>
      </c>
      <c r="E40" s="139">
        <v>12043</v>
      </c>
      <c r="F40" s="139">
        <v>1607</v>
      </c>
      <c r="G40" s="137">
        <v>235304</v>
      </c>
      <c r="H40" s="145">
        <v>98047</v>
      </c>
      <c r="I40" s="139">
        <v>473568</v>
      </c>
      <c r="J40" s="139">
        <v>81569</v>
      </c>
      <c r="K40" s="139">
        <v>82076</v>
      </c>
      <c r="L40" s="139">
        <v>12490</v>
      </c>
      <c r="M40" s="139">
        <v>747750</v>
      </c>
      <c r="N40" s="144" t="s">
        <v>134</v>
      </c>
    </row>
    <row r="41" spans="1:14" s="125" customFormat="1" ht="18" customHeight="1">
      <c r="A41" s="144" t="s">
        <v>135</v>
      </c>
      <c r="B41" s="139">
        <v>32928</v>
      </c>
      <c r="C41" s="139">
        <v>170948</v>
      </c>
      <c r="D41" s="139">
        <v>15020</v>
      </c>
      <c r="E41" s="139">
        <v>13591</v>
      </c>
      <c r="F41" s="139">
        <v>1093</v>
      </c>
      <c r="G41" s="137">
        <v>233580</v>
      </c>
      <c r="H41" s="145">
        <v>99856</v>
      </c>
      <c r="I41" s="139">
        <v>476275</v>
      </c>
      <c r="J41" s="139">
        <v>89814</v>
      </c>
      <c r="K41" s="139">
        <v>92160</v>
      </c>
      <c r="L41" s="139">
        <v>9916</v>
      </c>
      <c r="M41" s="139">
        <v>768021</v>
      </c>
      <c r="N41" s="144" t="s">
        <v>135</v>
      </c>
    </row>
    <row r="42" spans="1:14" s="125" customFormat="1" ht="18" customHeight="1">
      <c r="A42" s="136" t="s">
        <v>136</v>
      </c>
      <c r="B42" s="139">
        <v>31625</v>
      </c>
      <c r="C42" s="139">
        <v>165664</v>
      </c>
      <c r="D42" s="139">
        <v>12330</v>
      </c>
      <c r="E42" s="139">
        <v>11398</v>
      </c>
      <c r="F42" s="139">
        <v>1005</v>
      </c>
      <c r="G42" s="137">
        <v>222022</v>
      </c>
      <c r="H42" s="145">
        <v>96047</v>
      </c>
      <c r="I42" s="139">
        <v>462777</v>
      </c>
      <c r="J42" s="139">
        <v>71932</v>
      </c>
      <c r="K42" s="139">
        <v>70711</v>
      </c>
      <c r="L42" s="139">
        <v>8502</v>
      </c>
      <c r="M42" s="139">
        <v>709969</v>
      </c>
      <c r="N42" s="136" t="s">
        <v>136</v>
      </c>
    </row>
    <row r="43" spans="1:14" s="125" customFormat="1" ht="18" customHeight="1">
      <c r="A43" s="147" t="s">
        <v>137</v>
      </c>
      <c r="B43" s="139">
        <v>28781</v>
      </c>
      <c r="C43" s="139">
        <v>149649</v>
      </c>
      <c r="D43" s="139">
        <v>13355</v>
      </c>
      <c r="E43" s="139">
        <v>11826</v>
      </c>
      <c r="F43" s="139">
        <v>1113</v>
      </c>
      <c r="G43" s="137">
        <v>204724</v>
      </c>
      <c r="H43" s="145">
        <v>84264</v>
      </c>
      <c r="I43" s="139">
        <v>401847</v>
      </c>
      <c r="J43" s="139">
        <v>76313</v>
      </c>
      <c r="K43" s="139">
        <v>76453</v>
      </c>
      <c r="L43" s="139">
        <v>9224</v>
      </c>
      <c r="M43" s="139">
        <v>648101</v>
      </c>
      <c r="N43" s="144" t="s">
        <v>137</v>
      </c>
    </row>
    <row r="44" spans="1:14" s="125" customFormat="1" ht="18" customHeight="1" thickBot="1">
      <c r="A44" s="148" t="s">
        <v>138</v>
      </c>
      <c r="B44" s="149">
        <v>34947</v>
      </c>
      <c r="C44" s="149">
        <v>177365</v>
      </c>
      <c r="D44" s="149">
        <v>15554</v>
      </c>
      <c r="E44" s="149">
        <v>13237</v>
      </c>
      <c r="F44" s="149">
        <v>1255</v>
      </c>
      <c r="G44" s="150">
        <v>242358</v>
      </c>
      <c r="H44" s="151">
        <v>103498</v>
      </c>
      <c r="I44" s="149">
        <v>489465</v>
      </c>
      <c r="J44" s="149">
        <v>87398</v>
      </c>
      <c r="K44" s="149">
        <v>87839</v>
      </c>
      <c r="L44" s="149">
        <v>10411</v>
      </c>
      <c r="M44" s="149">
        <v>778611</v>
      </c>
      <c r="N44" s="156" t="s">
        <v>138</v>
      </c>
    </row>
    <row r="45" spans="1:14" ht="13.5" customHeight="1">
      <c r="A45" s="154" t="s">
        <v>140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57"/>
      <c r="N45" s="158"/>
    </row>
    <row r="46" spans="1:14" ht="13.5" customHeight="1"/>
    <row r="47" spans="1:14" ht="13.5" customHeight="1"/>
    <row r="48" spans="1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</sheetData>
  <mergeCells count="6">
    <mergeCell ref="B26:G26"/>
    <mergeCell ref="H26:M26"/>
    <mergeCell ref="A2:G2"/>
    <mergeCell ref="B5:G5"/>
    <mergeCell ref="H2:M2"/>
    <mergeCell ref="H5:M5"/>
  </mergeCells>
  <phoneticPr fontId="9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/>
  <colBreaks count="1" manualBreakCount="1">
    <brk id="7" max="36" man="1"/>
  </colBreaks>
  <ignoredErrors>
    <ignoredError sqref="A34:A44 N22:N23 A22:A23 A13:A20 N34:N44 N13:N16 N17:N20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showGridLines="0" workbookViewId="0"/>
  </sheetViews>
  <sheetFormatPr defaultColWidth="8.625" defaultRowHeight="13.5"/>
  <cols>
    <col min="1" max="1" width="24.375" style="1" customWidth="1"/>
    <col min="2" max="2" width="1.75" style="1" customWidth="1"/>
    <col min="3" max="3" width="5.25" style="1" customWidth="1"/>
    <col min="4" max="8" width="10.625" style="1" customWidth="1"/>
    <col min="9" max="9" width="9.625" style="1" customWidth="1"/>
    <col min="10" max="16384" width="8.625" style="1"/>
  </cols>
  <sheetData>
    <row r="1" spans="1:8" s="3" customFormat="1" ht="12"/>
    <row r="2" spans="1:8" ht="22.5" customHeight="1">
      <c r="A2" s="276" t="s">
        <v>141</v>
      </c>
      <c r="B2" s="276"/>
      <c r="C2" s="276"/>
      <c r="D2" s="276"/>
      <c r="E2" s="276"/>
      <c r="F2" s="276"/>
      <c r="G2" s="276"/>
      <c r="H2" s="276"/>
    </row>
    <row r="3" spans="1:8" s="6" customFormat="1" ht="13.5" customHeight="1" thickBot="1">
      <c r="A3" s="160"/>
      <c r="B3" s="160"/>
      <c r="C3" s="160"/>
      <c r="D3" s="161"/>
      <c r="E3" s="161"/>
      <c r="F3" s="162"/>
      <c r="H3" s="162" t="s">
        <v>142</v>
      </c>
    </row>
    <row r="4" spans="1:8" s="6" customFormat="1" ht="24.95" customHeight="1">
      <c r="A4" s="281" t="s">
        <v>143</v>
      </c>
      <c r="B4" s="320"/>
      <c r="C4" s="321"/>
      <c r="D4" s="163" t="s">
        <v>161</v>
      </c>
      <c r="E4" s="163" t="s">
        <v>162</v>
      </c>
      <c r="F4" s="163" t="s">
        <v>163</v>
      </c>
      <c r="G4" s="163" t="s">
        <v>164</v>
      </c>
      <c r="H4" s="163" t="s">
        <v>165</v>
      </c>
    </row>
    <row r="5" spans="1:8" s="6" customFormat="1" ht="24.95" customHeight="1">
      <c r="A5" s="164" t="s">
        <v>144</v>
      </c>
      <c r="B5" s="164"/>
      <c r="C5" s="165" t="s">
        <v>145</v>
      </c>
      <c r="D5" s="166">
        <v>194</v>
      </c>
      <c r="E5" s="166">
        <v>187</v>
      </c>
      <c r="F5" s="166">
        <v>187</v>
      </c>
      <c r="G5" s="166">
        <v>187</v>
      </c>
      <c r="H5" s="166">
        <v>193</v>
      </c>
    </row>
    <row r="6" spans="1:8" s="6" customFormat="1" ht="24.95" customHeight="1">
      <c r="A6" s="11" t="s">
        <v>146</v>
      </c>
      <c r="B6" s="11"/>
      <c r="C6" s="167" t="s">
        <v>147</v>
      </c>
      <c r="D6" s="62">
        <v>64</v>
      </c>
      <c r="E6" s="62">
        <v>64</v>
      </c>
      <c r="F6" s="62">
        <v>64</v>
      </c>
      <c r="G6" s="62">
        <v>64</v>
      </c>
      <c r="H6" s="62">
        <v>66</v>
      </c>
    </row>
    <row r="7" spans="1:8" s="6" customFormat="1" ht="24.95" customHeight="1">
      <c r="A7" s="11" t="s">
        <v>148</v>
      </c>
      <c r="B7" s="11"/>
      <c r="C7" s="167" t="s">
        <v>149</v>
      </c>
      <c r="D7" s="62">
        <v>2661</v>
      </c>
      <c r="E7" s="62">
        <v>2693</v>
      </c>
      <c r="F7" s="62">
        <v>2600</v>
      </c>
      <c r="G7" s="62">
        <v>2642</v>
      </c>
      <c r="H7" s="62">
        <v>2616</v>
      </c>
    </row>
    <row r="8" spans="1:8" s="6" customFormat="1" ht="24.95" customHeight="1">
      <c r="A8" s="11" t="s">
        <v>150</v>
      </c>
      <c r="B8" s="11"/>
      <c r="C8" s="167" t="s">
        <v>151</v>
      </c>
      <c r="D8" s="62">
        <v>56866</v>
      </c>
      <c r="E8" s="62">
        <v>57307</v>
      </c>
      <c r="F8" s="62">
        <v>56086</v>
      </c>
      <c r="G8" s="62">
        <v>57946</v>
      </c>
      <c r="H8" s="62">
        <v>57113</v>
      </c>
    </row>
    <row r="9" spans="1:8" s="6" customFormat="1" ht="24.95" customHeight="1">
      <c r="A9" s="11" t="s">
        <v>166</v>
      </c>
      <c r="B9" s="11"/>
      <c r="C9" s="167" t="s">
        <v>152</v>
      </c>
      <c r="D9" s="62">
        <v>2486</v>
      </c>
      <c r="E9" s="62">
        <v>2471</v>
      </c>
      <c r="F9" s="62">
        <v>2476</v>
      </c>
      <c r="G9" s="62">
        <v>2478</v>
      </c>
      <c r="H9" s="62">
        <v>2463</v>
      </c>
    </row>
    <row r="10" spans="1:8" s="6" customFormat="1" ht="24.95" customHeight="1">
      <c r="A10" s="11" t="s">
        <v>153</v>
      </c>
      <c r="B10" s="11"/>
      <c r="C10" s="167" t="s">
        <v>154</v>
      </c>
      <c r="D10" s="62">
        <v>19419</v>
      </c>
      <c r="E10" s="62">
        <v>19813</v>
      </c>
      <c r="F10" s="62">
        <v>20055</v>
      </c>
      <c r="G10" s="62">
        <v>20084</v>
      </c>
      <c r="H10" s="62">
        <v>20104</v>
      </c>
    </row>
    <row r="11" spans="1:8" s="6" customFormat="1" ht="24.95" customHeight="1">
      <c r="A11" s="11" t="s">
        <v>155</v>
      </c>
      <c r="B11" s="11"/>
      <c r="C11" s="167" t="s">
        <v>145</v>
      </c>
      <c r="D11" s="62">
        <v>128</v>
      </c>
      <c r="E11" s="62">
        <v>125</v>
      </c>
      <c r="F11" s="62">
        <v>123</v>
      </c>
      <c r="G11" s="62">
        <v>124</v>
      </c>
      <c r="H11" s="62">
        <v>123</v>
      </c>
    </row>
    <row r="12" spans="1:8" s="6" customFormat="1" ht="24.95" customHeight="1">
      <c r="A12" s="11" t="s">
        <v>156</v>
      </c>
      <c r="B12" s="11"/>
      <c r="C12" s="167" t="s">
        <v>157</v>
      </c>
      <c r="D12" s="62">
        <v>137</v>
      </c>
      <c r="E12" s="62">
        <v>136</v>
      </c>
      <c r="F12" s="62">
        <v>130</v>
      </c>
      <c r="G12" s="62">
        <v>132</v>
      </c>
      <c r="H12" s="62">
        <v>130</v>
      </c>
    </row>
    <row r="13" spans="1:8" s="6" customFormat="1" ht="24.95" customHeight="1">
      <c r="A13" s="11" t="s">
        <v>158</v>
      </c>
      <c r="B13" s="11"/>
      <c r="C13" s="167" t="s">
        <v>159</v>
      </c>
      <c r="D13" s="62">
        <v>29283</v>
      </c>
      <c r="E13" s="62">
        <v>29511</v>
      </c>
      <c r="F13" s="62">
        <v>27966</v>
      </c>
      <c r="G13" s="62">
        <v>28852</v>
      </c>
      <c r="H13" s="62">
        <v>28409</v>
      </c>
    </row>
    <row r="14" spans="1:8" s="6" customFormat="1" ht="24.95" customHeight="1" thickBot="1">
      <c r="A14" s="14" t="s">
        <v>167</v>
      </c>
      <c r="B14" s="14"/>
      <c r="C14" s="168" t="s">
        <v>159</v>
      </c>
      <c r="D14" s="169">
        <v>229</v>
      </c>
      <c r="E14" s="169">
        <v>232</v>
      </c>
      <c r="F14" s="169">
        <v>227</v>
      </c>
      <c r="G14" s="169">
        <v>233</v>
      </c>
      <c r="H14" s="169">
        <v>232</v>
      </c>
    </row>
    <row r="15" spans="1:8" s="6" customFormat="1" ht="13.5" customHeight="1">
      <c r="A15" s="3" t="s">
        <v>160</v>
      </c>
      <c r="B15" s="3"/>
    </row>
    <row r="20" ht="22.5" customHeight="1"/>
    <row r="23" ht="33.75" customHeight="1"/>
    <row r="24" ht="33.75" customHeight="1"/>
    <row r="25" ht="33.75" customHeight="1"/>
    <row r="26" ht="33.75" customHeight="1"/>
    <row r="27" ht="33.75" customHeight="1"/>
    <row r="28" ht="33.75" customHeight="1"/>
  </sheetData>
  <mergeCells count="2">
    <mergeCell ref="A4:C4"/>
    <mergeCell ref="A2:H2"/>
  </mergeCells>
  <phoneticPr fontId="2"/>
  <printOptions horizontalCentered="1"/>
  <pageMargins left="0.78740157480314965" right="0.78740157480314965" top="0.78740157480314965" bottom="0.78740157480314965" header="0.59055118110236227" footer="0.59055118110236227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showGridLines="0" workbookViewId="0"/>
  </sheetViews>
  <sheetFormatPr defaultRowHeight="13.5"/>
  <cols>
    <col min="1" max="2" width="15.75" style="6" customWidth="1"/>
    <col min="3" max="3" width="7" style="6" customWidth="1"/>
    <col min="4" max="4" width="9.375" style="6" customWidth="1"/>
    <col min="5" max="5" width="8.625" style="6" customWidth="1"/>
    <col min="6" max="16384" width="9" style="6"/>
  </cols>
  <sheetData>
    <row r="1" spans="1:6" s="3" customFormat="1">
      <c r="A1" s="6"/>
      <c r="B1" s="6"/>
      <c r="C1" s="6"/>
      <c r="D1" s="6"/>
      <c r="E1" s="6"/>
    </row>
    <row r="2" spans="1:6" s="3" customFormat="1" ht="22.5" customHeight="1">
      <c r="A2" s="276" t="s">
        <v>170</v>
      </c>
      <c r="B2" s="276"/>
      <c r="C2" s="276"/>
      <c r="D2" s="276"/>
      <c r="E2" s="170"/>
    </row>
    <row r="3" spans="1:6" s="3" customFormat="1" ht="12">
      <c r="A3" s="5"/>
      <c r="B3" s="5"/>
      <c r="C3" s="5"/>
      <c r="D3" s="5"/>
      <c r="E3" s="5"/>
    </row>
    <row r="4" spans="1:6" s="3" customFormat="1" ht="12.75" thickBot="1">
      <c r="A4" s="51"/>
      <c r="B4" s="51"/>
      <c r="C4" s="51"/>
      <c r="D4" s="162" t="s">
        <v>171</v>
      </c>
    </row>
    <row r="5" spans="1:6" s="3" customFormat="1" ht="18" customHeight="1">
      <c r="A5" s="171" t="s">
        <v>172</v>
      </c>
      <c r="B5" s="8" t="s">
        <v>168</v>
      </c>
      <c r="C5" s="304" t="s">
        <v>169</v>
      </c>
      <c r="D5" s="281"/>
    </row>
    <row r="6" spans="1:6" s="3" customFormat="1" ht="18" customHeight="1">
      <c r="A6" s="172" t="s">
        <v>173</v>
      </c>
      <c r="B6" s="173" t="s">
        <v>174</v>
      </c>
      <c r="C6" s="326">
        <v>356</v>
      </c>
      <c r="D6" s="327"/>
    </row>
    <row r="7" spans="1:6" s="3" customFormat="1" ht="18" customHeight="1">
      <c r="A7" s="66" t="s">
        <v>175</v>
      </c>
      <c r="B7" s="173" t="s">
        <v>174</v>
      </c>
      <c r="C7" s="326">
        <v>421</v>
      </c>
      <c r="D7" s="327"/>
    </row>
    <row r="8" spans="1:6" s="3" customFormat="1" ht="18" customHeight="1">
      <c r="A8" s="68" t="s">
        <v>176</v>
      </c>
      <c r="B8" s="173" t="s">
        <v>174</v>
      </c>
      <c r="C8" s="326">
        <v>395</v>
      </c>
      <c r="D8" s="327"/>
    </row>
    <row r="9" spans="1:6" s="3" customFormat="1" ht="18" customHeight="1">
      <c r="A9" s="68" t="s">
        <v>177</v>
      </c>
      <c r="B9" s="173" t="s">
        <v>174</v>
      </c>
      <c r="C9" s="324">
        <v>398</v>
      </c>
      <c r="D9" s="325"/>
    </row>
    <row r="10" spans="1:6" s="3" customFormat="1" ht="18" customHeight="1" thickBot="1">
      <c r="A10" s="174" t="s">
        <v>178</v>
      </c>
      <c r="B10" s="175" t="s">
        <v>174</v>
      </c>
      <c r="C10" s="328">
        <v>385</v>
      </c>
      <c r="D10" s="329"/>
    </row>
    <row r="11" spans="1:6" s="3" customFormat="1" ht="14.25" customHeight="1">
      <c r="A11" s="4" t="s">
        <v>258</v>
      </c>
      <c r="B11" s="4"/>
    </row>
    <row r="12" spans="1:6" s="3" customFormat="1">
      <c r="A12" s="322" t="s">
        <v>179</v>
      </c>
      <c r="B12" s="322"/>
      <c r="C12" s="322"/>
      <c r="D12" s="322"/>
      <c r="E12" s="323"/>
      <c r="F12" s="323"/>
    </row>
    <row r="13" spans="1:6">
      <c r="A13" s="3" t="s">
        <v>180</v>
      </c>
      <c r="B13" s="176"/>
      <c r="C13" s="176"/>
      <c r="D13" s="176"/>
    </row>
    <row r="14" spans="1:6" s="3" customFormat="1" ht="13.5" customHeight="1"/>
    <row r="15" spans="1:6" ht="13.5" customHeight="1"/>
    <row r="16" spans="1: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</sheetData>
  <mergeCells count="8">
    <mergeCell ref="A12:F12"/>
    <mergeCell ref="C5:D5"/>
    <mergeCell ref="C9:D9"/>
    <mergeCell ref="A2:D2"/>
    <mergeCell ref="C6:D6"/>
    <mergeCell ref="C7:D7"/>
    <mergeCell ref="C8:D8"/>
    <mergeCell ref="C10:D10"/>
  </mergeCells>
  <phoneticPr fontId="2"/>
  <printOptions gridLinesSet="0"/>
  <pageMargins left="0.78740157480314965" right="0.78740157480314965" top="0.78740157480314965" bottom="0.78740157480314965" header="0.59055118110236227" footer="0.59055118110236227"/>
  <pageSetup paperSize="9" orientation="portrait" r:id="rId1"/>
  <headerFooter alignWithMargins="0"/>
  <ignoredErrors>
    <ignoredError sqref="B6:B10 A7:A8 A9:A1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/>
  </sheetViews>
  <sheetFormatPr defaultRowHeight="13.5"/>
  <cols>
    <col min="1" max="1" width="14.75" style="179" customWidth="1"/>
    <col min="2" max="6" width="13.25" style="179" customWidth="1"/>
    <col min="7" max="16384" width="9" style="179"/>
  </cols>
  <sheetData>
    <row r="1" spans="1:7">
      <c r="A1" s="177"/>
      <c r="B1" s="177"/>
      <c r="C1" s="177"/>
      <c r="D1" s="178"/>
      <c r="E1" s="178"/>
      <c r="F1" s="178"/>
    </row>
    <row r="2" spans="1:7" ht="22.5" customHeight="1">
      <c r="A2" s="334" t="s">
        <v>185</v>
      </c>
      <c r="B2" s="334"/>
      <c r="C2" s="334"/>
      <c r="D2" s="335"/>
      <c r="E2" s="335"/>
      <c r="F2" s="335"/>
    </row>
    <row r="3" spans="1:7" ht="14.25" thickBot="1">
      <c r="A3" s="180" t="s">
        <v>186</v>
      </c>
      <c r="B3" s="181"/>
      <c r="C3" s="181"/>
      <c r="D3" s="178"/>
      <c r="E3" s="178"/>
      <c r="F3" s="178"/>
    </row>
    <row r="4" spans="1:7" ht="20.100000000000001" customHeight="1">
      <c r="A4" s="336" t="s">
        <v>181</v>
      </c>
      <c r="B4" s="338" t="s">
        <v>187</v>
      </c>
      <c r="C4" s="339"/>
      <c r="D4" s="339"/>
      <c r="E4" s="340"/>
      <c r="F4" s="182" t="s">
        <v>182</v>
      </c>
    </row>
    <row r="5" spans="1:7" ht="20.100000000000001" customHeight="1">
      <c r="A5" s="337"/>
      <c r="B5" s="330" t="s">
        <v>188</v>
      </c>
      <c r="C5" s="331"/>
      <c r="D5" s="331"/>
      <c r="E5" s="341" t="s">
        <v>189</v>
      </c>
      <c r="F5" s="332" t="s">
        <v>190</v>
      </c>
    </row>
    <row r="6" spans="1:7" ht="26.1" customHeight="1">
      <c r="A6" s="337"/>
      <c r="B6" s="183" t="s">
        <v>183</v>
      </c>
      <c r="C6" s="183" t="s">
        <v>184</v>
      </c>
      <c r="D6" s="184" t="s">
        <v>191</v>
      </c>
      <c r="E6" s="342"/>
      <c r="F6" s="333"/>
    </row>
    <row r="7" spans="1:7" ht="20.100000000000001" customHeight="1">
      <c r="A7" s="185" t="s">
        <v>192</v>
      </c>
      <c r="B7" s="186">
        <v>61743</v>
      </c>
      <c r="C7" s="186">
        <v>61740</v>
      </c>
      <c r="D7" s="186">
        <v>3</v>
      </c>
      <c r="E7" s="187">
        <v>29.7</v>
      </c>
      <c r="F7" s="186">
        <v>683</v>
      </c>
    </row>
    <row r="8" spans="1:7" ht="20.100000000000001" customHeight="1">
      <c r="A8" s="188" t="s">
        <v>193</v>
      </c>
      <c r="B8" s="189">
        <v>65795</v>
      </c>
      <c r="C8" s="189">
        <v>65792</v>
      </c>
      <c r="D8" s="189">
        <v>3</v>
      </c>
      <c r="E8" s="190">
        <v>27.5</v>
      </c>
      <c r="F8" s="189">
        <v>677</v>
      </c>
    </row>
    <row r="9" spans="1:7" ht="20.100000000000001" customHeight="1">
      <c r="A9" s="191" t="s">
        <v>61</v>
      </c>
      <c r="B9" s="189">
        <v>61305</v>
      </c>
      <c r="C9" s="189">
        <v>61302</v>
      </c>
      <c r="D9" s="189">
        <v>3</v>
      </c>
      <c r="E9" s="190">
        <v>25.8</v>
      </c>
      <c r="F9" s="189">
        <v>606</v>
      </c>
    </row>
    <row r="10" spans="1:7" ht="20.100000000000001" customHeight="1">
      <c r="A10" s="188" t="s">
        <v>62</v>
      </c>
      <c r="B10" s="189">
        <v>57599</v>
      </c>
      <c r="C10" s="189">
        <v>57596</v>
      </c>
      <c r="D10" s="189">
        <v>3</v>
      </c>
      <c r="E10" s="190">
        <v>24.4</v>
      </c>
      <c r="F10" s="189">
        <v>540</v>
      </c>
    </row>
    <row r="11" spans="1:7" ht="20.100000000000001" customHeight="1" thickBot="1">
      <c r="A11" s="192" t="s">
        <v>63</v>
      </c>
      <c r="B11" s="193">
        <v>51659</v>
      </c>
      <c r="C11" s="193">
        <v>51656</v>
      </c>
      <c r="D11" s="193">
        <v>3</v>
      </c>
      <c r="E11" s="194">
        <v>21.889155850484556</v>
      </c>
      <c r="F11" s="193">
        <v>488</v>
      </c>
      <c r="G11" s="195"/>
    </row>
    <row r="12" spans="1:7">
      <c r="A12" s="196" t="s">
        <v>194</v>
      </c>
      <c r="B12" s="196"/>
      <c r="C12" s="196"/>
      <c r="D12" s="178"/>
      <c r="E12" s="178"/>
      <c r="F12" s="178"/>
    </row>
    <row r="13" spans="1:7">
      <c r="A13" s="197" t="s">
        <v>195</v>
      </c>
    </row>
  </sheetData>
  <mergeCells count="6">
    <mergeCell ref="B5:D5"/>
    <mergeCell ref="F5:F6"/>
    <mergeCell ref="A2:F2"/>
    <mergeCell ref="A4:A6"/>
    <mergeCell ref="B4:E4"/>
    <mergeCell ref="E5:E6"/>
  </mergeCells>
  <phoneticPr fontId="9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ignoredErrors>
    <ignoredError sqref="A10:A11 A8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〔10〕目次</vt:lpstr>
      <vt:lpstr>105</vt:lpstr>
      <vt:lpstr>106</vt:lpstr>
      <vt:lpstr>107</vt:lpstr>
      <vt:lpstr>108</vt:lpstr>
      <vt:lpstr>109</vt:lpstr>
      <vt:lpstr>110</vt:lpstr>
      <vt:lpstr>111</vt:lpstr>
      <vt:lpstr>112</vt:lpstr>
      <vt:lpstr>113</vt:lpstr>
      <vt:lpstr>114</vt:lpstr>
      <vt:lpstr>115</vt:lpstr>
      <vt:lpstr>'114'!Print_Area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髙取　雄太郎</dc:creator>
  <cp:lastModifiedBy>佐賀市</cp:lastModifiedBy>
  <cp:lastPrinted>2013-09-02T01:06:51Z</cp:lastPrinted>
  <dcterms:created xsi:type="dcterms:W3CDTF">1997-12-17T01:45:50Z</dcterms:created>
  <dcterms:modified xsi:type="dcterms:W3CDTF">2015-02-18T05:12:01Z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0008009e010000000000010252410207f74006b004c800</vt:lpwstr>
  </property>
</Properties>
</file>