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75" yWindow="540" windowWidth="9720" windowHeight="6060"/>
  </bookViews>
  <sheets>
    <sheet name="〔20〕目次" sheetId="12" r:id="rId1"/>
    <sheet name="212" sheetId="2" r:id="rId2"/>
    <sheet name="213" sheetId="3" r:id="rId3"/>
    <sheet name="214" sheetId="4" r:id="rId4"/>
    <sheet name="215" sheetId="5" r:id="rId5"/>
    <sheet name="216" sheetId="6" r:id="rId6"/>
    <sheet name="217" sheetId="7" r:id="rId7"/>
    <sheet name="218" sheetId="8" r:id="rId8"/>
    <sheet name="219" sheetId="9" r:id="rId9"/>
    <sheet name="220" sheetId="10" r:id="rId10"/>
    <sheet name="221" sheetId="11" r:id="rId11"/>
  </sheets>
  <definedNames>
    <definedName name="_xlnm.Print_Area" localSheetId="1">'212'!$A$1:$AG$27</definedName>
    <definedName name="_xlnm.Print_Area" localSheetId="8">'219'!$A$1:$K$44</definedName>
  </definedNames>
  <calcPr calcId="145621"/>
</workbook>
</file>

<file path=xl/calcChain.xml><?xml version="1.0" encoding="utf-8"?>
<calcChain xmlns="http://schemas.openxmlformats.org/spreadsheetml/2006/main">
  <c r="C14" i="12" l="1"/>
  <c r="C13" i="12"/>
  <c r="C12" i="12"/>
  <c r="C11" i="12"/>
  <c r="C10" i="12"/>
  <c r="C9" i="12"/>
  <c r="C8" i="12"/>
  <c r="C7" i="12"/>
  <c r="C6" i="12"/>
  <c r="C5" i="12"/>
  <c r="B14" i="12"/>
  <c r="B13" i="12"/>
  <c r="B12" i="12"/>
  <c r="B11" i="12"/>
  <c r="B10" i="12"/>
  <c r="B9" i="12"/>
  <c r="B8" i="12"/>
  <c r="B7" i="12"/>
  <c r="B6" i="12"/>
  <c r="B5" i="12"/>
</calcChain>
</file>

<file path=xl/sharedStrings.xml><?xml version="1.0" encoding="utf-8"?>
<sst xmlns="http://schemas.openxmlformats.org/spreadsheetml/2006/main" count="522" uniqueCount="328">
  <si>
    <t>職員数</t>
  </si>
  <si>
    <t>団数</t>
  </si>
  <si>
    <t>分団数</t>
  </si>
  <si>
    <t>団員数</t>
  </si>
  <si>
    <t>タンク車</t>
  </si>
  <si>
    <t>ポンプ車</t>
  </si>
  <si>
    <t>化学車</t>
  </si>
  <si>
    <t>基地局</t>
  </si>
  <si>
    <t>移動局</t>
  </si>
  <si>
    <t>消火栓</t>
  </si>
  <si>
    <t>資機材搬送車</t>
    <rPh sb="0" eb="1">
      <t>シ</t>
    </rPh>
    <rPh sb="1" eb="3">
      <t>キザイ</t>
    </rPh>
    <rPh sb="3" eb="5">
      <t>ハンソウ</t>
    </rPh>
    <rPh sb="5" eb="6">
      <t>クルマ</t>
    </rPh>
    <phoneticPr fontId="2"/>
  </si>
  <si>
    <t>資料：佐賀広域消防局</t>
    <rPh sb="3" eb="5">
      <t>サガ</t>
    </rPh>
    <rPh sb="5" eb="7">
      <t>コウイキ</t>
    </rPh>
    <rPh sb="9" eb="10">
      <t>キョク</t>
    </rPh>
    <phoneticPr fontId="2"/>
  </si>
  <si>
    <t>旧佐賀市</t>
    <rPh sb="0" eb="4">
      <t>キサ</t>
    </rPh>
    <phoneticPr fontId="2"/>
  </si>
  <si>
    <t>区分</t>
    <rPh sb="0" eb="2">
      <t>クブン</t>
    </rPh>
    <phoneticPr fontId="2"/>
  </si>
  <si>
    <t>高規格
救急車</t>
    <rPh sb="0" eb="3">
      <t>コウキカク</t>
    </rPh>
    <phoneticPr fontId="2"/>
  </si>
  <si>
    <t>局
消防署
分署・出張所</t>
    <rPh sb="0" eb="1">
      <t>キョク</t>
    </rPh>
    <rPh sb="2" eb="4">
      <t>ショウボウ</t>
    </rPh>
    <rPh sb="4" eb="5">
      <t>ショ</t>
    </rPh>
    <phoneticPr fontId="2"/>
  </si>
  <si>
    <t>消　　　防　　　局</t>
    <rPh sb="8" eb="9">
      <t>キョク</t>
    </rPh>
    <phoneticPr fontId="2"/>
  </si>
  <si>
    <t>水　　 利</t>
    <rPh sb="0" eb="1">
      <t>ミズ</t>
    </rPh>
    <rPh sb="4" eb="5">
      <t>リ</t>
    </rPh>
    <phoneticPr fontId="2"/>
  </si>
  <si>
    <t xml:space="preserve"> 佐賀消防署</t>
    <rPh sb="1" eb="3">
      <t>サガ</t>
    </rPh>
    <phoneticPr fontId="2"/>
  </si>
  <si>
    <t xml:space="preserve"> 南部消防署　</t>
    <rPh sb="1" eb="3">
      <t>ナンブ</t>
    </rPh>
    <phoneticPr fontId="2"/>
  </si>
  <si>
    <t xml:space="preserve"> 北部消防署</t>
    <rPh sb="1" eb="3">
      <t>ホクブ</t>
    </rPh>
    <phoneticPr fontId="2"/>
  </si>
  <si>
    <t>指揮車</t>
    <rPh sb="0" eb="2">
      <t>シキ</t>
    </rPh>
    <phoneticPr fontId="2"/>
  </si>
  <si>
    <t>林野火災用指揮車</t>
    <rPh sb="0" eb="2">
      <t>リンヤ</t>
    </rPh>
    <rPh sb="2" eb="4">
      <t>カサイ</t>
    </rPh>
    <rPh sb="4" eb="5">
      <t>ヨウ</t>
    </rPh>
    <rPh sb="5" eb="7">
      <t>シキ</t>
    </rPh>
    <rPh sb="7" eb="8">
      <t>グルマ</t>
    </rPh>
    <phoneticPr fontId="2"/>
  </si>
  <si>
    <t>査察車</t>
    <rPh sb="0" eb="2">
      <t>ササツ</t>
    </rPh>
    <rPh sb="2" eb="3">
      <t>シャ</t>
    </rPh>
    <phoneticPr fontId="2"/>
  </si>
  <si>
    <t>指令
査察車</t>
    <rPh sb="0" eb="2">
      <t>シレイ</t>
    </rPh>
    <rPh sb="3" eb="5">
      <t>ササツ</t>
    </rPh>
    <phoneticPr fontId="2"/>
  </si>
  <si>
    <t>広報車</t>
    <rPh sb="0" eb="2">
      <t>コウホウ</t>
    </rPh>
    <rPh sb="2" eb="3">
      <t>シャ</t>
    </rPh>
    <phoneticPr fontId="2"/>
  </si>
  <si>
    <t>防火
広報車</t>
    <rPh sb="0" eb="2">
      <t>ボウカ</t>
    </rPh>
    <phoneticPr fontId="2"/>
  </si>
  <si>
    <t>林野火災用工作車</t>
    <rPh sb="0" eb="2">
      <t>リンヤ</t>
    </rPh>
    <rPh sb="2" eb="4">
      <t>カサイ</t>
    </rPh>
    <rPh sb="4" eb="5">
      <t>ヨウ</t>
    </rPh>
    <rPh sb="5" eb="7">
      <t>コウサク</t>
    </rPh>
    <rPh sb="7" eb="8">
      <t>シャ</t>
    </rPh>
    <phoneticPr fontId="2"/>
  </si>
  <si>
    <t>救急車</t>
  </si>
  <si>
    <t>水槽付ポンプ車</t>
    <rPh sb="0" eb="2">
      <t>スイソウ</t>
    </rPh>
    <rPh sb="2" eb="3">
      <t>ツ</t>
    </rPh>
    <phoneticPr fontId="2"/>
  </si>
  <si>
    <t>固定局</t>
    <rPh sb="0" eb="2">
      <t>コテイ</t>
    </rPh>
    <rPh sb="2" eb="3">
      <t>キョク</t>
    </rPh>
    <phoneticPr fontId="2"/>
  </si>
  <si>
    <t>陸上
移動局</t>
    <rPh sb="0" eb="2">
      <t>リクジョウ</t>
    </rPh>
    <phoneticPr fontId="2"/>
  </si>
  <si>
    <t>消防団ポンプ</t>
    <phoneticPr fontId="2"/>
  </si>
  <si>
    <t>消　　防　　本　　部</t>
    <rPh sb="6" eb="7">
      <t>ホン</t>
    </rPh>
    <rPh sb="9" eb="10">
      <t>ブ</t>
    </rPh>
    <phoneticPr fontId="2"/>
  </si>
  <si>
    <t>三脊出張所</t>
    <rPh sb="0" eb="1">
      <t>3</t>
    </rPh>
    <rPh sb="1" eb="2">
      <t>セ</t>
    </rPh>
    <rPh sb="2" eb="4">
      <t>シュッチョウ</t>
    </rPh>
    <rPh sb="4" eb="5">
      <t>ショ</t>
    </rPh>
    <phoneticPr fontId="2"/>
  </si>
  <si>
    <t>防火
水槽</t>
    <phoneticPr fontId="2"/>
  </si>
  <si>
    <t>災害現
場偵察
バイク</t>
    <rPh sb="0" eb="2">
      <t>サイガイ</t>
    </rPh>
    <rPh sb="2" eb="3">
      <t>ウツツ</t>
    </rPh>
    <rPh sb="4" eb="5">
      <t>バ</t>
    </rPh>
    <rPh sb="5" eb="7">
      <t>テイサツ</t>
    </rPh>
    <phoneticPr fontId="2"/>
  </si>
  <si>
    <t>消防署・出張所</t>
    <rPh sb="0" eb="2">
      <t>ショウボウ</t>
    </rPh>
    <rPh sb="2" eb="3">
      <t>ショ</t>
    </rPh>
    <phoneticPr fontId="2"/>
  </si>
  <si>
    <t>備</t>
  </si>
  <si>
    <t>人員
輸送車</t>
    <rPh sb="0" eb="2">
      <t>ジンイン</t>
    </rPh>
    <rPh sb="3" eb="6">
      <t>ユソウシャ</t>
    </rPh>
    <phoneticPr fontId="2"/>
  </si>
  <si>
    <t>救助
工作車</t>
    <phoneticPr fontId="2"/>
  </si>
  <si>
    <t>注1）（　）書きの値は各消防署の数値の内数である。</t>
    <rPh sb="0" eb="1">
      <t>チュウ</t>
    </rPh>
    <rPh sb="6" eb="7">
      <t>カ</t>
    </rPh>
    <rPh sb="9" eb="10">
      <t>アタイ</t>
    </rPh>
    <rPh sb="11" eb="12">
      <t>カク</t>
    </rPh>
    <rPh sb="12" eb="15">
      <t>ショウボウショ</t>
    </rPh>
    <rPh sb="16" eb="18">
      <t>スウチ</t>
    </rPh>
    <rPh sb="19" eb="20">
      <t>ウチ</t>
    </rPh>
    <rPh sb="20" eb="21">
      <t>スウ</t>
    </rPh>
    <phoneticPr fontId="2"/>
  </si>
  <si>
    <t>装</t>
    <phoneticPr fontId="2"/>
  </si>
  <si>
    <t>左の
うち
携帯
無線</t>
    <rPh sb="0" eb="1">
      <t>サ</t>
    </rPh>
    <rPh sb="6" eb="8">
      <t>ケイタイ</t>
    </rPh>
    <rPh sb="9" eb="11">
      <t>ムセン</t>
    </rPh>
    <phoneticPr fontId="2"/>
  </si>
  <si>
    <t>注2）平成21年4月1日から佐賀市消防団、諸富町消防団、大和町消防団、富士町消防団、三瀬村消防団、       川副町消防団、東与賀町消防団及び久保田町消防団は、統合されて佐賀市消防団となった。</t>
    <rPh sb="3" eb="5">
      <t>ヘイセイ</t>
    </rPh>
    <rPh sb="7" eb="8">
      <t>ネン</t>
    </rPh>
    <rPh sb="9" eb="10">
      <t>ガツ</t>
    </rPh>
    <rPh sb="11" eb="12">
      <t>ニチ</t>
    </rPh>
    <rPh sb="14" eb="17">
      <t>サガシ</t>
    </rPh>
    <rPh sb="17" eb="20">
      <t>ショウボウダン</t>
    </rPh>
    <rPh sb="21" eb="24">
      <t>モロドミチョウ</t>
    </rPh>
    <rPh sb="24" eb="27">
      <t>ショウボウダン</t>
    </rPh>
    <rPh sb="28" eb="31">
      <t>ヤマトチョウ</t>
    </rPh>
    <rPh sb="31" eb="34">
      <t>ショウボウダン</t>
    </rPh>
    <rPh sb="35" eb="38">
      <t>フジチョウ</t>
    </rPh>
    <rPh sb="38" eb="41">
      <t>ショウボウダン</t>
    </rPh>
    <rPh sb="42" eb="45">
      <t>ミツセムラ</t>
    </rPh>
    <rPh sb="45" eb="48">
      <t>ショウボウダン</t>
    </rPh>
    <rPh sb="56" eb="59">
      <t>カワソエマチ</t>
    </rPh>
    <rPh sb="59" eb="61">
      <t>ショウボウ</t>
    </rPh>
    <rPh sb="61" eb="62">
      <t>ダン</t>
    </rPh>
    <rPh sb="63" eb="66">
      <t>ヒガシヨカ</t>
    </rPh>
    <rPh sb="66" eb="67">
      <t>マチ</t>
    </rPh>
    <rPh sb="67" eb="70">
      <t>ショウボウダン</t>
    </rPh>
    <rPh sb="70" eb="71">
      <t>オヨ</t>
    </rPh>
    <rPh sb="72" eb="76">
      <t>クボタチョウ</t>
    </rPh>
    <rPh sb="76" eb="79">
      <t>ショウボウダン</t>
    </rPh>
    <rPh sb="81" eb="83">
      <t>トウゴウ</t>
    </rPh>
    <rPh sb="86" eb="89">
      <t>サガシ</t>
    </rPh>
    <rPh sb="89" eb="92">
      <t>ショウボウダン</t>
    </rPh>
    <phoneticPr fontId="2"/>
  </si>
  <si>
    <t>備</t>
    <phoneticPr fontId="2"/>
  </si>
  <si>
    <t>装</t>
    <phoneticPr fontId="2"/>
  </si>
  <si>
    <t>消　 防　 団</t>
    <phoneticPr fontId="2"/>
  </si>
  <si>
    <t>はし
ご車</t>
    <phoneticPr fontId="2"/>
  </si>
  <si>
    <t>救助
工作車</t>
    <phoneticPr fontId="2"/>
  </si>
  <si>
    <t>水難救助車</t>
    <rPh sb="0" eb="2">
      <t>スイナン</t>
    </rPh>
    <rPh sb="2" eb="4">
      <t>キュウジョ</t>
    </rPh>
    <rPh sb="4" eb="5">
      <t>グルマ</t>
    </rPh>
    <phoneticPr fontId="2"/>
  </si>
  <si>
    <t>指揮隊車</t>
    <rPh sb="0" eb="2">
      <t>シキ</t>
    </rPh>
    <rPh sb="2" eb="3">
      <t>タイ</t>
    </rPh>
    <rPh sb="3" eb="4">
      <t>シャ</t>
    </rPh>
    <phoneticPr fontId="2"/>
  </si>
  <si>
    <t>災害
支援車</t>
    <rPh sb="0" eb="2">
      <t>サイガイ</t>
    </rPh>
    <rPh sb="3" eb="5">
      <t>シエン</t>
    </rPh>
    <rPh sb="5" eb="6">
      <t>シャ</t>
    </rPh>
    <phoneticPr fontId="2"/>
  </si>
  <si>
    <t>水防車</t>
    <rPh sb="0" eb="2">
      <t>スイボウ</t>
    </rPh>
    <rPh sb="2" eb="3">
      <t>シャ</t>
    </rPh>
    <phoneticPr fontId="2"/>
  </si>
  <si>
    <t>指令車</t>
    <rPh sb="0" eb="2">
      <t>シレイ</t>
    </rPh>
    <rPh sb="2" eb="3">
      <t>シャ</t>
    </rPh>
    <phoneticPr fontId="2"/>
  </si>
  <si>
    <t>救急
啓発車</t>
    <rPh sb="0" eb="2">
      <t>キュウキュウ</t>
    </rPh>
    <rPh sb="3" eb="5">
      <t>ケイハツ</t>
    </rPh>
    <rPh sb="5" eb="6">
      <t>シャ</t>
    </rPh>
    <phoneticPr fontId="2"/>
  </si>
  <si>
    <t>連絡車</t>
    <rPh sb="0" eb="2">
      <t>レンラク</t>
    </rPh>
    <rPh sb="2" eb="3">
      <t>シャ</t>
    </rPh>
    <phoneticPr fontId="2"/>
  </si>
  <si>
    <t>広報車</t>
    <rPh sb="0" eb="3">
      <t>コウホウシャ</t>
    </rPh>
    <phoneticPr fontId="2"/>
  </si>
  <si>
    <t>消防団ポンプ</t>
    <phoneticPr fontId="2"/>
  </si>
  <si>
    <t>防火
水槽</t>
    <phoneticPr fontId="2"/>
  </si>
  <si>
    <t>久保田出張所</t>
    <phoneticPr fontId="2"/>
  </si>
  <si>
    <t>-</t>
  </si>
  <si>
    <t>富士出張所</t>
    <phoneticPr fontId="2"/>
  </si>
  <si>
    <t>諸富町</t>
    <rPh sb="0" eb="2">
      <t>モロドミ</t>
    </rPh>
    <rPh sb="2" eb="3">
      <t>チョウ</t>
    </rPh>
    <phoneticPr fontId="2"/>
  </si>
  <si>
    <t>川副町</t>
    <phoneticPr fontId="2"/>
  </si>
  <si>
    <t>東与賀町</t>
    <phoneticPr fontId="2"/>
  </si>
  <si>
    <t>久保田町</t>
    <phoneticPr fontId="2"/>
  </si>
  <si>
    <t>大和町</t>
    <phoneticPr fontId="2"/>
  </si>
  <si>
    <t>富士町</t>
    <phoneticPr fontId="2"/>
  </si>
  <si>
    <t>三瀬村</t>
    <rPh sb="0" eb="2">
      <t>ミツセ</t>
    </rPh>
    <rPh sb="2" eb="3">
      <t>ムラ</t>
    </rPh>
    <phoneticPr fontId="2"/>
  </si>
  <si>
    <t>平成24年4月1日現在</t>
    <rPh sb="0" eb="2">
      <t>ヘイセイ</t>
    </rPh>
    <phoneticPr fontId="2"/>
  </si>
  <si>
    <t>西・東分署
中央出張所</t>
    <phoneticPr fontId="2"/>
  </si>
  <si>
    <t xml:space="preserve"> 局</t>
    <rPh sb="1" eb="2">
      <t>キョク</t>
    </rPh>
    <phoneticPr fontId="2"/>
  </si>
  <si>
    <t>-</t>
    <phoneticPr fontId="2"/>
  </si>
  <si>
    <t>資機材
搬送車</t>
    <rPh sb="0" eb="1">
      <t>シ</t>
    </rPh>
    <rPh sb="1" eb="3">
      <t>キザイ</t>
    </rPh>
    <rPh sb="4" eb="6">
      <t>ハンソウ</t>
    </rPh>
    <rPh sb="6" eb="7">
      <t>クルマ</t>
    </rPh>
    <phoneticPr fontId="2"/>
  </si>
  <si>
    <t>はし
ご車</t>
    <phoneticPr fontId="2"/>
  </si>
  <si>
    <t>212.　消 　　防 　　施 　　設　</t>
    <phoneticPr fontId="2"/>
  </si>
  <si>
    <t>・　 装 　　備 　　状 　　況　（平成24年）</t>
    <rPh sb="18" eb="20">
      <t>ヘイセイ</t>
    </rPh>
    <rPh sb="22" eb="23">
      <t>ネン</t>
    </rPh>
    <phoneticPr fontId="2"/>
  </si>
  <si>
    <r>
      <t>注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）旧佐賀市は、平成</t>
    </r>
    <r>
      <rPr>
        <sz val="10"/>
        <rFont val="Century"/>
        <family val="1"/>
      </rPr>
      <t>17</t>
    </r>
    <r>
      <rPr>
        <sz val="10"/>
        <rFont val="ＭＳ 明朝"/>
        <family val="1"/>
        <charset val="128"/>
      </rPr>
      <t>年</t>
    </r>
    <r>
      <rPr>
        <sz val="10"/>
        <rFont val="Century"/>
        <family val="1"/>
      </rPr>
      <t>10</t>
    </r>
    <r>
      <rPr>
        <sz val="10"/>
        <rFont val="ＭＳ 明朝"/>
        <family val="1"/>
        <charset val="128"/>
      </rPr>
      <t>月合併以前の佐賀市の区域</t>
    </r>
    <phoneticPr fontId="2"/>
  </si>
  <si>
    <t>〔20〕　災 害 ・ 治 安</t>
    <rPh sb="5" eb="6">
      <t>ワザワ</t>
    </rPh>
    <rPh sb="7" eb="8">
      <t>ガイ</t>
    </rPh>
    <rPh sb="11" eb="12">
      <t>オサム</t>
    </rPh>
    <rPh sb="13" eb="14">
      <t>ヤス</t>
    </rPh>
    <phoneticPr fontId="2"/>
  </si>
  <si>
    <t>213. 　火 災 発 生 件 数 （平成19～23年）</t>
    <rPh sb="6" eb="7">
      <t>ヒ</t>
    </rPh>
    <rPh sb="8" eb="9">
      <t>ワザワ</t>
    </rPh>
    <rPh sb="10" eb="11">
      <t>ハツ</t>
    </rPh>
    <rPh sb="12" eb="13">
      <t>ショウ</t>
    </rPh>
    <rPh sb="14" eb="15">
      <t>ケン</t>
    </rPh>
    <rPh sb="16" eb="17">
      <t>カズ</t>
    </rPh>
    <rPh sb="19" eb="21">
      <t>ヘイセイ</t>
    </rPh>
    <rPh sb="26" eb="27">
      <t>ネン</t>
    </rPh>
    <phoneticPr fontId="2"/>
  </si>
  <si>
    <t>各年中</t>
    <rPh sb="0" eb="1">
      <t>カク</t>
    </rPh>
    <rPh sb="1" eb="3">
      <t>ネンチュウ</t>
    </rPh>
    <phoneticPr fontId="2"/>
  </si>
  <si>
    <t>年  次</t>
  </si>
  <si>
    <t>火　災　発　生　件　数</t>
  </si>
  <si>
    <t>焼損面積
（㎡）</t>
    <rPh sb="1" eb="2">
      <t>ソン</t>
    </rPh>
    <phoneticPr fontId="2"/>
  </si>
  <si>
    <t>総 数</t>
  </si>
  <si>
    <t>建 物</t>
  </si>
  <si>
    <t>屋 外</t>
  </si>
  <si>
    <t>車 両</t>
  </si>
  <si>
    <t>平成19年</t>
    <rPh sb="0" eb="2">
      <t>ヘイセイ</t>
    </rPh>
    <rPh sb="4" eb="5">
      <t>ネン</t>
    </rPh>
    <phoneticPr fontId="2"/>
  </si>
  <si>
    <t>　20</t>
    <phoneticPr fontId="2"/>
  </si>
  <si>
    <t>　21</t>
    <phoneticPr fontId="2"/>
  </si>
  <si>
    <t>　22</t>
    <phoneticPr fontId="2"/>
  </si>
  <si>
    <t xml:space="preserve">  23</t>
    <phoneticPr fontId="2"/>
  </si>
  <si>
    <t>資料：佐賀広域消防局</t>
    <rPh sb="7" eb="9">
      <t>ショウボウ</t>
    </rPh>
    <rPh sb="9" eb="10">
      <t>キョク</t>
    </rPh>
    <phoneticPr fontId="2"/>
  </si>
  <si>
    <t>損害額
（千円）</t>
    <phoneticPr fontId="2"/>
  </si>
  <si>
    <t>各年中</t>
  </si>
  <si>
    <t>年次</t>
  </si>
  <si>
    <t>総数</t>
  </si>
  <si>
    <t>コンロ</t>
  </si>
  <si>
    <t>タバコ</t>
  </si>
  <si>
    <t>たき火</t>
  </si>
  <si>
    <t>火遊び</t>
  </si>
  <si>
    <t>その他</t>
  </si>
  <si>
    <t>214. 原 因 別 火 災 発 生 件 数 (平成19～23年）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rPh sb="24" eb="26">
      <t>ヘイセイ</t>
    </rPh>
    <rPh sb="31" eb="32">
      <t>ネン</t>
    </rPh>
    <phoneticPr fontId="2"/>
  </si>
  <si>
    <t>スト　ーブ</t>
    <phoneticPr fontId="2"/>
  </si>
  <si>
    <t>風呂・　かまど</t>
    <phoneticPr fontId="2"/>
  </si>
  <si>
    <t>電灯電話等の配線</t>
    <rPh sb="0" eb="2">
      <t>デントウ</t>
    </rPh>
    <rPh sb="2" eb="4">
      <t>デンワ</t>
    </rPh>
    <rPh sb="4" eb="5">
      <t>ナド</t>
    </rPh>
    <rPh sb="6" eb="8">
      <t>ハイセン</t>
    </rPh>
    <phoneticPr fontId="2"/>
  </si>
  <si>
    <t>放火　　　　　　</t>
    <rPh sb="0" eb="2">
      <t>ホウカ</t>
    </rPh>
    <phoneticPr fontId="2"/>
  </si>
  <si>
    <t>煙突　煙道　</t>
    <phoneticPr fontId="2"/>
  </si>
  <si>
    <t>調査　不明</t>
    <phoneticPr fontId="2"/>
  </si>
  <si>
    <t>注）放火は疑いを含む。</t>
    <rPh sb="0" eb="1">
      <t>チュウ</t>
    </rPh>
    <rPh sb="2" eb="4">
      <t>ホウカ</t>
    </rPh>
    <rPh sb="5" eb="6">
      <t>ウタガ</t>
    </rPh>
    <rPh sb="8" eb="9">
      <t>フク</t>
    </rPh>
    <phoneticPr fontId="2"/>
  </si>
  <si>
    <t>火災</t>
  </si>
  <si>
    <t>水難</t>
  </si>
  <si>
    <t>交通</t>
  </si>
  <si>
    <t>労働　　災害</t>
  </si>
  <si>
    <t>一般　　負傷</t>
  </si>
  <si>
    <t>加害</t>
  </si>
  <si>
    <t>自損　　行為</t>
  </si>
  <si>
    <t>急病</t>
  </si>
  <si>
    <t>運動　　競技</t>
  </si>
  <si>
    <t>215.　事 故 別 救 急 出 動 件 数 （平成19～23年）</t>
    <rPh sb="5" eb="6">
      <t>コト</t>
    </rPh>
    <rPh sb="7" eb="8">
      <t>ユエ</t>
    </rPh>
    <rPh sb="9" eb="10">
      <t>ベツ</t>
    </rPh>
    <rPh sb="11" eb="12">
      <t>スクイ</t>
    </rPh>
    <rPh sb="13" eb="14">
      <t>キュウ</t>
    </rPh>
    <rPh sb="15" eb="16">
      <t>デ</t>
    </rPh>
    <rPh sb="17" eb="18">
      <t>ドウ</t>
    </rPh>
    <rPh sb="19" eb="20">
      <t>ケン</t>
    </rPh>
    <rPh sb="21" eb="22">
      <t>カズ</t>
    </rPh>
    <rPh sb="24" eb="26">
      <t>ヘイセイ</t>
    </rPh>
    <rPh sb="31" eb="32">
      <t>ネン</t>
    </rPh>
    <phoneticPr fontId="2"/>
  </si>
  <si>
    <t>年次</t>
    <phoneticPr fontId="2"/>
  </si>
  <si>
    <t>自然
災害</t>
    <phoneticPr fontId="2"/>
  </si>
  <si>
    <t xml:space="preserve">  20</t>
    <phoneticPr fontId="2"/>
  </si>
  <si>
    <t xml:space="preserve">  21</t>
    <phoneticPr fontId="2"/>
  </si>
  <si>
    <t xml:space="preserve">  22</t>
    <phoneticPr fontId="2"/>
  </si>
  <si>
    <t>10月</t>
  </si>
  <si>
    <t>11月</t>
  </si>
  <si>
    <t>12月</t>
  </si>
  <si>
    <t>216. 月 別 救 急 出 動 件 数 （平成19～23年）</t>
    <rPh sb="5" eb="6">
      <t>ツキ</t>
    </rPh>
    <rPh sb="7" eb="8">
      <t>ベツ</t>
    </rPh>
    <rPh sb="9" eb="10">
      <t>スクイ</t>
    </rPh>
    <rPh sb="11" eb="12">
      <t>キュウ</t>
    </rPh>
    <rPh sb="13" eb="14">
      <t>デ</t>
    </rPh>
    <rPh sb="15" eb="16">
      <t>ドウ</t>
    </rPh>
    <rPh sb="17" eb="18">
      <t>ケン</t>
    </rPh>
    <rPh sb="19" eb="20">
      <t>カズ</t>
    </rPh>
    <rPh sb="22" eb="24">
      <t>ヘイセイ</t>
    </rPh>
    <rPh sb="29" eb="30">
      <t>ネン</t>
    </rPh>
    <phoneticPr fontId="2"/>
  </si>
  <si>
    <t>年次</t>
    <phoneticPr fontId="2"/>
  </si>
  <si>
    <t>総数</t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</si>
  <si>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</si>
  <si>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</si>
  <si>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</si>
  <si>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</si>
  <si>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</si>
  <si>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</si>
  <si>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</si>
  <si>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</si>
  <si>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</si>
  <si>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　23</t>
    <phoneticPr fontId="2"/>
  </si>
  <si>
    <t>217. 原因別交通事故発生件数 （平成20～24年）</t>
    <rPh sb="14" eb="16">
      <t>ケンスウ</t>
    </rPh>
    <rPh sb="18" eb="20">
      <t>ヘイセイ</t>
    </rPh>
    <rPh sb="25" eb="26">
      <t>ネン</t>
    </rPh>
    <phoneticPr fontId="2"/>
  </si>
  <si>
    <t>（単位：件・％）</t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</si>
  <si>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</si>
  <si>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</si>
  <si>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</si>
  <si>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</si>
  <si>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</si>
  <si>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発　生</t>
  </si>
  <si>
    <t>構成比</t>
  </si>
  <si>
    <t>構成比</t>
    <rPh sb="0" eb="3">
      <t>コウセイヒ</t>
    </rPh>
    <phoneticPr fontId="2"/>
  </si>
  <si>
    <t>車両側計</t>
  </si>
  <si>
    <t>信号無視</t>
  </si>
  <si>
    <t>通行区分</t>
  </si>
  <si>
    <t>横断等</t>
  </si>
  <si>
    <t>追越等</t>
  </si>
  <si>
    <t>優先妨害</t>
  </si>
  <si>
    <t>右左折</t>
  </si>
  <si>
    <t>歩行者妨害</t>
  </si>
  <si>
    <t>一時不停止</t>
  </si>
  <si>
    <t>酒酔い</t>
  </si>
  <si>
    <t>過労</t>
  </si>
  <si>
    <t>スピード</t>
  </si>
  <si>
    <t>交差点安全</t>
  </si>
  <si>
    <t>前方不注意</t>
    <rPh sb="3" eb="5">
      <t>チュウイ</t>
    </rPh>
    <phoneticPr fontId="2"/>
  </si>
  <si>
    <t>該当なし</t>
  </si>
  <si>
    <t>人側計</t>
  </si>
  <si>
    <t>不明</t>
    <rPh sb="0" eb="2">
      <t>フメイ</t>
    </rPh>
    <phoneticPr fontId="2"/>
  </si>
  <si>
    <t>資料：佐賀県警察本部（交通白書）</t>
    <rPh sb="5" eb="6">
      <t>ケン</t>
    </rPh>
    <rPh sb="6" eb="8">
      <t>ケイサツ</t>
    </rPh>
    <rPh sb="8" eb="10">
      <t>ホンブ</t>
    </rPh>
    <phoneticPr fontId="2"/>
  </si>
  <si>
    <t>注）不明は、当事者が逃走等で判明しない場合等</t>
    <rPh sb="0" eb="1">
      <t>チュウ</t>
    </rPh>
    <rPh sb="2" eb="4">
      <t>フメイ</t>
    </rPh>
    <rPh sb="6" eb="9">
      <t>トウジシャ</t>
    </rPh>
    <rPh sb="10" eb="12">
      <t>トウソウ</t>
    </rPh>
    <rPh sb="12" eb="13">
      <t>ナド</t>
    </rPh>
    <rPh sb="14" eb="16">
      <t>ハンメイ</t>
    </rPh>
    <rPh sb="19" eb="21">
      <t>バアイ</t>
    </rPh>
    <rPh sb="21" eb="22">
      <t>ナド</t>
    </rPh>
    <phoneticPr fontId="2"/>
  </si>
  <si>
    <t>区　　分</t>
    <phoneticPr fontId="2"/>
  </si>
  <si>
    <t>総      数</t>
    <phoneticPr fontId="2"/>
  </si>
  <si>
    <t>3 079</t>
    <phoneticPr fontId="2"/>
  </si>
  <si>
    <t>3 070</t>
    <phoneticPr fontId="2"/>
  </si>
  <si>
    <t xml:space="preserve">0.00 </t>
    <phoneticPr fontId="2"/>
  </si>
  <si>
    <t>1 619</t>
    <phoneticPr fontId="2"/>
  </si>
  <si>
    <t xml:space="preserve">    -</t>
    <phoneticPr fontId="2"/>
  </si>
  <si>
    <t xml:space="preserve">0.00 </t>
    <phoneticPr fontId="2"/>
  </si>
  <si>
    <t>…</t>
    <phoneticPr fontId="2"/>
  </si>
  <si>
    <t>3 239</t>
  </si>
  <si>
    <t>4 227</t>
  </si>
  <si>
    <t>218. 　交  通  事  故  発　生　件　数　（平成20～24年）</t>
    <rPh sb="18" eb="19">
      <t>ハツ</t>
    </rPh>
    <rPh sb="20" eb="21">
      <t>ショウ</t>
    </rPh>
    <rPh sb="22" eb="23">
      <t>ケン</t>
    </rPh>
    <rPh sb="24" eb="25">
      <t>カズ</t>
    </rPh>
    <rPh sb="27" eb="29">
      <t>ヘイセイ</t>
    </rPh>
    <rPh sb="34" eb="35">
      <t>ネン</t>
    </rPh>
    <phoneticPr fontId="2"/>
  </si>
  <si>
    <t>年次</t>
    <rPh sb="1" eb="2">
      <t>ジ</t>
    </rPh>
    <phoneticPr fontId="2"/>
  </si>
  <si>
    <t>発 生 件 数</t>
    <phoneticPr fontId="2"/>
  </si>
  <si>
    <t>死  　者</t>
    <phoneticPr fontId="2"/>
  </si>
  <si>
    <t>傷  　者</t>
    <phoneticPr fontId="2"/>
  </si>
  <si>
    <t>　24</t>
    <phoneticPr fontId="2"/>
  </si>
  <si>
    <t>月別</t>
    <phoneticPr fontId="2"/>
  </si>
  <si>
    <t>平成22年</t>
    <phoneticPr fontId="2"/>
  </si>
  <si>
    <t>平成23年</t>
    <phoneticPr fontId="2"/>
  </si>
  <si>
    <t>平成24年</t>
    <phoneticPr fontId="2"/>
  </si>
  <si>
    <t xml:space="preserve"> 1月</t>
    <rPh sb="2" eb="3">
      <t>ガツ</t>
    </rPh>
    <phoneticPr fontId="2"/>
  </si>
  <si>
    <t xml:space="preserve"> 2  </t>
    <phoneticPr fontId="2"/>
  </si>
  <si>
    <t xml:space="preserve"> 3  </t>
    <phoneticPr fontId="2"/>
  </si>
  <si>
    <t xml:space="preserve"> 4  </t>
    <phoneticPr fontId="2"/>
  </si>
  <si>
    <t xml:space="preserve"> 5  </t>
    <phoneticPr fontId="2"/>
  </si>
  <si>
    <t xml:space="preserve"> 6  </t>
    <phoneticPr fontId="2"/>
  </si>
  <si>
    <t xml:space="preserve"> 7  </t>
    <phoneticPr fontId="2"/>
  </si>
  <si>
    <t xml:space="preserve"> 8  </t>
    <phoneticPr fontId="2"/>
  </si>
  <si>
    <t xml:space="preserve"> 9  </t>
    <phoneticPr fontId="2"/>
  </si>
  <si>
    <t xml:space="preserve">10 </t>
    <phoneticPr fontId="2"/>
  </si>
  <si>
    <t xml:space="preserve">11 </t>
    <phoneticPr fontId="2"/>
  </si>
  <si>
    <t xml:space="preserve">12 </t>
    <phoneticPr fontId="2"/>
  </si>
  <si>
    <t>資料：佐賀県警察本部</t>
    <rPh sb="5" eb="6">
      <t>ケン</t>
    </rPh>
    <rPh sb="8" eb="10">
      <t>ホンブ</t>
    </rPh>
    <phoneticPr fontId="2"/>
  </si>
  <si>
    <t>区  分</t>
  </si>
  <si>
    <t>諸富北</t>
  </si>
  <si>
    <t>諸富南</t>
  </si>
  <si>
    <t>春日</t>
  </si>
  <si>
    <t>川上</t>
  </si>
  <si>
    <t>松梅</t>
  </si>
  <si>
    <t>春日北</t>
  </si>
  <si>
    <t>富士南</t>
  </si>
  <si>
    <t>富士</t>
  </si>
  <si>
    <t>北山</t>
  </si>
  <si>
    <t>北山東部</t>
  </si>
  <si>
    <t>三瀬</t>
  </si>
  <si>
    <t>219. 小学校区別交通事故発生件数 （平成22～24年）</t>
    <rPh sb="5" eb="8">
      <t>ショウガッコウ</t>
    </rPh>
    <rPh sb="8" eb="9">
      <t>ク</t>
    </rPh>
    <rPh sb="9" eb="10">
      <t>ベツ</t>
    </rPh>
    <rPh sb="14" eb="16">
      <t>ハッセイ</t>
    </rPh>
    <rPh sb="16" eb="18">
      <t>ケンスウ</t>
    </rPh>
    <rPh sb="20" eb="22">
      <t>ヘイセイ</t>
    </rPh>
    <rPh sb="27" eb="28">
      <t>ネン</t>
    </rPh>
    <phoneticPr fontId="2"/>
  </si>
  <si>
    <t>各年中</t>
    <rPh sb="0" eb="2">
      <t>カクネン</t>
    </rPh>
    <rPh sb="2" eb="3">
      <t>チュウ</t>
    </rPh>
    <phoneticPr fontId="2"/>
  </si>
  <si>
    <t>人  身  事  故  別</t>
    <rPh sb="0" eb="1">
      <t>ヒト</t>
    </rPh>
    <rPh sb="3" eb="4">
      <t>ミ</t>
    </rPh>
    <rPh sb="6" eb="7">
      <t>コト</t>
    </rPh>
    <rPh sb="9" eb="10">
      <t>ユエ</t>
    </rPh>
    <rPh sb="12" eb="13">
      <t>ベツ</t>
    </rPh>
    <phoneticPr fontId="2"/>
  </si>
  <si>
    <t>発 生 件 数</t>
    <rPh sb="0" eb="1">
      <t>パツ</t>
    </rPh>
    <rPh sb="2" eb="3">
      <t>ショウ</t>
    </rPh>
    <rPh sb="4" eb="5">
      <t>ケン</t>
    </rPh>
    <rPh sb="6" eb="7">
      <t>カズ</t>
    </rPh>
    <phoneticPr fontId="2"/>
  </si>
  <si>
    <t>死　  者</t>
    <rPh sb="0" eb="1">
      <t>シ</t>
    </rPh>
    <rPh sb="4" eb="5">
      <t>モノ</t>
    </rPh>
    <phoneticPr fontId="2"/>
  </si>
  <si>
    <t>傷　  者</t>
    <rPh sb="0" eb="1">
      <t>キズ</t>
    </rPh>
    <rPh sb="4" eb="5">
      <t>シャ</t>
    </rPh>
    <phoneticPr fontId="2"/>
  </si>
  <si>
    <t>校  区</t>
    <phoneticPr fontId="2"/>
  </si>
  <si>
    <t>平成22年</t>
    <rPh sb="0" eb="2">
      <t>ヘイセイ</t>
    </rPh>
    <phoneticPr fontId="2"/>
  </si>
  <si>
    <t>総数</t>
    <phoneticPr fontId="22"/>
  </si>
  <si>
    <t>勧興</t>
    <phoneticPr fontId="22"/>
  </si>
  <si>
    <t>循誘</t>
    <phoneticPr fontId="22"/>
  </si>
  <si>
    <t>日新</t>
    <phoneticPr fontId="22"/>
  </si>
  <si>
    <t>赤松</t>
    <phoneticPr fontId="22"/>
  </si>
  <si>
    <t>神野</t>
    <phoneticPr fontId="22"/>
  </si>
  <si>
    <t>西与賀</t>
    <phoneticPr fontId="22"/>
  </si>
  <si>
    <t>嘉瀬</t>
    <phoneticPr fontId="22"/>
  </si>
  <si>
    <t>巨勢</t>
    <phoneticPr fontId="22"/>
  </si>
  <si>
    <t>兵庫</t>
    <phoneticPr fontId="22"/>
  </si>
  <si>
    <t>高木瀬</t>
    <phoneticPr fontId="22"/>
  </si>
  <si>
    <t>北川副</t>
    <phoneticPr fontId="22"/>
  </si>
  <si>
    <t>本庄</t>
    <phoneticPr fontId="22"/>
  </si>
  <si>
    <t>鍋島</t>
    <phoneticPr fontId="22"/>
  </si>
  <si>
    <t>金立</t>
    <phoneticPr fontId="22"/>
  </si>
  <si>
    <t>久保泉</t>
    <phoneticPr fontId="22"/>
  </si>
  <si>
    <t>芙蓉</t>
    <phoneticPr fontId="22"/>
  </si>
  <si>
    <t>新栄</t>
    <phoneticPr fontId="22"/>
  </si>
  <si>
    <t>若楠</t>
    <phoneticPr fontId="22"/>
  </si>
  <si>
    <t>開成</t>
    <phoneticPr fontId="22"/>
  </si>
  <si>
    <t>中川副</t>
    <rPh sb="0" eb="1">
      <t>ナカ</t>
    </rPh>
    <rPh sb="1" eb="3">
      <t>カワソエ</t>
    </rPh>
    <phoneticPr fontId="2"/>
  </si>
  <si>
    <t>大詫間</t>
    <rPh sb="0" eb="1">
      <t>オオ</t>
    </rPh>
    <rPh sb="1" eb="3">
      <t>タクマ</t>
    </rPh>
    <phoneticPr fontId="2"/>
  </si>
  <si>
    <t>南川副</t>
    <rPh sb="0" eb="1">
      <t>ミナミ</t>
    </rPh>
    <rPh sb="1" eb="2">
      <t>カワ</t>
    </rPh>
    <rPh sb="2" eb="3">
      <t>ソ</t>
    </rPh>
    <phoneticPr fontId="2"/>
  </si>
  <si>
    <t>西川副</t>
    <rPh sb="0" eb="1">
      <t>ニシ</t>
    </rPh>
    <rPh sb="1" eb="2">
      <t>カワ</t>
    </rPh>
    <rPh sb="2" eb="3">
      <t>ソ</t>
    </rPh>
    <phoneticPr fontId="2"/>
  </si>
  <si>
    <t>東与賀</t>
    <rPh sb="0" eb="3">
      <t>ヒガシヨカ</t>
    </rPh>
    <phoneticPr fontId="2"/>
  </si>
  <si>
    <t>思斉</t>
    <rPh sb="0" eb="1">
      <t>オモ</t>
    </rPh>
    <rPh sb="1" eb="2">
      <t>セイ</t>
    </rPh>
    <phoneticPr fontId="2"/>
  </si>
  <si>
    <t>資料：佐賀県警察本部</t>
    <rPh sb="0" eb="2">
      <t>シリョウ</t>
    </rPh>
    <rPh sb="3" eb="6">
      <t>サガケン</t>
    </rPh>
    <rPh sb="6" eb="8">
      <t>ケイサツ</t>
    </rPh>
    <rPh sb="8" eb="10">
      <t>ホンブ</t>
    </rPh>
    <phoneticPr fontId="2"/>
  </si>
  <si>
    <t>時　　間　　別　　発　　生　　件　　数</t>
  </si>
  <si>
    <t>220. 小学校区・時間別交通事故発生件数 （平成22～24年）</t>
    <rPh sb="5" eb="8">
      <t>ショウガッコウ</t>
    </rPh>
    <rPh sb="8" eb="9">
      <t>ク</t>
    </rPh>
    <rPh sb="10" eb="12">
      <t>ジカン</t>
    </rPh>
    <rPh sb="12" eb="13">
      <t>ベツ</t>
    </rPh>
    <rPh sb="13" eb="15">
      <t>コウツウ</t>
    </rPh>
    <rPh sb="15" eb="17">
      <t>ジコ</t>
    </rPh>
    <rPh sb="17" eb="19">
      <t>ハッセイ</t>
    </rPh>
    <rPh sb="19" eb="21">
      <t>ケンスウ</t>
    </rPh>
    <rPh sb="23" eb="25">
      <t>ヘイセイ</t>
    </rPh>
    <rPh sb="30" eb="31">
      <t>ネン</t>
    </rPh>
    <phoneticPr fontId="2"/>
  </si>
  <si>
    <t>区 分</t>
    <phoneticPr fontId="2"/>
  </si>
  <si>
    <t>0時台～6時台</t>
    <rPh sb="2" eb="3">
      <t>ダイ</t>
    </rPh>
    <rPh sb="6" eb="7">
      <t>ダイ</t>
    </rPh>
    <phoneticPr fontId="2"/>
  </si>
  <si>
    <t>7時台～9時台</t>
    <rPh sb="1" eb="2">
      <t>ジ</t>
    </rPh>
    <rPh sb="2" eb="3">
      <t>ダイ</t>
    </rPh>
    <rPh sb="5" eb="6">
      <t>ジ</t>
    </rPh>
    <rPh sb="6" eb="7">
      <t>ダイ</t>
    </rPh>
    <phoneticPr fontId="2"/>
  </si>
  <si>
    <t>10時台～12時台</t>
    <rPh sb="2" eb="3">
      <t>ジ</t>
    </rPh>
    <rPh sb="3" eb="4">
      <t>ダイ</t>
    </rPh>
    <rPh sb="7" eb="8">
      <t>ジ</t>
    </rPh>
    <rPh sb="8" eb="9">
      <t>ダイ</t>
    </rPh>
    <phoneticPr fontId="2"/>
  </si>
  <si>
    <t>13時台～16時台</t>
    <rPh sb="2" eb="3">
      <t>ジ</t>
    </rPh>
    <rPh sb="3" eb="4">
      <t>ダイ</t>
    </rPh>
    <rPh sb="7" eb="8">
      <t>ジ</t>
    </rPh>
    <rPh sb="8" eb="9">
      <t>ダイ</t>
    </rPh>
    <phoneticPr fontId="2"/>
  </si>
  <si>
    <t>17時台～20時台</t>
    <rPh sb="2" eb="3">
      <t>ジ</t>
    </rPh>
    <rPh sb="3" eb="4">
      <t>ダイ</t>
    </rPh>
    <rPh sb="7" eb="8">
      <t>ジ</t>
    </rPh>
    <rPh sb="8" eb="9">
      <t>ダイ</t>
    </rPh>
    <phoneticPr fontId="2"/>
  </si>
  <si>
    <t>21時台～23時台</t>
    <rPh sb="2" eb="3">
      <t>ジ</t>
    </rPh>
    <rPh sb="3" eb="4">
      <t>ダイ</t>
    </rPh>
    <rPh sb="7" eb="8">
      <t>ジ</t>
    </rPh>
    <rPh sb="8" eb="9">
      <t>ダイ</t>
    </rPh>
    <phoneticPr fontId="2"/>
  </si>
  <si>
    <t>校 区</t>
    <phoneticPr fontId="2"/>
  </si>
  <si>
    <t>22年</t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</si>
  <si>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</si>
  <si>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</si>
  <si>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22年</t>
    <phoneticPr fontId="2"/>
  </si>
  <si>
    <t>23年</t>
    <phoneticPr fontId="2"/>
  </si>
  <si>
    <t>24年</t>
    <phoneticPr fontId="2"/>
  </si>
  <si>
    <t>総数</t>
    <phoneticPr fontId="22"/>
  </si>
  <si>
    <t>勧興</t>
    <phoneticPr fontId="22"/>
  </si>
  <si>
    <t>循誘</t>
    <phoneticPr fontId="22"/>
  </si>
  <si>
    <t>日新</t>
    <phoneticPr fontId="22"/>
  </si>
  <si>
    <t>赤松</t>
    <phoneticPr fontId="22"/>
  </si>
  <si>
    <t>神野</t>
    <phoneticPr fontId="22"/>
  </si>
  <si>
    <t>西与賀</t>
    <phoneticPr fontId="22"/>
  </si>
  <si>
    <t>嘉瀬</t>
    <phoneticPr fontId="22"/>
  </si>
  <si>
    <t>巨勢</t>
    <phoneticPr fontId="22"/>
  </si>
  <si>
    <t>兵庫</t>
    <phoneticPr fontId="22"/>
  </si>
  <si>
    <t>高木瀬</t>
    <phoneticPr fontId="22"/>
  </si>
  <si>
    <t>北川副</t>
    <phoneticPr fontId="22"/>
  </si>
  <si>
    <t>本庄</t>
    <phoneticPr fontId="22"/>
  </si>
  <si>
    <t>鍋島</t>
    <phoneticPr fontId="22"/>
  </si>
  <si>
    <t>金立</t>
    <phoneticPr fontId="22"/>
  </si>
  <si>
    <t>久保泉</t>
    <phoneticPr fontId="22"/>
  </si>
  <si>
    <t>芙蓉</t>
    <phoneticPr fontId="22"/>
  </si>
  <si>
    <t>新栄</t>
    <phoneticPr fontId="22"/>
  </si>
  <si>
    <t>若楠</t>
    <phoneticPr fontId="22"/>
  </si>
  <si>
    <t>開成</t>
    <phoneticPr fontId="22"/>
  </si>
  <si>
    <t>総　数</t>
  </si>
  <si>
    <t>凶　　悪　　犯</t>
  </si>
  <si>
    <t>粗　　暴　　犯</t>
  </si>
  <si>
    <t>窃盗犯</t>
  </si>
  <si>
    <t>知　能　犯</t>
  </si>
  <si>
    <t>風俗犯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</si>
  <si>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</si>
  <si>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</si>
  <si>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</si>
  <si>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</si>
  <si>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</si>
  <si>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</si>
  <si>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</si>
  <si>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</si>
  <si>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</si>
  <si>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 xml:space="preserve">  20</t>
  </si>
  <si>
    <t xml:space="preserve">  21</t>
  </si>
  <si>
    <t>佐賀県管内</t>
  </si>
  <si>
    <t>殺人</t>
  </si>
  <si>
    <t>221. 刑法犯 罪種別認知・検挙件数 （平成19～23年）</t>
    <rPh sb="9" eb="10">
      <t>ザイ</t>
    </rPh>
    <rPh sb="10" eb="11">
      <t>タネ</t>
    </rPh>
    <rPh sb="11" eb="12">
      <t>ベツ</t>
    </rPh>
    <rPh sb="12" eb="13">
      <t>ニン</t>
    </rPh>
    <rPh sb="13" eb="14">
      <t>チ</t>
    </rPh>
    <rPh sb="15" eb="16">
      <t>ケン</t>
    </rPh>
    <rPh sb="16" eb="17">
      <t>キョ</t>
    </rPh>
    <rPh sb="17" eb="18">
      <t>ケン</t>
    </rPh>
    <rPh sb="18" eb="19">
      <t>カズ</t>
    </rPh>
    <rPh sb="21" eb="23">
      <t>ヘイセイ</t>
    </rPh>
    <rPh sb="28" eb="29">
      <t>ネン</t>
    </rPh>
    <phoneticPr fontId="2"/>
  </si>
  <si>
    <t>認知件数</t>
    <rPh sb="0" eb="2">
      <t>ニンチ</t>
    </rPh>
    <rPh sb="2" eb="4">
      <t>ケンスウ</t>
    </rPh>
    <phoneticPr fontId="2"/>
  </si>
  <si>
    <t>年　　次</t>
    <phoneticPr fontId="2"/>
  </si>
  <si>
    <t>その他</t>
    <phoneticPr fontId="2"/>
  </si>
  <si>
    <t>殺人</t>
    <phoneticPr fontId="2"/>
  </si>
  <si>
    <t>凶器準備集合</t>
    <phoneticPr fontId="2"/>
  </si>
  <si>
    <t>その他</t>
    <rPh sb="2" eb="3">
      <t>タ</t>
    </rPh>
    <phoneticPr fontId="2"/>
  </si>
  <si>
    <t>検挙件数</t>
    <rPh sb="0" eb="2">
      <t>ケンキョ</t>
    </rPh>
    <rPh sb="2" eb="4">
      <t>ケンスウ</t>
    </rPh>
    <phoneticPr fontId="2"/>
  </si>
  <si>
    <t>年　　次</t>
    <phoneticPr fontId="2"/>
  </si>
  <si>
    <t>凶器準備集合</t>
    <phoneticPr fontId="2"/>
  </si>
  <si>
    <t>資料：佐賀県警察本部刑事部刑事企画課「佐賀の犯罪」</t>
    <rPh sb="10" eb="12">
      <t>ケイジ</t>
    </rPh>
    <rPh sb="12" eb="13">
      <t>ブ</t>
    </rPh>
    <rPh sb="13" eb="15">
      <t>ケイジ</t>
    </rPh>
    <rPh sb="15" eb="17">
      <t>キカク</t>
    </rPh>
    <rPh sb="17" eb="18">
      <t>カ</t>
    </rPh>
    <rPh sb="19" eb="21">
      <t>サガ</t>
    </rPh>
    <rPh sb="22" eb="24">
      <t>ハンザイ</t>
    </rPh>
    <phoneticPr fontId="2"/>
  </si>
  <si>
    <t>注）検挙件数は発生地による。</t>
    <rPh sb="0" eb="1">
      <t>チュウ</t>
    </rPh>
    <rPh sb="2" eb="4">
      <t>ケンキョ</t>
    </rPh>
    <rPh sb="4" eb="6">
      <t>ケンスウ</t>
    </rPh>
    <rPh sb="7" eb="9">
      <t>ハッセイ</t>
    </rPh>
    <rPh sb="9" eb="10">
      <t>チ</t>
    </rPh>
    <phoneticPr fontId="2"/>
  </si>
  <si>
    <t>佐賀市統計データ　平成24年版</t>
    <rPh sb="0" eb="3">
      <t>サガシ</t>
    </rPh>
    <rPh sb="3" eb="5">
      <t>トウケイ</t>
    </rPh>
    <rPh sb="9" eb="11">
      <t>ヘイセイ</t>
    </rPh>
    <rPh sb="13" eb="14">
      <t>ネン</t>
    </rPh>
    <rPh sb="14" eb="15">
      <t>バン</t>
    </rPh>
    <phoneticPr fontId="2"/>
  </si>
  <si>
    <t>〔２０〕災害・治安</t>
    <rPh sb="4" eb="6">
      <t>サイガイ</t>
    </rPh>
    <rPh sb="7" eb="9">
      <t>チアン</t>
    </rPh>
    <phoneticPr fontId="2"/>
  </si>
  <si>
    <t>目　　　次</t>
    <rPh sb="0" eb="1">
      <t>メ</t>
    </rPh>
    <rPh sb="4" eb="5">
      <t>ツギ</t>
    </rPh>
    <phoneticPr fontId="2"/>
  </si>
  <si>
    <t>表題</t>
    <rPh sb="0" eb="2">
      <t>ヒョウダイ</t>
    </rPh>
    <phoneticPr fontId="2"/>
  </si>
  <si>
    <t>掲載年次・年度</t>
    <rPh sb="0" eb="2">
      <t>ケイサイ</t>
    </rPh>
    <rPh sb="2" eb="4">
      <t>ネンジ</t>
    </rPh>
    <rPh sb="5" eb="7">
      <t>ネンド</t>
    </rPh>
    <phoneticPr fontId="2"/>
  </si>
  <si>
    <t>平成19～23年</t>
    <rPh sb="0" eb="2">
      <t>ヘイセイ</t>
    </rPh>
    <rPh sb="7" eb="8">
      <t>ネン</t>
    </rPh>
    <phoneticPr fontId="2"/>
  </si>
  <si>
    <t>平成20～24年</t>
    <rPh sb="0" eb="2">
      <t>ヘイセイ</t>
    </rPh>
    <rPh sb="7" eb="8">
      <t>ネン</t>
    </rPh>
    <phoneticPr fontId="2"/>
  </si>
  <si>
    <t>平成22～24年</t>
    <rPh sb="0" eb="2">
      <t>ヘイセイ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</si>
</sst>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#\ ##0;&quot;△&quot;\-#,##0;\-"/>
    <numFmt numFmtId="177" formatCode="#\ ##0"/>
    <numFmt numFmtId="178" formatCode="_ * #\ ##0_ ;_ * \-#,##0_ ;_ * &quot;-&quot;_ ;_ @_ "/>
    <numFmt numFmtId="179" formatCode="\(#\)"/>
    <numFmt numFmtId="180" formatCode="#\ ##0\ ;&quot;△&quot;\-#,##0;\-\ "/>
    <numFmt numFmtId="181" formatCode="\ ;00000000000000000000000000000000000000000000"/>
    <numFmt numFmtId="182" formatCode="0.00_);[Red]\(0.00\)"/>
    <numFmt numFmtId="183" formatCode="0.00_ "/>
    <numFmt numFmtId="184" formatCode="#\ ##0\ ;\-#\ ##0\ ;\-\ "/>
    <numFmt numFmtId="185" formatCode="&quot;r&quot;#\ ##0"/>
    <numFmt numFmtId="186" formatCode="###0;&quot;△&quot;\-###0;\-"/>
    <numFmt numFmtId="187" formatCode="#,##0;\-#,##0;&quot;-&quot;"/>
    <numFmt numFmtId="188" formatCode="_ &quot;SFr.&quot;* #,##0.00_ ;_ &quot;SFr.&quot;* \-#,##0.00_ ;_ &quot;SFr.&quot;* &quot;-&quot;??_ ;_ @_ "/>
    <numFmt numFmtId="189" formatCode="[$-411]g/&quot;標&quot;&quot;準&quot;"/>
    <numFmt numFmtId="190" formatCode="&quot;｣&quot;#,##0;[Red]\-&quot;｣&quot;#,##0"/>
  </numFmts>
  <fonts count="29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8.25"/>
      <color indexed="12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20"/>
      <name val="ＭＳ 明朝"/>
      <family val="1"/>
      <charset val="128"/>
    </font>
    <font>
      <sz val="9"/>
      <name val="明朝"/>
      <family val="1"/>
      <charset val="128"/>
    </font>
    <font>
      <sz val="10"/>
      <name val="Century"/>
      <family val="1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b/>
      <sz val="18"/>
      <color indexed="18"/>
      <name val="ＭＳ 明朝"/>
      <family val="1"/>
      <charset val="128"/>
    </font>
    <font>
      <b/>
      <sz val="12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22"/>
      </left>
      <right/>
      <top style="medium">
        <color indexed="22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187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188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</cellStyleXfs>
  <cellXfs count="474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5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/>
    </xf>
    <xf numFmtId="178" fontId="4" fillId="0" borderId="22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distributed" vertical="center" wrapText="1"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9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horizontal="right" vertical="center"/>
    </xf>
    <xf numFmtId="178" fontId="4" fillId="0" borderId="39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8" fontId="4" fillId="0" borderId="4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/>
    <xf numFmtId="0" fontId="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quotePrefix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" fillId="0" borderId="0" xfId="22" applyFont="1" applyAlignment="1">
      <alignment vertical="center"/>
    </xf>
    <xf numFmtId="0" fontId="10" fillId="0" borderId="0" xfId="22"/>
    <xf numFmtId="0" fontId="6" fillId="0" borderId="0" xfId="22" applyFont="1" applyAlignment="1">
      <alignment horizontal="center" vertical="center"/>
    </xf>
    <xf numFmtId="0" fontId="1" fillId="0" borderId="19" xfId="22" applyFont="1" applyBorder="1" applyAlignment="1">
      <alignment vertical="center"/>
    </xf>
    <xf numFmtId="0" fontId="1" fillId="0" borderId="19" xfId="22" applyFont="1" applyBorder="1" applyAlignment="1">
      <alignment horizontal="right" vertical="center"/>
    </xf>
    <xf numFmtId="0" fontId="3" fillId="0" borderId="14" xfId="22" applyFont="1" applyBorder="1" applyAlignment="1">
      <alignment horizontal="distributed" vertical="center" wrapText="1" justifyLastLine="1"/>
    </xf>
    <xf numFmtId="0" fontId="3" fillId="0" borderId="14" xfId="22" applyFont="1" applyBorder="1" applyAlignment="1">
      <alignment horizontal="center" vertical="center" wrapText="1"/>
    </xf>
    <xf numFmtId="0" fontId="3" fillId="0" borderId="41" xfId="22" applyFont="1" applyBorder="1" applyAlignment="1">
      <alignment horizontal="center" vertical="center" wrapText="1"/>
    </xf>
    <xf numFmtId="0" fontId="10" fillId="0" borderId="0" xfId="22" applyBorder="1"/>
    <xf numFmtId="49" fontId="3" fillId="0" borderId="21" xfId="22" applyNumberFormat="1" applyFont="1" applyFill="1" applyBorder="1" applyAlignment="1">
      <alignment horizontal="center" vertical="center"/>
    </xf>
    <xf numFmtId="180" fontId="3" fillId="0" borderId="37" xfId="22" applyNumberFormat="1" applyFont="1" applyBorder="1" applyAlignment="1">
      <alignment vertical="center"/>
    </xf>
    <xf numFmtId="180" fontId="3" fillId="0" borderId="38" xfId="22" applyNumberFormat="1" applyFont="1" applyBorder="1" applyAlignment="1">
      <alignment vertical="center"/>
    </xf>
    <xf numFmtId="180" fontId="3" fillId="0" borderId="42" xfId="22" applyNumberFormat="1" applyFont="1" applyBorder="1" applyAlignment="1">
      <alignment vertical="center"/>
    </xf>
    <xf numFmtId="49" fontId="3" fillId="0" borderId="25" xfId="22" applyNumberFormat="1" applyFont="1" applyBorder="1" applyAlignment="1">
      <alignment horizontal="center" vertical="center"/>
    </xf>
    <xf numFmtId="49" fontId="3" fillId="0" borderId="12" xfId="22" applyNumberFormat="1" applyFont="1" applyBorder="1" applyAlignment="1">
      <alignment horizontal="center" vertical="center"/>
    </xf>
    <xf numFmtId="180" fontId="3" fillId="0" borderId="34" xfId="22" applyNumberFormat="1" applyFont="1" applyBorder="1" applyAlignment="1">
      <alignment vertical="center"/>
    </xf>
    <xf numFmtId="0" fontId="3" fillId="0" borderId="0" xfId="22" applyFont="1" applyAlignment="1">
      <alignment vertical="center"/>
    </xf>
    <xf numFmtId="49" fontId="3" fillId="0" borderId="0" xfId="22" applyNumberFormat="1" applyFont="1" applyFill="1" applyBorder="1" applyAlignment="1">
      <alignment horizontal="left" vertical="center"/>
    </xf>
    <xf numFmtId="0" fontId="1" fillId="0" borderId="0" xfId="23" applyFont="1" applyAlignment="1">
      <alignment vertical="center"/>
    </xf>
    <xf numFmtId="0" fontId="10" fillId="0" borderId="0" xfId="23"/>
    <xf numFmtId="0" fontId="6" fillId="0" borderId="0" xfId="23" applyFont="1" applyAlignment="1">
      <alignment horizontal="center" vertical="center"/>
    </xf>
    <xf numFmtId="0" fontId="3" fillId="0" borderId="19" xfId="23" applyFont="1" applyBorder="1" applyAlignment="1">
      <alignment vertical="center"/>
    </xf>
    <xf numFmtId="0" fontId="3" fillId="0" borderId="19" xfId="23" applyFont="1" applyBorder="1" applyAlignment="1">
      <alignment horizontal="right" vertical="center"/>
    </xf>
    <xf numFmtId="0" fontId="3" fillId="0" borderId="43" xfId="23" applyFont="1" applyBorder="1" applyAlignment="1">
      <alignment horizontal="distributed" vertical="center" wrapText="1" justifyLastLine="1"/>
    </xf>
    <xf numFmtId="0" fontId="3" fillId="0" borderId="44" xfId="23" applyFont="1" applyBorder="1" applyAlignment="1">
      <alignment horizontal="center" vertical="center"/>
    </xf>
    <xf numFmtId="0" fontId="3" fillId="0" borderId="44" xfId="23" applyFont="1" applyBorder="1" applyAlignment="1">
      <alignment horizontal="center" vertical="center" wrapText="1"/>
    </xf>
    <xf numFmtId="0" fontId="3" fillId="0" borderId="17" xfId="23" applyNumberFormat="1" applyFont="1" applyBorder="1" applyAlignment="1">
      <alignment horizontal="center" vertical="center"/>
    </xf>
    <xf numFmtId="180" fontId="3" fillId="0" borderId="37" xfId="23" applyNumberFormat="1" applyFont="1" applyBorder="1" applyAlignment="1">
      <alignment vertical="center"/>
    </xf>
    <xf numFmtId="49" fontId="3" fillId="0" borderId="21" xfId="23" applyNumberFormat="1" applyFont="1" applyBorder="1" applyAlignment="1">
      <alignment horizontal="center" vertical="center"/>
    </xf>
    <xf numFmtId="180" fontId="3" fillId="0" borderId="38" xfId="23" applyNumberFormat="1" applyFont="1" applyBorder="1" applyAlignment="1">
      <alignment vertical="center"/>
    </xf>
    <xf numFmtId="180" fontId="3" fillId="0" borderId="39" xfId="23" applyNumberFormat="1" applyFont="1" applyBorder="1" applyAlignment="1">
      <alignment vertical="center"/>
    </xf>
    <xf numFmtId="49" fontId="3" fillId="0" borderId="12" xfId="23" applyNumberFormat="1" applyFont="1" applyBorder="1" applyAlignment="1">
      <alignment horizontal="center" vertical="center"/>
    </xf>
    <xf numFmtId="180" fontId="3" fillId="0" borderId="7" xfId="23" applyNumberFormat="1" applyFont="1" applyBorder="1" applyAlignment="1">
      <alignment vertical="center"/>
    </xf>
    <xf numFmtId="180" fontId="3" fillId="0" borderId="34" xfId="23" applyNumberFormat="1" applyFont="1" applyBorder="1" applyAlignment="1">
      <alignment vertical="center"/>
    </xf>
    <xf numFmtId="0" fontId="3" fillId="0" borderId="0" xfId="23" applyFont="1" applyAlignment="1">
      <alignment vertical="center"/>
    </xf>
    <xf numFmtId="0" fontId="3" fillId="0" borderId="0" xfId="23" applyFont="1"/>
    <xf numFmtId="0" fontId="1" fillId="0" borderId="0" xfId="24" applyFont="1" applyAlignment="1">
      <alignment vertical="center"/>
    </xf>
    <xf numFmtId="0" fontId="10" fillId="0" borderId="0" xfId="24"/>
    <xf numFmtId="0" fontId="6" fillId="0" borderId="0" xfId="24" applyFont="1" applyAlignment="1">
      <alignment horizontal="center" vertical="center"/>
    </xf>
    <xf numFmtId="0" fontId="10" fillId="0" borderId="0" xfId="24" applyAlignment="1">
      <alignment vertical="center"/>
    </xf>
    <xf numFmtId="0" fontId="3" fillId="0" borderId="19" xfId="24" applyFont="1" applyBorder="1" applyAlignment="1">
      <alignment vertical="center"/>
    </xf>
    <xf numFmtId="0" fontId="3" fillId="0" borderId="19" xfId="24" applyFont="1" applyBorder="1" applyAlignment="1">
      <alignment horizontal="right" vertical="center"/>
    </xf>
    <xf numFmtId="0" fontId="3" fillId="0" borderId="43" xfId="24" applyFont="1" applyBorder="1" applyAlignment="1">
      <alignment horizontal="distributed" vertical="center" justifyLastLine="1"/>
    </xf>
    <xf numFmtId="0" fontId="3" fillId="0" borderId="44" xfId="24" applyFont="1" applyBorder="1" applyAlignment="1">
      <alignment horizontal="distributed" vertical="center" justifyLastLine="1"/>
    </xf>
    <xf numFmtId="0" fontId="3" fillId="0" borderId="44" xfId="24" applyFont="1" applyBorder="1" applyAlignment="1">
      <alignment horizontal="center" vertical="center"/>
    </xf>
    <xf numFmtId="49" fontId="3" fillId="0" borderId="21" xfId="24" applyNumberFormat="1" applyFont="1" applyBorder="1" applyAlignment="1">
      <alignment horizontal="center" vertical="center"/>
    </xf>
    <xf numFmtId="180" fontId="3" fillId="0" borderId="37" xfId="24" applyNumberFormat="1" applyFont="1" applyBorder="1" applyAlignment="1">
      <alignment vertical="center"/>
    </xf>
    <xf numFmtId="180" fontId="3" fillId="0" borderId="38" xfId="24" applyNumberFormat="1" applyFont="1" applyBorder="1" applyAlignment="1">
      <alignment vertical="center"/>
    </xf>
    <xf numFmtId="180" fontId="3" fillId="0" borderId="42" xfId="24" applyNumberFormat="1" applyFont="1" applyBorder="1" applyAlignment="1">
      <alignment vertical="center"/>
    </xf>
    <xf numFmtId="49" fontId="3" fillId="0" borderId="25" xfId="24" applyNumberFormat="1" applyFont="1" applyBorder="1" applyAlignment="1">
      <alignment horizontal="center" vertical="center"/>
    </xf>
    <xf numFmtId="49" fontId="3" fillId="0" borderId="12" xfId="24" applyNumberFormat="1" applyFont="1" applyBorder="1" applyAlignment="1">
      <alignment horizontal="center" vertical="center"/>
    </xf>
    <xf numFmtId="180" fontId="3" fillId="0" borderId="34" xfId="24" applyNumberFormat="1" applyFont="1" applyBorder="1" applyAlignment="1">
      <alignment vertical="center"/>
    </xf>
    <xf numFmtId="0" fontId="3" fillId="0" borderId="0" xfId="24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19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horizontal="right" vertical="center"/>
    </xf>
    <xf numFmtId="0" fontId="3" fillId="0" borderId="36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82" fontId="3" fillId="0" borderId="21" xfId="0" applyNumberFormat="1" applyFont="1" applyBorder="1" applyAlignment="1">
      <alignment horizontal="right" vertical="center"/>
    </xf>
    <xf numFmtId="182" fontId="3" fillId="0" borderId="38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83" fontId="3" fillId="0" borderId="21" xfId="0" quotePrefix="1" applyNumberFormat="1" applyFont="1" applyBorder="1" applyAlignment="1">
      <alignment horizontal="right" vertical="center"/>
    </xf>
    <xf numFmtId="183" fontId="3" fillId="0" borderId="4" xfId="0" quotePrefix="1" applyNumberFormat="1" applyFont="1" applyBorder="1" applyAlignment="1">
      <alignment horizontal="right" vertical="center"/>
    </xf>
    <xf numFmtId="183" fontId="3" fillId="0" borderId="38" xfId="0" quotePrefix="1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82" fontId="3" fillId="0" borderId="48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82" fontId="3" fillId="0" borderId="49" xfId="0" quotePrefix="1" applyNumberFormat="1" applyFont="1" applyBorder="1" applyAlignment="1">
      <alignment horizontal="right" vertical="center"/>
    </xf>
    <xf numFmtId="182" fontId="3" fillId="0" borderId="5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83" fontId="3" fillId="0" borderId="3" xfId="0" quotePrefix="1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183" fontId="3" fillId="0" borderId="50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vertical="center"/>
    </xf>
    <xf numFmtId="182" fontId="3" fillId="0" borderId="50" xfId="0" applyNumberFormat="1" applyFont="1" applyBorder="1" applyAlignment="1">
      <alignment horizontal="right" vertical="center"/>
    </xf>
    <xf numFmtId="182" fontId="3" fillId="0" borderId="51" xfId="0" applyNumberFormat="1" applyFont="1" applyBorder="1" applyAlignment="1">
      <alignment horizontal="right" vertical="center"/>
    </xf>
    <xf numFmtId="0" fontId="3" fillId="0" borderId="0" xfId="25" applyFont="1" applyAlignment="1">
      <alignment vertical="center"/>
    </xf>
    <xf numFmtId="182" fontId="3" fillId="0" borderId="0" xfId="25" applyNumberFormat="1" applyFont="1" applyAlignment="1">
      <alignment vertical="center"/>
    </xf>
    <xf numFmtId="0" fontId="10" fillId="0" borderId="0" xfId="25"/>
    <xf numFmtId="0" fontId="6" fillId="0" borderId="0" xfId="25" applyFont="1" applyAlignment="1">
      <alignment horizontal="center" vertical="center"/>
    </xf>
    <xf numFmtId="0" fontId="10" fillId="0" borderId="0" xfId="25" applyAlignment="1">
      <alignment vertical="center"/>
    </xf>
    <xf numFmtId="0" fontId="3" fillId="0" borderId="19" xfId="25" applyFont="1" applyBorder="1" applyAlignment="1">
      <alignment vertical="center"/>
    </xf>
    <xf numFmtId="0" fontId="3" fillId="0" borderId="0" xfId="25" applyFont="1" applyBorder="1" applyAlignment="1">
      <alignment horizontal="right" vertical="center"/>
    </xf>
    <xf numFmtId="0" fontId="3" fillId="0" borderId="19" xfId="25" applyFont="1" applyBorder="1" applyAlignment="1">
      <alignment horizontal="right" vertical="center"/>
    </xf>
    <xf numFmtId="0" fontId="3" fillId="0" borderId="38" xfId="25" applyFont="1" applyBorder="1" applyAlignment="1">
      <alignment vertical="center"/>
    </xf>
    <xf numFmtId="185" fontId="3" fillId="0" borderId="23" xfId="25" applyNumberFormat="1" applyFont="1" applyFill="1" applyBorder="1" applyAlignment="1">
      <alignment horizontal="center" vertical="center"/>
    </xf>
    <xf numFmtId="177" fontId="3" fillId="0" borderId="23" xfId="25" applyNumberFormat="1" applyFont="1" applyFill="1" applyBorder="1" applyAlignment="1">
      <alignment horizontal="right" vertical="center"/>
    </xf>
    <xf numFmtId="177" fontId="3" fillId="0" borderId="21" xfId="25" applyNumberFormat="1" applyFont="1" applyFill="1" applyBorder="1" applyAlignment="1">
      <alignment horizontal="right" vertical="center"/>
    </xf>
    <xf numFmtId="177" fontId="3" fillId="0" borderId="23" xfId="25" applyNumberFormat="1" applyFont="1" applyFill="1" applyBorder="1" applyAlignment="1">
      <alignment horizontal="center" vertical="center"/>
    </xf>
    <xf numFmtId="0" fontId="3" fillId="0" borderId="39" xfId="25" applyFont="1" applyBorder="1" applyAlignment="1">
      <alignment vertical="center"/>
    </xf>
    <xf numFmtId="177" fontId="3" fillId="0" borderId="24" xfId="25" applyNumberFormat="1" applyFont="1" applyFill="1" applyBorder="1" applyAlignment="1">
      <alignment horizontal="center" vertical="center"/>
    </xf>
    <xf numFmtId="177" fontId="3" fillId="0" borderId="24" xfId="25" applyNumberFormat="1" applyFont="1" applyFill="1" applyBorder="1" applyAlignment="1">
      <alignment horizontal="right" vertical="center"/>
    </xf>
    <xf numFmtId="177" fontId="3" fillId="0" borderId="25" xfId="25" applyNumberFormat="1" applyFont="1" applyFill="1" applyBorder="1" applyAlignment="1">
      <alignment horizontal="right" vertical="center"/>
    </xf>
    <xf numFmtId="0" fontId="3" fillId="0" borderId="52" xfId="25" applyFont="1" applyBorder="1" applyAlignment="1">
      <alignment vertical="center"/>
    </xf>
    <xf numFmtId="177" fontId="3" fillId="0" borderId="53" xfId="25" applyNumberFormat="1" applyFont="1" applyFill="1" applyBorder="1" applyAlignment="1">
      <alignment horizontal="center" vertical="center"/>
    </xf>
    <xf numFmtId="177" fontId="3" fillId="0" borderId="53" xfId="25" applyNumberFormat="1" applyFont="1" applyFill="1" applyBorder="1" applyAlignment="1">
      <alignment horizontal="right" vertical="center"/>
    </xf>
    <xf numFmtId="177" fontId="3" fillId="0" borderId="49" xfId="25" applyNumberFormat="1" applyFont="1" applyFill="1" applyBorder="1" applyAlignment="1">
      <alignment horizontal="right" vertical="center"/>
    </xf>
    <xf numFmtId="0" fontId="1" fillId="0" borderId="0" xfId="25" applyFont="1" applyAlignment="1">
      <alignment vertical="center"/>
    </xf>
    <xf numFmtId="182" fontId="1" fillId="0" borderId="0" xfId="25" applyNumberFormat="1" applyFont="1" applyAlignment="1">
      <alignment vertical="center"/>
    </xf>
    <xf numFmtId="0" fontId="10" fillId="0" borderId="0" xfId="21"/>
    <xf numFmtId="0" fontId="3" fillId="0" borderId="0" xfId="21" applyFont="1" applyAlignment="1">
      <alignment horizontal="center" vertical="center"/>
    </xf>
    <xf numFmtId="176" fontId="3" fillId="0" borderId="19" xfId="21" applyNumberFormat="1" applyFont="1" applyBorder="1" applyAlignment="1">
      <alignment vertical="center"/>
    </xf>
    <xf numFmtId="176" fontId="3" fillId="0" borderId="19" xfId="21" applyNumberFormat="1" applyFont="1" applyBorder="1" applyAlignment="1">
      <alignment horizontal="right" vertical="center"/>
    </xf>
    <xf numFmtId="176" fontId="3" fillId="0" borderId="45" xfId="21" applyNumberFormat="1" applyFont="1" applyBorder="1" applyAlignment="1">
      <alignment horizontal="right" vertical="center"/>
    </xf>
    <xf numFmtId="176" fontId="3" fillId="0" borderId="13" xfId="21" applyNumberFormat="1" applyFont="1" applyBorder="1" applyAlignment="1">
      <alignment horizontal="right" vertical="center"/>
    </xf>
    <xf numFmtId="176" fontId="3" fillId="0" borderId="0" xfId="21" applyNumberFormat="1" applyFont="1" applyBorder="1" applyAlignment="1">
      <alignment horizontal="distributed" vertical="center"/>
    </xf>
    <xf numFmtId="176" fontId="3" fillId="0" borderId="15" xfId="21" applyNumberFormat="1" applyFont="1" applyBorder="1" applyAlignment="1">
      <alignment horizontal="distributed" vertical="center"/>
    </xf>
    <xf numFmtId="176" fontId="3" fillId="0" borderId="41" xfId="21" applyNumberFormat="1" applyFont="1" applyBorder="1" applyAlignment="1">
      <alignment horizontal="left" vertical="center"/>
    </xf>
    <xf numFmtId="176" fontId="3" fillId="0" borderId="14" xfId="21" applyNumberFormat="1" applyFont="1" applyBorder="1" applyAlignment="1">
      <alignment horizontal="left" vertical="center"/>
    </xf>
    <xf numFmtId="176" fontId="3" fillId="0" borderId="3" xfId="21" applyNumberFormat="1" applyFont="1" applyBorder="1" applyAlignment="1">
      <alignment horizontal="center" vertical="center" shrinkToFit="1"/>
    </xf>
    <xf numFmtId="176" fontId="3" fillId="0" borderId="32" xfId="21" applyNumberFormat="1" applyFont="1" applyBorder="1" applyAlignment="1">
      <alignment horizontal="center" vertical="center" shrinkToFit="1"/>
    </xf>
    <xf numFmtId="176" fontId="3" fillId="0" borderId="46" xfId="21" applyNumberFormat="1" applyFont="1" applyBorder="1" applyAlignment="1">
      <alignment horizontal="distributed" vertical="center"/>
    </xf>
    <xf numFmtId="176" fontId="3" fillId="0" borderId="40" xfId="21" applyNumberFormat="1" applyFont="1" applyBorder="1" applyAlignment="1">
      <alignment horizontal="distributed" vertical="center"/>
    </xf>
    <xf numFmtId="178" fontId="3" fillId="0" borderId="37" xfId="21" applyNumberFormat="1" applyFont="1" applyBorder="1" applyAlignment="1">
      <alignment vertical="center"/>
    </xf>
    <xf numFmtId="178" fontId="3" fillId="0" borderId="47" xfId="21" applyNumberFormat="1" applyFont="1" applyBorder="1" applyAlignment="1">
      <alignment vertical="center"/>
    </xf>
    <xf numFmtId="176" fontId="3" fillId="0" borderId="23" xfId="21" applyNumberFormat="1" applyFont="1" applyBorder="1" applyAlignment="1">
      <alignment horizontal="distributed" vertical="center"/>
    </xf>
    <xf numFmtId="176" fontId="3" fillId="0" borderId="21" xfId="21" applyNumberFormat="1" applyFont="1" applyBorder="1" applyAlignment="1">
      <alignment horizontal="distributed" vertical="center"/>
    </xf>
    <xf numFmtId="178" fontId="3" fillId="0" borderId="4" xfId="21" applyNumberFormat="1" applyFont="1" applyBorder="1" applyAlignment="1">
      <alignment vertical="center"/>
    </xf>
    <xf numFmtId="178" fontId="3" fillId="0" borderId="38" xfId="21" applyNumberFormat="1" applyFont="1" applyBorder="1" applyAlignment="1">
      <alignment vertical="center"/>
    </xf>
    <xf numFmtId="178" fontId="3" fillId="0" borderId="5" xfId="21" applyNumberFormat="1" applyFont="1" applyBorder="1" applyAlignment="1">
      <alignment vertical="center"/>
    </xf>
    <xf numFmtId="178" fontId="3" fillId="0" borderId="39" xfId="21" applyNumberFormat="1" applyFont="1" applyBorder="1" applyAlignment="1">
      <alignment vertical="center"/>
    </xf>
    <xf numFmtId="176" fontId="3" fillId="0" borderId="31" xfId="21" applyNumberFormat="1" applyFont="1" applyBorder="1" applyAlignment="1">
      <alignment horizontal="distributed" vertical="center"/>
    </xf>
    <xf numFmtId="176" fontId="3" fillId="0" borderId="12" xfId="21" applyNumberFormat="1" applyFont="1" applyBorder="1" applyAlignment="1">
      <alignment horizontal="distributed" vertical="center"/>
    </xf>
    <xf numFmtId="178" fontId="3" fillId="0" borderId="7" xfId="21" applyNumberFormat="1" applyFont="1" applyBorder="1" applyAlignment="1">
      <alignment vertical="center"/>
    </xf>
    <xf numFmtId="178" fontId="3" fillId="0" borderId="34" xfId="21" applyNumberFormat="1" applyFont="1" applyBorder="1" applyAlignment="1">
      <alignment vertical="center"/>
    </xf>
    <xf numFmtId="0" fontId="3" fillId="0" borderId="0" xfId="21" applyFont="1"/>
    <xf numFmtId="176" fontId="3" fillId="0" borderId="0" xfId="21" applyNumberFormat="1" applyFont="1" applyBorder="1" applyAlignment="1">
      <alignment vertical="center"/>
    </xf>
    <xf numFmtId="176" fontId="3" fillId="0" borderId="54" xfId="21" applyNumberFormat="1" applyFont="1" applyBorder="1" applyAlignment="1">
      <alignment horizontal="center" vertical="center" shrinkToFit="1"/>
    </xf>
    <xf numFmtId="176" fontId="3" fillId="0" borderId="55" xfId="21" applyNumberFormat="1" applyFont="1" applyBorder="1" applyAlignment="1">
      <alignment horizontal="center" vertical="center" shrinkToFit="1"/>
    </xf>
    <xf numFmtId="176" fontId="3" fillId="0" borderId="36" xfId="21" applyNumberFormat="1" applyFont="1" applyBorder="1" applyAlignment="1">
      <alignment horizontal="center" vertical="center" shrinkToFit="1"/>
    </xf>
    <xf numFmtId="176" fontId="3" fillId="0" borderId="56" xfId="21" applyNumberFormat="1" applyFont="1" applyBorder="1" applyAlignment="1">
      <alignment horizontal="center" vertical="center" shrinkToFit="1"/>
    </xf>
    <xf numFmtId="176" fontId="3" fillId="0" borderId="57" xfId="21" applyNumberFormat="1" applyFont="1" applyBorder="1" applyAlignment="1">
      <alignment horizontal="center" vertical="center" shrinkToFit="1"/>
    </xf>
    <xf numFmtId="176" fontId="3" fillId="0" borderId="17" xfId="21" applyNumberFormat="1" applyFont="1" applyBorder="1" applyAlignment="1">
      <alignment horizontal="distributed" vertical="center"/>
    </xf>
    <xf numFmtId="186" fontId="3" fillId="0" borderId="58" xfId="21" applyNumberFormat="1" applyFont="1" applyBorder="1" applyAlignment="1">
      <alignment vertical="center"/>
    </xf>
    <xf numFmtId="186" fontId="3" fillId="0" borderId="59" xfId="21" applyNumberFormat="1" applyFont="1" applyBorder="1" applyAlignment="1">
      <alignment vertical="center"/>
    </xf>
    <xf numFmtId="186" fontId="3" fillId="0" borderId="40" xfId="21" applyNumberFormat="1" applyFont="1" applyBorder="1" applyAlignment="1">
      <alignment vertical="center"/>
    </xf>
    <xf numFmtId="186" fontId="3" fillId="0" borderId="16" xfId="21" applyNumberFormat="1" applyFont="1" applyBorder="1" applyAlignment="1">
      <alignment vertical="center"/>
    </xf>
    <xf numFmtId="186" fontId="3" fillId="0" borderId="60" xfId="21" applyNumberFormat="1" applyFont="1" applyBorder="1" applyAlignment="1">
      <alignment vertical="center"/>
    </xf>
    <xf numFmtId="186" fontId="3" fillId="0" borderId="17" xfId="21" applyNumberFormat="1" applyFont="1" applyBorder="1" applyAlignment="1">
      <alignment vertical="center"/>
    </xf>
    <xf numFmtId="186" fontId="3" fillId="0" borderId="61" xfId="21" applyNumberFormat="1" applyFont="1" applyBorder="1" applyAlignment="1">
      <alignment vertical="center"/>
    </xf>
    <xf numFmtId="186" fontId="3" fillId="0" borderId="62" xfId="21" applyNumberFormat="1" applyFont="1" applyBorder="1" applyAlignment="1">
      <alignment vertical="center"/>
    </xf>
    <xf numFmtId="186" fontId="3" fillId="0" borderId="63" xfId="21" applyNumberFormat="1" applyFont="1" applyBorder="1" applyAlignment="1">
      <alignment vertical="center"/>
    </xf>
    <xf numFmtId="176" fontId="3" fillId="0" borderId="64" xfId="21" applyNumberFormat="1" applyFont="1" applyBorder="1" applyAlignment="1">
      <alignment vertical="center"/>
    </xf>
    <xf numFmtId="176" fontId="3" fillId="0" borderId="65" xfId="21" applyNumberFormat="1" applyFont="1" applyBorder="1" applyAlignment="1">
      <alignment vertical="center"/>
    </xf>
    <xf numFmtId="176" fontId="3" fillId="0" borderId="21" xfId="21" applyNumberFormat="1" applyFont="1" applyBorder="1" applyAlignment="1">
      <alignment vertical="center"/>
    </xf>
    <xf numFmtId="176" fontId="3" fillId="0" borderId="66" xfId="21" applyNumberFormat="1" applyFont="1" applyBorder="1" applyAlignment="1">
      <alignment vertical="center"/>
    </xf>
    <xf numFmtId="176" fontId="3" fillId="0" borderId="22" xfId="21" applyNumberFormat="1" applyFont="1" applyBorder="1" applyAlignment="1">
      <alignment vertical="center"/>
    </xf>
    <xf numFmtId="176" fontId="3" fillId="0" borderId="67" xfId="21" applyNumberFormat="1" applyFont="1" applyBorder="1" applyAlignment="1">
      <alignment vertical="center"/>
    </xf>
    <xf numFmtId="176" fontId="3" fillId="0" borderId="68" xfId="21" applyNumberFormat="1" applyFont="1" applyBorder="1" applyAlignment="1">
      <alignment vertical="center"/>
    </xf>
    <xf numFmtId="176" fontId="3" fillId="0" borderId="12" xfId="21" applyNumberFormat="1" applyFont="1" applyBorder="1" applyAlignment="1">
      <alignment vertical="center"/>
    </xf>
    <xf numFmtId="176" fontId="3" fillId="0" borderId="69" xfId="21" applyNumberFormat="1" applyFont="1" applyBorder="1" applyAlignment="1">
      <alignment vertical="center"/>
    </xf>
    <xf numFmtId="176" fontId="3" fillId="0" borderId="30" xfId="21" applyNumberFormat="1" applyFont="1" applyBorder="1" applyAlignment="1">
      <alignment vertical="center"/>
    </xf>
    <xf numFmtId="176" fontId="3" fillId="0" borderId="0" xfId="21" applyNumberFormat="1" applyFont="1" applyFill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9" xfId="0" applyFont="1" applyBorder="1"/>
    <xf numFmtId="0" fontId="3" fillId="0" borderId="19" xfId="0" applyFont="1" applyBorder="1" applyAlignment="1">
      <alignment horizontal="right"/>
    </xf>
    <xf numFmtId="0" fontId="3" fillId="0" borderId="70" xfId="0" applyFont="1" applyBorder="1" applyAlignment="1">
      <alignment horizontal="centerContinuous" vertical="center"/>
    </xf>
    <xf numFmtId="0" fontId="23" fillId="0" borderId="70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center" textRotation="255" wrapText="1"/>
    </xf>
    <xf numFmtId="184" fontId="3" fillId="0" borderId="39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184" fontId="3" fillId="0" borderId="52" xfId="0" applyNumberFormat="1" applyFont="1" applyBorder="1" applyAlignment="1">
      <alignment vertical="center"/>
    </xf>
    <xf numFmtId="184" fontId="3" fillId="0" borderId="48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184" fontId="3" fillId="0" borderId="45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184" fontId="3" fillId="0" borderId="1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0" xfId="26">
      <alignment vertical="center"/>
    </xf>
    <xf numFmtId="0" fontId="26" fillId="4" borderId="71" xfId="26" applyFont="1" applyFill="1" applyBorder="1" applyAlignment="1">
      <alignment horizontal="center" vertical="center"/>
    </xf>
    <xf numFmtId="0" fontId="26" fillId="4" borderId="72" xfId="26" applyFont="1" applyFill="1" applyBorder="1" applyAlignment="1">
      <alignment horizontal="center" vertical="center"/>
    </xf>
    <xf numFmtId="0" fontId="26" fillId="4" borderId="73" xfId="26" applyFont="1" applyFill="1" applyBorder="1" applyAlignment="1">
      <alignment horizontal="center" vertical="center"/>
    </xf>
    <xf numFmtId="0" fontId="25" fillId="4" borderId="74" xfId="26" applyFont="1" applyFill="1" applyBorder="1" applyAlignment="1">
      <alignment horizontal="center" vertical="center"/>
    </xf>
    <xf numFmtId="0" fontId="27" fillId="4" borderId="0" xfId="20" applyFont="1" applyFill="1" applyAlignment="1" applyProtection="1">
      <alignment horizontal="center" vertical="center"/>
    </xf>
    <xf numFmtId="0" fontId="27" fillId="4" borderId="76" xfId="20" applyFont="1" applyFill="1" applyBorder="1" applyAlignment="1" applyProtection="1">
      <alignment horizontal="center" vertical="center"/>
    </xf>
    <xf numFmtId="0" fontId="27" fillId="4" borderId="77" xfId="20" applyFont="1" applyFill="1" applyBorder="1" applyAlignment="1" applyProtection="1">
      <alignment horizontal="center" vertical="center"/>
    </xf>
    <xf numFmtId="0" fontId="28" fillId="4" borderId="0" xfId="20" applyFont="1" applyFill="1" applyAlignment="1" applyProtection="1">
      <alignment vertical="center"/>
    </xf>
    <xf numFmtId="0" fontId="28" fillId="4" borderId="77" xfId="20" applyFont="1" applyFill="1" applyBorder="1" applyAlignment="1" applyProtection="1">
      <alignment vertical="center"/>
    </xf>
    <xf numFmtId="0" fontId="28" fillId="4" borderId="78" xfId="20" applyFont="1" applyFill="1" applyBorder="1" applyAlignment="1" applyProtection="1">
      <alignment vertical="center"/>
    </xf>
    <xf numFmtId="0" fontId="24" fillId="0" borderId="0" xfId="26" applyFont="1" applyAlignment="1">
      <alignment horizontal="center" vertical="center"/>
    </xf>
    <xf numFmtId="0" fontId="6" fillId="4" borderId="0" xfId="26" applyFont="1" applyFill="1" applyAlignment="1">
      <alignment horizontal="center" vertical="center"/>
    </xf>
    <xf numFmtId="0" fontId="25" fillId="4" borderId="79" xfId="26" applyFont="1" applyFill="1" applyBorder="1" applyAlignment="1">
      <alignment horizontal="distributed" vertical="center" justifyLastLine="1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75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justifyLastLine="1"/>
    </xf>
    <xf numFmtId="0" fontId="4" fillId="0" borderId="80" xfId="0" applyFont="1" applyFill="1" applyBorder="1" applyAlignment="1">
      <alignment horizontal="center" vertical="center" justifyLastLine="1"/>
    </xf>
    <xf numFmtId="0" fontId="4" fillId="0" borderId="4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8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4" fillId="0" borderId="81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179" fontId="4" fillId="0" borderId="5" xfId="0" applyNumberFormat="1" applyFont="1" applyFill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4" fillId="0" borderId="4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178" fontId="4" fillId="0" borderId="39" xfId="0" applyNumberFormat="1" applyFont="1" applyFill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0" applyFont="1" applyFill="1" applyBorder="1" applyAlignment="1">
      <alignment horizontal="distributed" vertical="center" justifyLastLine="1"/>
    </xf>
    <xf numFmtId="0" fontId="0" fillId="0" borderId="80" xfId="0" applyBorder="1" applyAlignment="1">
      <alignment horizontal="distributed" vertical="center" justifyLastLine="1"/>
    </xf>
    <xf numFmtId="0" fontId="4" fillId="0" borderId="80" xfId="0" applyFont="1" applyFill="1" applyBorder="1" applyAlignment="1">
      <alignment horizontal="distributed" vertical="center"/>
    </xf>
    <xf numFmtId="0" fontId="0" fillId="0" borderId="8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3" xfId="0" quotePrefix="1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6" fillId="0" borderId="0" xfId="23" applyFont="1" applyAlignment="1">
      <alignment horizontal="center" vertical="center"/>
    </xf>
    <xf numFmtId="0" fontId="6" fillId="0" borderId="0" xfId="24" applyFont="1" applyAlignment="1">
      <alignment horizontal="center" vertical="center"/>
    </xf>
    <xf numFmtId="0" fontId="10" fillId="0" borderId="0" xfId="24" applyAlignment="1">
      <alignment vertical="center"/>
    </xf>
    <xf numFmtId="0" fontId="3" fillId="0" borderId="35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49" fontId="3" fillId="0" borderId="23" xfId="25" applyNumberFormat="1" applyFont="1" applyFill="1" applyBorder="1" applyAlignment="1">
      <alignment horizontal="center" vertical="center"/>
    </xf>
    <xf numFmtId="49" fontId="3" fillId="0" borderId="21" xfId="25" applyNumberFormat="1" applyFont="1" applyFill="1" applyBorder="1" applyAlignment="1">
      <alignment horizontal="center" vertical="center"/>
    </xf>
    <xf numFmtId="177" fontId="3" fillId="0" borderId="23" xfId="25" applyNumberFormat="1" applyFont="1" applyFill="1" applyBorder="1" applyAlignment="1">
      <alignment horizontal="right" vertical="center"/>
    </xf>
    <xf numFmtId="41" fontId="3" fillId="0" borderId="38" xfId="25" applyNumberFormat="1" applyFont="1" applyBorder="1" applyAlignment="1">
      <alignment vertical="center"/>
    </xf>
    <xf numFmtId="0" fontId="10" fillId="0" borderId="21" xfId="25" applyBorder="1" applyAlignment="1">
      <alignment vertical="center"/>
    </xf>
    <xf numFmtId="41" fontId="3" fillId="0" borderId="34" xfId="25" applyNumberFormat="1" applyFont="1" applyBorder="1" applyAlignment="1">
      <alignment vertical="center"/>
    </xf>
    <xf numFmtId="0" fontId="10" fillId="0" borderId="12" xfId="25" applyBorder="1" applyAlignment="1">
      <alignment vertical="center"/>
    </xf>
    <xf numFmtId="41" fontId="3" fillId="0" borderId="37" xfId="25" applyNumberFormat="1" applyFont="1" applyBorder="1" applyAlignment="1">
      <alignment vertical="center"/>
    </xf>
    <xf numFmtId="0" fontId="10" fillId="0" borderId="40" xfId="25" applyBorder="1" applyAlignment="1">
      <alignment vertical="center"/>
    </xf>
    <xf numFmtId="0" fontId="10" fillId="0" borderId="23" xfId="25" applyBorder="1" applyAlignment="1">
      <alignment vertical="center"/>
    </xf>
    <xf numFmtId="0" fontId="3" fillId="0" borderId="32" xfId="25" applyFont="1" applyBorder="1" applyAlignment="1">
      <alignment horizontal="center" vertical="center"/>
    </xf>
    <xf numFmtId="0" fontId="10" fillId="0" borderId="36" xfId="25" applyBorder="1" applyAlignment="1">
      <alignment vertical="center"/>
    </xf>
    <xf numFmtId="177" fontId="3" fillId="0" borderId="53" xfId="25" applyNumberFormat="1" applyFont="1" applyFill="1" applyBorder="1" applyAlignment="1">
      <alignment horizontal="right" vertical="center"/>
    </xf>
    <xf numFmtId="0" fontId="10" fillId="0" borderId="53" xfId="25" applyBorder="1" applyAlignment="1">
      <alignment vertical="center"/>
    </xf>
    <xf numFmtId="49" fontId="3" fillId="0" borderId="53" xfId="25" applyNumberFormat="1" applyFont="1" applyFill="1" applyBorder="1" applyAlignment="1">
      <alignment horizontal="center" vertical="center"/>
    </xf>
    <xf numFmtId="49" fontId="3" fillId="0" borderId="49" xfId="25" applyNumberFormat="1" applyFont="1" applyFill="1" applyBorder="1" applyAlignment="1">
      <alignment horizontal="center" vertical="center"/>
    </xf>
    <xf numFmtId="0" fontId="10" fillId="0" borderId="2" xfId="25" applyBorder="1" applyAlignment="1">
      <alignment vertical="center"/>
    </xf>
    <xf numFmtId="0" fontId="3" fillId="0" borderId="80" xfId="25" applyFont="1" applyBorder="1" applyAlignment="1">
      <alignment horizontal="distributed" vertical="center" justifyLastLine="1"/>
    </xf>
    <xf numFmtId="0" fontId="10" fillId="0" borderId="80" xfId="25" applyBorder="1" applyAlignment="1">
      <alignment horizontal="distributed" vertical="center" justifyLastLine="1"/>
    </xf>
    <xf numFmtId="0" fontId="10" fillId="0" borderId="43" xfId="25" applyBorder="1" applyAlignment="1">
      <alignment horizontal="distributed" vertical="center" justifyLastLine="1"/>
    </xf>
    <xf numFmtId="0" fontId="6" fillId="0" borderId="0" xfId="25" applyFont="1" applyAlignment="1">
      <alignment horizontal="center" vertical="center"/>
    </xf>
    <xf numFmtId="0" fontId="10" fillId="0" borderId="0" xfId="25" applyAlignment="1">
      <alignment vertical="center"/>
    </xf>
    <xf numFmtId="49" fontId="10" fillId="0" borderId="23" xfId="25" applyNumberFormat="1" applyBorder="1" applyAlignment="1">
      <alignment horizontal="center" vertical="center"/>
    </xf>
    <xf numFmtId="49" fontId="10" fillId="0" borderId="21" xfId="25" applyNumberFormat="1" applyBorder="1" applyAlignment="1">
      <alignment horizontal="center" vertical="center"/>
    </xf>
    <xf numFmtId="49" fontId="3" fillId="0" borderId="31" xfId="25" applyNumberFormat="1" applyFont="1" applyFill="1" applyBorder="1" applyAlignment="1">
      <alignment horizontal="center" vertical="center"/>
    </xf>
    <xf numFmtId="49" fontId="10" fillId="0" borderId="31" xfId="25" applyNumberFormat="1" applyBorder="1" applyAlignment="1">
      <alignment horizontal="center" vertical="center"/>
    </xf>
    <xf numFmtId="49" fontId="10" fillId="0" borderId="12" xfId="25" applyNumberFormat="1" applyBorder="1" applyAlignment="1">
      <alignment horizontal="center" vertical="center"/>
    </xf>
    <xf numFmtId="0" fontId="3" fillId="0" borderId="36" xfId="25" applyFont="1" applyBorder="1" applyAlignment="1">
      <alignment horizontal="center" vertical="center"/>
    </xf>
    <xf numFmtId="49" fontId="3" fillId="0" borderId="2" xfId="25" applyNumberFormat="1" applyFont="1" applyFill="1" applyBorder="1" applyAlignment="1">
      <alignment horizontal="distributed" vertical="center" justifyLastLine="1"/>
    </xf>
    <xf numFmtId="0" fontId="10" fillId="0" borderId="2" xfId="25" applyBorder="1" applyAlignment="1">
      <alignment horizontal="distributed" vertical="center" justifyLastLine="1"/>
    </xf>
    <xf numFmtId="0" fontId="10" fillId="0" borderId="36" xfId="25" applyBorder="1" applyAlignment="1">
      <alignment horizontal="distributed" vertical="center" justifyLastLine="1"/>
    </xf>
    <xf numFmtId="49" fontId="3" fillId="0" borderId="46" xfId="25" applyNumberFormat="1" applyFont="1" applyFill="1" applyBorder="1" applyAlignment="1">
      <alignment horizontal="center" vertical="center"/>
    </xf>
    <xf numFmtId="0" fontId="10" fillId="0" borderId="46" xfId="25" applyBorder="1" applyAlignment="1">
      <alignment vertical="center"/>
    </xf>
    <xf numFmtId="41" fontId="3" fillId="0" borderId="12" xfId="25" applyNumberFormat="1" applyFont="1" applyBorder="1" applyAlignment="1">
      <alignment vertical="center"/>
    </xf>
    <xf numFmtId="41" fontId="3" fillId="0" borderId="21" xfId="25" applyNumberFormat="1" applyFont="1" applyBorder="1" applyAlignment="1">
      <alignment vertical="center"/>
    </xf>
    <xf numFmtId="0" fontId="10" fillId="0" borderId="31" xfId="25" applyBorder="1" applyAlignment="1">
      <alignment vertical="center"/>
    </xf>
    <xf numFmtId="0" fontId="3" fillId="0" borderId="44" xfId="25" applyFont="1" applyBorder="1" applyAlignment="1">
      <alignment horizontal="center" vertical="center"/>
    </xf>
    <xf numFmtId="0" fontId="10" fillId="0" borderId="80" xfId="25" applyBorder="1" applyAlignment="1">
      <alignment vertical="center"/>
    </xf>
    <xf numFmtId="0" fontId="10" fillId="0" borderId="43" xfId="25" applyBorder="1" applyAlignment="1">
      <alignment vertical="center"/>
    </xf>
    <xf numFmtId="41" fontId="3" fillId="0" borderId="40" xfId="25" applyNumberFormat="1" applyFont="1" applyBorder="1" applyAlignment="1">
      <alignment vertical="center"/>
    </xf>
    <xf numFmtId="0" fontId="6" fillId="0" borderId="0" xfId="21" applyFont="1" applyAlignment="1">
      <alignment horizontal="center" vertical="center"/>
    </xf>
    <xf numFmtId="0" fontId="3" fillId="0" borderId="80" xfId="21" applyFont="1" applyBorder="1" applyAlignment="1">
      <alignment horizontal="center" vertical="center"/>
    </xf>
    <xf numFmtId="0" fontId="10" fillId="0" borderId="80" xfId="21" applyBorder="1" applyAlignment="1">
      <alignment horizontal="center" vertical="center"/>
    </xf>
    <xf numFmtId="176" fontId="3" fillId="0" borderId="2" xfId="21" applyNumberFormat="1" applyFont="1" applyBorder="1" applyAlignment="1">
      <alignment horizontal="center" vertical="center"/>
    </xf>
    <xf numFmtId="176" fontId="3" fillId="0" borderId="36" xfId="21" applyNumberFormat="1" applyFont="1" applyBorder="1" applyAlignment="1">
      <alignment horizontal="center" vertical="center"/>
    </xf>
    <xf numFmtId="176" fontId="3" fillId="0" borderId="3" xfId="21" applyNumberFormat="1" applyFont="1" applyBorder="1" applyAlignment="1">
      <alignment horizontal="center" vertical="center"/>
    </xf>
    <xf numFmtId="176" fontId="3" fillId="0" borderId="32" xfId="21" applyNumberFormat="1" applyFont="1" applyBorder="1" applyAlignment="1">
      <alignment horizontal="center" vertical="center"/>
    </xf>
    <xf numFmtId="176" fontId="3" fillId="0" borderId="19" xfId="21" applyNumberFormat="1" applyFont="1" applyBorder="1" applyAlignment="1">
      <alignment horizontal="right" vertical="center"/>
    </xf>
    <xf numFmtId="176" fontId="3" fillId="0" borderId="43" xfId="21" applyNumberFormat="1" applyFont="1" applyBorder="1" applyAlignment="1">
      <alignment horizontal="center" vertical="center"/>
    </xf>
    <xf numFmtId="176" fontId="3" fillId="0" borderId="70" xfId="21" applyNumberFormat="1" applyFont="1" applyBorder="1" applyAlignment="1">
      <alignment horizontal="center" vertical="center"/>
    </xf>
    <xf numFmtId="176" fontId="3" fillId="0" borderId="44" xfId="21" applyNumberFormat="1" applyFont="1" applyBorder="1" applyAlignment="1">
      <alignment horizontal="center" vertical="center"/>
    </xf>
    <xf numFmtId="184" fontId="3" fillId="0" borderId="8" xfId="0" applyNumberFormat="1" applyFont="1" applyBorder="1" applyAlignment="1">
      <alignment vertical="center"/>
    </xf>
    <xf numFmtId="184" fontId="3" fillId="0" borderId="75" xfId="0" applyNumberFormat="1" applyFont="1" applyBorder="1" applyAlignment="1">
      <alignment vertical="center"/>
    </xf>
    <xf numFmtId="184" fontId="3" fillId="0" borderId="42" xfId="0" applyNumberFormat="1" applyFont="1" applyBorder="1" applyAlignment="1">
      <alignment vertical="center"/>
    </xf>
    <xf numFmtId="184" fontId="3" fillId="0" borderId="18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horizontal="right" vertical="center"/>
    </xf>
    <xf numFmtId="184" fontId="3" fillId="0" borderId="6" xfId="0" applyNumberFormat="1" applyFont="1" applyBorder="1" applyAlignment="1">
      <alignment horizontal="right" vertical="center"/>
    </xf>
    <xf numFmtId="184" fontId="3" fillId="0" borderId="42" xfId="0" applyNumberFormat="1" applyFont="1" applyBorder="1" applyAlignment="1">
      <alignment horizontal="right" vertical="center"/>
    </xf>
    <xf numFmtId="184" fontId="3" fillId="0" borderId="9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4" xfId="0" applyFont="1" applyBorder="1" applyAlignment="1">
      <alignment horizontal="center" vertical="distributed" textRotation="255" justifyLastLine="1"/>
    </xf>
    <xf numFmtId="0" fontId="3" fillId="0" borderId="32" xfId="0" applyFont="1" applyBorder="1" applyAlignment="1">
      <alignment horizontal="center" vertical="distributed" textRotation="255" justifyLastLine="1"/>
    </xf>
    <xf numFmtId="0" fontId="3" fillId="0" borderId="3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/>
    </xf>
    <xf numFmtId="0" fontId="3" fillId="0" borderId="45" xfId="0" quotePrefix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4" fontId="3" fillId="0" borderId="6" xfId="0" applyNumberFormat="1" applyFont="1" applyBorder="1" applyAlignment="1">
      <alignment vertical="center"/>
    </xf>
    <xf numFmtId="184" fontId="3" fillId="0" borderId="9" xfId="0" applyNumberFormat="1" applyFont="1" applyBorder="1" applyAlignment="1">
      <alignment vertical="center"/>
    </xf>
  </cellXfs>
  <cellStyles count="27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" xfId="20" builtinId="8"/>
    <cellStyle name="標準" xfId="0" builtinId="0"/>
    <cellStyle name="標準_190交通事故の状況" xfId="21"/>
    <cellStyle name="標準_214原因別火災発生件数 （平成19～23年）" xfId="22"/>
    <cellStyle name="標準_215事故別救急出動件数 （平成19～23年）" xfId="23"/>
    <cellStyle name="標準_216月別救急出動件数 （平成19～23年）" xfId="24"/>
    <cellStyle name="標準_218交通事故発生件数 （平成20～24年）" xfId="25"/>
    <cellStyle name="標準_統計データHP用目次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 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テキスト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終戦前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テキスト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資料：企画課（住宅統計調査）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0" name="テキスト 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種     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1" name="テキスト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資料：資産税課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2" name="テキスト 13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3" name="テキスト 14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4" name="テキスト 15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5" name="テキスト 16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6" name="テキスト 17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7" name="テキスト 18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8" name="テキスト 19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29" name="テキスト 20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0" name="テキスト 24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1" name="テキスト 25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2" name="テキスト 28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3" name="テキスト 29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4" name="テキスト 30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5" name="テキスト 34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6" name="テキスト 35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7" name="テキスト 36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8" name="テキスト 38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39" name="テキスト 40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40" name="テキスト 41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41" name="テキスト 42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242" name="テキスト 45"/>
        <xdr:cNvSpPr txBox="1">
          <a:spLocks noChangeArrowheads="1"/>
        </xdr:cNvSpPr>
      </xdr:nvSpPr>
      <xdr:spPr bwMode="auto">
        <a:xfrm>
          <a:off x="135731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9243" name="テキスト 53"/>
        <xdr:cNvSpPr txBox="1">
          <a:spLocks noChangeArrowheads="1"/>
        </xdr:cNvSpPr>
      </xdr:nvSpPr>
      <xdr:spPr bwMode="auto">
        <a:xfrm>
          <a:off x="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分署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9244" name="テキスト 54"/>
        <xdr:cNvSpPr txBox="1">
          <a:spLocks noChangeArrowheads="1"/>
        </xdr:cNvSpPr>
      </xdr:nvSpPr>
      <xdr:spPr bwMode="auto">
        <a:xfrm>
          <a:off x="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出張所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5" name="テキスト 5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  詳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9246" name="テキスト 56"/>
        <xdr:cNvSpPr txBox="1">
          <a:spLocks noChangeArrowheads="1"/>
        </xdr:cNvSpPr>
      </xdr:nvSpPr>
      <xdr:spPr bwMode="auto">
        <a:xfrm>
          <a:off x="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分署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9247" name="テキスト 57"/>
        <xdr:cNvSpPr txBox="1">
          <a:spLocks noChangeArrowheads="1"/>
        </xdr:cNvSpPr>
      </xdr:nvSpPr>
      <xdr:spPr bwMode="auto">
        <a:xfrm>
          <a:off x="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出張所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48" name="テキスト 13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49" name="テキスト 14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0" name="テキスト 15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1" name="テキスト 16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2" name="テキスト 17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3" name="テキスト 18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4" name="テキスト 19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5" name="テキスト 20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6" name="テキスト 24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7" name="テキスト 25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8" name="テキスト 28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59" name="テキスト 29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0" name="テキスト 30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1" name="テキスト 34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2" name="テキスト 35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3" name="テキスト 36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4" name="テキスト 38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5" name="テキスト 40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6" name="テキスト 41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7" name="テキスト 42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9268" name="テキスト 45"/>
        <xdr:cNvSpPr txBox="1">
          <a:spLocks noChangeArrowheads="1"/>
        </xdr:cNvSpPr>
      </xdr:nvSpPr>
      <xdr:spPr bwMode="auto">
        <a:xfrm>
          <a:off x="96012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69" name="テキスト 13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0" name="テキスト 14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1" name="テキスト 15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2" name="テキスト 16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3" name="テキスト 17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4" name="テキスト 18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5" name="テキスト 19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6" name="テキスト 20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7" name="テキスト 24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8" name="テキスト 25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79" name="テキスト 28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0" name="テキスト 29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1" name="テキスト 30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2" name="テキスト 34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3" name="テキスト 35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4" name="テキスト 36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5" name="テキスト 38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6" name="テキスト 40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7" name="テキスト 41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8" name="テキスト 42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289" name="テキスト 45"/>
        <xdr:cNvSpPr txBox="1">
          <a:spLocks noChangeArrowheads="1"/>
        </xdr:cNvSpPr>
      </xdr:nvSpPr>
      <xdr:spPr bwMode="auto">
        <a:xfrm>
          <a:off x="108585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1" name="テキスト 13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2" name="テキスト 14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3" name="テキスト 15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4" name="テキスト 16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5" name="テキスト 17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6" name="テキスト 18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7" name="テキスト 19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8" name="テキスト 20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299" name="テキスト 24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0" name="テキスト 25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1" name="テキスト 28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2" name="テキスト 29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3" name="テキスト 30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4" name="テキスト 34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5" name="テキスト 35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6" name="テキスト 36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7" name="テキスト 38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8" name="テキスト 40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09" name="テキスト 41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10" name="テキスト 42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11" name="テキスト 45"/>
        <xdr:cNvSpPr txBox="1">
          <a:spLocks noChangeArrowheads="1"/>
        </xdr:cNvSpPr>
      </xdr:nvSpPr>
      <xdr:spPr bwMode="auto">
        <a:xfrm>
          <a:off x="12201525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2" name="テキスト 13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3" name="テキスト 14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4" name="テキスト 15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5" name="テキスト 16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6" name="テキスト 17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7" name="テキスト 18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8" name="テキスト 19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19" name="テキスト 20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0" name="テキスト 24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1" name="テキスト 25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2" name="テキスト 28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3" name="テキスト 29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4" name="テキスト 30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5" name="テキスト 34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6" name="テキスト 35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7" name="テキスト 36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8" name="テキスト 38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29" name="テキスト 40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30" name="テキスト 41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31" name="テキスト 42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9332" name="テキスト 45"/>
        <xdr:cNvSpPr txBox="1">
          <a:spLocks noChangeArrowheads="1"/>
        </xdr:cNvSpPr>
      </xdr:nvSpPr>
      <xdr:spPr bwMode="auto">
        <a:xfrm>
          <a:off x="8343900" y="5467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3" name="テキスト 13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4" name="テキスト 14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5" name="テキスト 15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6" name="テキスト 16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7" name="テキスト 17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8" name="テキスト 18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39" name="テキスト 19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電灯電話等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0" name="テキスト 20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線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1" name="テキスト 24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風呂・かまど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2" name="テキスト 25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ストーブ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3" name="テキスト 28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4" name="テキスト 29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次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5" name="テキスト 30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タ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バ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コ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6" name="テキスト 34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7" name="テキスト 35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遊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び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8" name="テキスト 36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放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49" name="テキスト 38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疑いを含む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50" name="テキスト 40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の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他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51" name="テキスト 41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明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52" name="テキスト 42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煙突・煙道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9353" name="テキスト 45"/>
        <xdr:cNvSpPr txBox="1">
          <a:spLocks noChangeArrowheads="1"/>
        </xdr:cNvSpPr>
      </xdr:nvSpPr>
      <xdr:spPr bwMode="auto">
        <a:xfrm>
          <a:off x="9601200" y="666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ﾝ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ﾛ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5" name="テキスト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総 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6" name="テキスト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終戦前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7" name="テキスト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資料：企画課（住宅統計調査）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8" name="テキスト 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種     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9" name="テキスト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資料：資産税課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0" name="テキスト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 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1" name="テキスト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分署・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出張所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2" name="テキスト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年 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3" name="テキスト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救  助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工作車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4" name="テキスト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消防団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ポンプ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5" name="テキスト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資料：消防本部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6" name="テキスト 1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火災発生件数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7" name="テキスト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焼失面積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（㎡）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8" name="テキスト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害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9" name="テキスト 1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焼 失 面 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 （㎡）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0" name="テキスト 1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１件当たり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損  害  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  （千円）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1" name="テキスト 1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資料：消防本部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2" name="テキスト 4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救急普及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啓発車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3" name="テキスト 5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分署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4" name="テキスト 5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出張所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5" name="テキスト 5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不  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6" name="テキスト 5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分署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7" name="テキスト 5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出張所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8" name="テキスト 5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66675</xdr:colOff>
      <xdr:row>5</xdr:row>
      <xdr:rowOff>209550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19050" y="647700"/>
          <a:ext cx="84772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5</xdr:row>
      <xdr:rowOff>209550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0" y="647700"/>
          <a:ext cx="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66675</xdr:colOff>
      <xdr:row>6</xdr:row>
      <xdr:rowOff>0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9525" y="638175"/>
          <a:ext cx="7239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workbookViewId="0">
      <selection activeCell="A5" sqref="A5"/>
    </sheetView>
  </sheetViews>
  <sheetFormatPr defaultRowHeight="13.5"/>
  <cols>
    <col min="1" max="1" width="4.375" style="308" customWidth="1"/>
    <col min="2" max="2" width="8.625" style="308" customWidth="1"/>
    <col min="3" max="3" width="50.625" style="308" customWidth="1"/>
    <col min="4" max="4" width="16.25" style="308" bestFit="1" customWidth="1"/>
    <col min="5" max="16384" width="9" style="308"/>
  </cols>
  <sheetData>
    <row r="1" spans="1:4" ht="30" customHeight="1">
      <c r="A1" s="319" t="s">
        <v>320</v>
      </c>
      <c r="B1" s="319"/>
      <c r="C1" s="319"/>
      <c r="D1" s="319"/>
    </row>
    <row r="2" spans="1:4" ht="30" customHeight="1">
      <c r="A2" s="319" t="s">
        <v>321</v>
      </c>
      <c r="B2" s="319"/>
      <c r="C2" s="319"/>
      <c r="D2" s="319"/>
    </row>
    <row r="3" spans="1:4" ht="30" customHeight="1" thickBot="1">
      <c r="B3" s="320" t="s">
        <v>322</v>
      </c>
      <c r="C3" s="320"/>
      <c r="D3" s="320"/>
    </row>
    <row r="4" spans="1:4" ht="30" customHeight="1" thickBot="1">
      <c r="B4" s="321" t="s">
        <v>323</v>
      </c>
      <c r="C4" s="321"/>
      <c r="D4" s="312" t="s">
        <v>324</v>
      </c>
    </row>
    <row r="5" spans="1:4" ht="30" customHeight="1">
      <c r="B5" s="313" t="str">
        <f>HYPERLINK("#"&amp;"'212'"&amp;"!A1","212")</f>
        <v>212</v>
      </c>
      <c r="C5" s="316" t="str">
        <f>HYPERLINK("#"&amp;"'212'"&amp;"!A1","消防施設・装備状況")</f>
        <v>消防施設・装備状況</v>
      </c>
      <c r="D5" s="309" t="s">
        <v>149</v>
      </c>
    </row>
    <row r="6" spans="1:4" ht="30" customHeight="1">
      <c r="B6" s="314" t="str">
        <f>HYPERLINK("#"&amp;"'213'"&amp;"!A1","213")</f>
        <v>213</v>
      </c>
      <c r="C6" s="317" t="str">
        <f>HYPERLINK("#"&amp;"'213'"&amp;"!A1","火災発生件数")</f>
        <v>火災発生件数</v>
      </c>
      <c r="D6" s="310" t="s">
        <v>325</v>
      </c>
    </row>
    <row r="7" spans="1:4" ht="30" customHeight="1">
      <c r="B7" s="315" t="str">
        <f>HYPERLINK("#"&amp;"'214'"&amp;"!A1","214")</f>
        <v>214</v>
      </c>
      <c r="C7" s="318" t="str">
        <f>HYPERLINK("#"&amp;"'214'"&amp;"!A1","原因別火災発生件数")</f>
        <v>原因別火災発生件数</v>
      </c>
      <c r="D7" s="310" t="s">
        <v>325</v>
      </c>
    </row>
    <row r="8" spans="1:4" ht="30" customHeight="1">
      <c r="B8" s="313" t="str">
        <f>HYPERLINK("#"&amp;"'215'"&amp;"!A1","215")</f>
        <v>215</v>
      </c>
      <c r="C8" s="318" t="str">
        <f>HYPERLINK("#"&amp;"'215'"&amp;"!A1","事故別救急出動件数")</f>
        <v>事故別救急出動件数</v>
      </c>
      <c r="D8" s="310" t="s">
        <v>325</v>
      </c>
    </row>
    <row r="9" spans="1:4" ht="30" customHeight="1">
      <c r="B9" s="314" t="str">
        <f>HYPERLINK("#"&amp;"'216'"&amp;"!A1","216")</f>
        <v>216</v>
      </c>
      <c r="C9" s="318" t="str">
        <f>HYPERLINK("#"&amp;"'216'"&amp;"!A1","月別救急出動件数")</f>
        <v>月別救急出動件数</v>
      </c>
      <c r="D9" s="310" t="s">
        <v>325</v>
      </c>
    </row>
    <row r="10" spans="1:4" ht="30" customHeight="1">
      <c r="B10" s="314" t="str">
        <f>HYPERLINK("#"&amp;"'217'"&amp;"!A1","217")</f>
        <v>217</v>
      </c>
      <c r="C10" s="318" t="str">
        <f>HYPERLINK("#"&amp;"'217'"&amp;"!A1","原因別交通事故発生件数")</f>
        <v>原因別交通事故発生件数</v>
      </c>
      <c r="D10" s="310" t="s">
        <v>326</v>
      </c>
    </row>
    <row r="11" spans="1:4" ht="30" customHeight="1">
      <c r="B11" s="315" t="str">
        <f>HYPERLINK("#"&amp;"'218'"&amp;"!A1","218")</f>
        <v>218</v>
      </c>
      <c r="C11" s="318" t="str">
        <f>HYPERLINK("#"&amp;"'218'"&amp;"!A1","交通事故発生件数")</f>
        <v>交通事故発生件数</v>
      </c>
      <c r="D11" s="310" t="s">
        <v>326</v>
      </c>
    </row>
    <row r="12" spans="1:4" ht="30" customHeight="1">
      <c r="B12" s="313" t="str">
        <f>HYPERLINK("#"&amp;"'219'"&amp;"!A1","219")</f>
        <v>219</v>
      </c>
      <c r="C12" s="318" t="str">
        <f>HYPERLINK("#"&amp;"'219'"&amp;"!A1","小学校区別交通事故発生件数")</f>
        <v>小学校区別交通事故発生件数</v>
      </c>
      <c r="D12" s="310" t="s">
        <v>327</v>
      </c>
    </row>
    <row r="13" spans="1:4" ht="30" customHeight="1">
      <c r="B13" s="315" t="str">
        <f>HYPERLINK("#"&amp;"'220'"&amp;"!A1","220")</f>
        <v>220</v>
      </c>
      <c r="C13" s="318" t="str">
        <f>HYPERLINK("#"&amp;"'220'"&amp;"!A1","小学校区・時間別交通事故発生件数")</f>
        <v>小学校区・時間別交通事故発生件数</v>
      </c>
      <c r="D13" s="310" t="s">
        <v>327</v>
      </c>
    </row>
    <row r="14" spans="1:4" ht="30" customHeight="1">
      <c r="B14" s="313" t="str">
        <f>HYPERLINK("#"&amp;"'221'"&amp;"!A1","221")</f>
        <v>221</v>
      </c>
      <c r="C14" s="316" t="str">
        <f>HYPERLINK("#"&amp;"'221'"&amp;"!A1","刑法犯 罪種別認知・検挙件数")</f>
        <v>刑法犯 罪種別認知・検挙件数</v>
      </c>
      <c r="D14" s="311" t="s">
        <v>327</v>
      </c>
    </row>
  </sheetData>
  <mergeCells count="4">
    <mergeCell ref="A1:D1"/>
    <mergeCell ref="A2:D2"/>
    <mergeCell ref="B3:D3"/>
    <mergeCell ref="B4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workbookViewId="0">
      <selection sqref="A1:T1"/>
    </sheetView>
  </sheetViews>
  <sheetFormatPr defaultRowHeight="13.5"/>
  <cols>
    <col min="1" max="1" width="8.75" style="229" customWidth="1"/>
    <col min="2" max="2" width="1" style="229" customWidth="1"/>
    <col min="3" max="20" width="4.5" style="229" customWidth="1"/>
    <col min="21" max="16384" width="9" style="229"/>
  </cols>
  <sheetData>
    <row r="1" spans="1:20" ht="22.5" customHeight="1">
      <c r="A1" s="443" t="s">
        <v>254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</row>
    <row r="2" spans="1:20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4.25" thickBot="1">
      <c r="A3" s="23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450" t="s">
        <v>219</v>
      </c>
      <c r="T3" s="450"/>
    </row>
    <row r="4" spans="1:20" ht="18.75" customHeight="1">
      <c r="A4" s="233" t="s">
        <v>255</v>
      </c>
      <c r="B4" s="234"/>
      <c r="C4" s="451" t="s">
        <v>253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3"/>
    </row>
    <row r="5" spans="1:20" ht="18.75" customHeight="1">
      <c r="A5" s="235"/>
      <c r="B5" s="236"/>
      <c r="C5" s="447" t="s">
        <v>256</v>
      </c>
      <c r="D5" s="448"/>
      <c r="E5" s="448"/>
      <c r="F5" s="448" t="s">
        <v>257</v>
      </c>
      <c r="G5" s="448"/>
      <c r="H5" s="448"/>
      <c r="I5" s="448" t="s">
        <v>258</v>
      </c>
      <c r="J5" s="448"/>
      <c r="K5" s="448"/>
      <c r="L5" s="448" t="s">
        <v>259</v>
      </c>
      <c r="M5" s="448"/>
      <c r="N5" s="448"/>
      <c r="O5" s="448" t="s">
        <v>260</v>
      </c>
      <c r="P5" s="448"/>
      <c r="Q5" s="448"/>
      <c r="R5" s="448" t="s">
        <v>261</v>
      </c>
      <c r="S5" s="448"/>
      <c r="T5" s="449"/>
    </row>
    <row r="6" spans="1:20" ht="18.75" customHeight="1">
      <c r="A6" s="237" t="s">
        <v>262</v>
      </c>
      <c r="B6" s="238"/>
      <c r="C6" s="257" t="s">
        <v>263</v>
      </c>
      <c r="D6" s="258" t="s">
        <v>264</v>
      </c>
      <c r="E6" s="259" t="s">
        <v>265</v>
      </c>
      <c r="F6" s="257" t="s">
        <v>266</v>
      </c>
      <c r="G6" s="260" t="s">
        <v>267</v>
      </c>
      <c r="H6" s="259" t="s">
        <v>268</v>
      </c>
      <c r="I6" s="257" t="s">
        <v>266</v>
      </c>
      <c r="J6" s="260" t="s">
        <v>267</v>
      </c>
      <c r="K6" s="259" t="s">
        <v>268</v>
      </c>
      <c r="L6" s="257" t="s">
        <v>266</v>
      </c>
      <c r="M6" s="260" t="s">
        <v>267</v>
      </c>
      <c r="N6" s="259" t="s">
        <v>268</v>
      </c>
      <c r="O6" s="257" t="s">
        <v>266</v>
      </c>
      <c r="P6" s="258" t="s">
        <v>267</v>
      </c>
      <c r="Q6" s="259" t="s">
        <v>268</v>
      </c>
      <c r="R6" s="261" t="s">
        <v>266</v>
      </c>
      <c r="S6" s="261" t="s">
        <v>267</v>
      </c>
      <c r="T6" s="261" t="s">
        <v>268</v>
      </c>
    </row>
    <row r="7" spans="1:20" ht="18.75" customHeight="1">
      <c r="A7" s="241" t="s">
        <v>269</v>
      </c>
      <c r="B7" s="262"/>
      <c r="C7" s="263">
        <v>144</v>
      </c>
      <c r="D7" s="264">
        <v>160</v>
      </c>
      <c r="E7" s="265">
        <v>138</v>
      </c>
      <c r="F7" s="266">
        <v>729</v>
      </c>
      <c r="G7" s="267">
        <v>707</v>
      </c>
      <c r="H7" s="268">
        <v>699</v>
      </c>
      <c r="I7" s="263">
        <v>551</v>
      </c>
      <c r="J7" s="269">
        <v>614</v>
      </c>
      <c r="K7" s="265">
        <v>555</v>
      </c>
      <c r="L7" s="266">
        <v>829</v>
      </c>
      <c r="M7" s="267">
        <v>808</v>
      </c>
      <c r="N7" s="268">
        <v>833</v>
      </c>
      <c r="O7" s="266">
        <v>820</v>
      </c>
      <c r="P7" s="270">
        <v>867</v>
      </c>
      <c r="Q7" s="268">
        <v>850</v>
      </c>
      <c r="R7" s="271">
        <v>166</v>
      </c>
      <c r="S7" s="271">
        <v>184</v>
      </c>
      <c r="T7" s="271">
        <v>169</v>
      </c>
    </row>
    <row r="8" spans="1:20" ht="18.75" customHeight="1">
      <c r="A8" s="245" t="s">
        <v>270</v>
      </c>
      <c r="B8" s="246"/>
      <c r="C8" s="272">
        <v>17</v>
      </c>
      <c r="D8" s="273">
        <v>18</v>
      </c>
      <c r="E8" s="274">
        <v>14</v>
      </c>
      <c r="F8" s="272">
        <v>27</v>
      </c>
      <c r="G8" s="275">
        <v>24</v>
      </c>
      <c r="H8" s="274">
        <v>16</v>
      </c>
      <c r="I8" s="272">
        <v>21</v>
      </c>
      <c r="J8" s="275">
        <v>31</v>
      </c>
      <c r="K8" s="274">
        <v>19</v>
      </c>
      <c r="L8" s="272">
        <v>40</v>
      </c>
      <c r="M8" s="275">
        <v>41</v>
      </c>
      <c r="N8" s="274">
        <v>37</v>
      </c>
      <c r="O8" s="272">
        <v>33</v>
      </c>
      <c r="P8" s="273">
        <v>39</v>
      </c>
      <c r="Q8" s="274">
        <v>36</v>
      </c>
      <c r="R8" s="276">
        <v>14</v>
      </c>
      <c r="S8" s="276">
        <v>16</v>
      </c>
      <c r="T8" s="276">
        <v>12</v>
      </c>
    </row>
    <row r="9" spans="1:20" ht="18.75" customHeight="1">
      <c r="A9" s="245" t="s">
        <v>271</v>
      </c>
      <c r="B9" s="246"/>
      <c r="C9" s="272">
        <v>6</v>
      </c>
      <c r="D9" s="273">
        <v>8</v>
      </c>
      <c r="E9" s="274">
        <v>11</v>
      </c>
      <c r="F9" s="272">
        <v>31</v>
      </c>
      <c r="G9" s="275">
        <v>23</v>
      </c>
      <c r="H9" s="274">
        <v>21</v>
      </c>
      <c r="I9" s="272">
        <v>20</v>
      </c>
      <c r="J9" s="275">
        <v>20</v>
      </c>
      <c r="K9" s="274">
        <v>30</v>
      </c>
      <c r="L9" s="272">
        <v>32</v>
      </c>
      <c r="M9" s="275">
        <v>37</v>
      </c>
      <c r="N9" s="274">
        <v>42</v>
      </c>
      <c r="O9" s="272">
        <v>44</v>
      </c>
      <c r="P9" s="273">
        <v>42</v>
      </c>
      <c r="Q9" s="274">
        <v>38</v>
      </c>
      <c r="R9" s="276">
        <v>8</v>
      </c>
      <c r="S9" s="276">
        <v>10</v>
      </c>
      <c r="T9" s="276">
        <v>4</v>
      </c>
    </row>
    <row r="10" spans="1:20" ht="18.75" customHeight="1">
      <c r="A10" s="245" t="s">
        <v>272</v>
      </c>
      <c r="B10" s="246"/>
      <c r="C10" s="272">
        <v>2</v>
      </c>
      <c r="D10" s="273">
        <v>3</v>
      </c>
      <c r="E10" s="274">
        <v>3</v>
      </c>
      <c r="F10" s="272">
        <v>36</v>
      </c>
      <c r="G10" s="275">
        <v>32</v>
      </c>
      <c r="H10" s="274">
        <v>32</v>
      </c>
      <c r="I10" s="272">
        <v>27</v>
      </c>
      <c r="J10" s="275">
        <v>28</v>
      </c>
      <c r="K10" s="274">
        <v>17</v>
      </c>
      <c r="L10" s="272">
        <v>32</v>
      </c>
      <c r="M10" s="275">
        <v>21</v>
      </c>
      <c r="N10" s="274">
        <v>40</v>
      </c>
      <c r="O10" s="272">
        <v>23</v>
      </c>
      <c r="P10" s="273">
        <v>30</v>
      </c>
      <c r="Q10" s="274">
        <v>17</v>
      </c>
      <c r="R10" s="276">
        <v>5</v>
      </c>
      <c r="S10" s="276">
        <v>0</v>
      </c>
      <c r="T10" s="276">
        <v>8</v>
      </c>
    </row>
    <row r="11" spans="1:20" ht="18.75" customHeight="1">
      <c r="A11" s="245" t="s">
        <v>273</v>
      </c>
      <c r="B11" s="246"/>
      <c r="C11" s="272">
        <v>9</v>
      </c>
      <c r="D11" s="273">
        <v>3</v>
      </c>
      <c r="E11" s="274">
        <v>5</v>
      </c>
      <c r="F11" s="272">
        <v>30</v>
      </c>
      <c r="G11" s="275">
        <v>39</v>
      </c>
      <c r="H11" s="274">
        <v>37</v>
      </c>
      <c r="I11" s="272">
        <v>23</v>
      </c>
      <c r="J11" s="275">
        <v>23</v>
      </c>
      <c r="K11" s="274">
        <v>23</v>
      </c>
      <c r="L11" s="272">
        <v>35</v>
      </c>
      <c r="M11" s="275">
        <v>39</v>
      </c>
      <c r="N11" s="274">
        <v>37</v>
      </c>
      <c r="O11" s="272">
        <v>39</v>
      </c>
      <c r="P11" s="273">
        <v>34</v>
      </c>
      <c r="Q11" s="274">
        <v>39</v>
      </c>
      <c r="R11" s="276">
        <v>4</v>
      </c>
      <c r="S11" s="276">
        <v>11</v>
      </c>
      <c r="T11" s="276">
        <v>6</v>
      </c>
    </row>
    <row r="12" spans="1:20" ht="18.75" customHeight="1">
      <c r="A12" s="245" t="s">
        <v>274</v>
      </c>
      <c r="B12" s="246"/>
      <c r="C12" s="272">
        <v>12</v>
      </c>
      <c r="D12" s="273">
        <v>8</v>
      </c>
      <c r="E12" s="274">
        <v>9</v>
      </c>
      <c r="F12" s="272">
        <v>36</v>
      </c>
      <c r="G12" s="275">
        <v>62</v>
      </c>
      <c r="H12" s="274">
        <v>40</v>
      </c>
      <c r="I12" s="272">
        <v>39</v>
      </c>
      <c r="J12" s="275">
        <v>46</v>
      </c>
      <c r="K12" s="274">
        <v>39</v>
      </c>
      <c r="L12" s="272">
        <v>71</v>
      </c>
      <c r="M12" s="275">
        <v>56</v>
      </c>
      <c r="N12" s="274">
        <v>57</v>
      </c>
      <c r="O12" s="272">
        <v>54</v>
      </c>
      <c r="P12" s="273">
        <v>64</v>
      </c>
      <c r="Q12" s="274">
        <v>66</v>
      </c>
      <c r="R12" s="276">
        <v>13</v>
      </c>
      <c r="S12" s="276">
        <v>11</v>
      </c>
      <c r="T12" s="276">
        <v>11</v>
      </c>
    </row>
    <row r="13" spans="1:20" ht="18.75" customHeight="1">
      <c r="A13" s="245" t="s">
        <v>275</v>
      </c>
      <c r="B13" s="246"/>
      <c r="C13" s="272">
        <v>3</v>
      </c>
      <c r="D13" s="273">
        <v>2</v>
      </c>
      <c r="E13" s="274">
        <v>4</v>
      </c>
      <c r="F13" s="272">
        <v>16</v>
      </c>
      <c r="G13" s="275">
        <v>9</v>
      </c>
      <c r="H13" s="274">
        <v>11</v>
      </c>
      <c r="I13" s="272">
        <v>14</v>
      </c>
      <c r="J13" s="275">
        <v>11</v>
      </c>
      <c r="K13" s="274">
        <v>12</v>
      </c>
      <c r="L13" s="272">
        <v>10</v>
      </c>
      <c r="M13" s="275">
        <v>12</v>
      </c>
      <c r="N13" s="274">
        <v>13</v>
      </c>
      <c r="O13" s="272">
        <v>14</v>
      </c>
      <c r="P13" s="273">
        <v>17</v>
      </c>
      <c r="Q13" s="274">
        <v>12</v>
      </c>
      <c r="R13" s="276">
        <v>1</v>
      </c>
      <c r="S13" s="276">
        <v>2</v>
      </c>
      <c r="T13" s="276">
        <v>1</v>
      </c>
    </row>
    <row r="14" spans="1:20" ht="18.75" customHeight="1">
      <c r="A14" s="245" t="s">
        <v>276</v>
      </c>
      <c r="B14" s="246"/>
      <c r="C14" s="272">
        <v>2</v>
      </c>
      <c r="D14" s="273">
        <v>1</v>
      </c>
      <c r="E14" s="274">
        <v>5</v>
      </c>
      <c r="F14" s="272">
        <v>26</v>
      </c>
      <c r="G14" s="275">
        <v>31</v>
      </c>
      <c r="H14" s="274">
        <v>20</v>
      </c>
      <c r="I14" s="272">
        <v>10</v>
      </c>
      <c r="J14" s="275">
        <v>16</v>
      </c>
      <c r="K14" s="274">
        <v>17</v>
      </c>
      <c r="L14" s="272">
        <v>18</v>
      </c>
      <c r="M14" s="275">
        <v>23</v>
      </c>
      <c r="N14" s="274">
        <v>22</v>
      </c>
      <c r="O14" s="272">
        <v>15</v>
      </c>
      <c r="P14" s="273">
        <v>21</v>
      </c>
      <c r="Q14" s="274">
        <v>26</v>
      </c>
      <c r="R14" s="276">
        <v>0</v>
      </c>
      <c r="S14" s="276">
        <v>3</v>
      </c>
      <c r="T14" s="276">
        <v>6</v>
      </c>
    </row>
    <row r="15" spans="1:20" ht="18.75" customHeight="1">
      <c r="A15" s="245" t="s">
        <v>277</v>
      </c>
      <c r="B15" s="246"/>
      <c r="C15" s="272">
        <v>3</v>
      </c>
      <c r="D15" s="273">
        <v>4</v>
      </c>
      <c r="E15" s="274">
        <v>1</v>
      </c>
      <c r="F15" s="272">
        <v>11</v>
      </c>
      <c r="G15" s="275">
        <v>14</v>
      </c>
      <c r="H15" s="274">
        <v>17</v>
      </c>
      <c r="I15" s="272">
        <v>14</v>
      </c>
      <c r="J15" s="275">
        <v>12</v>
      </c>
      <c r="K15" s="274">
        <v>8</v>
      </c>
      <c r="L15" s="272">
        <v>16</v>
      </c>
      <c r="M15" s="275">
        <v>24</v>
      </c>
      <c r="N15" s="274">
        <v>25</v>
      </c>
      <c r="O15" s="272">
        <v>22</v>
      </c>
      <c r="P15" s="273">
        <v>27</v>
      </c>
      <c r="Q15" s="274">
        <v>33</v>
      </c>
      <c r="R15" s="276">
        <v>4</v>
      </c>
      <c r="S15" s="276">
        <v>3</v>
      </c>
      <c r="T15" s="276">
        <v>8</v>
      </c>
    </row>
    <row r="16" spans="1:20" ht="18.75" customHeight="1">
      <c r="A16" s="245" t="s">
        <v>278</v>
      </c>
      <c r="B16" s="246"/>
      <c r="C16" s="272">
        <v>7</v>
      </c>
      <c r="D16" s="273">
        <v>13</v>
      </c>
      <c r="E16" s="274">
        <v>9</v>
      </c>
      <c r="F16" s="272">
        <v>53</v>
      </c>
      <c r="G16" s="275">
        <v>51</v>
      </c>
      <c r="H16" s="274">
        <v>62</v>
      </c>
      <c r="I16" s="272">
        <v>51</v>
      </c>
      <c r="J16" s="275">
        <v>52</v>
      </c>
      <c r="K16" s="274">
        <v>63</v>
      </c>
      <c r="L16" s="272">
        <v>101</v>
      </c>
      <c r="M16" s="275">
        <v>109</v>
      </c>
      <c r="N16" s="274">
        <v>111</v>
      </c>
      <c r="O16" s="272">
        <v>84</v>
      </c>
      <c r="P16" s="273">
        <v>114</v>
      </c>
      <c r="Q16" s="274">
        <v>94</v>
      </c>
      <c r="R16" s="276">
        <v>16</v>
      </c>
      <c r="S16" s="276">
        <v>21</v>
      </c>
      <c r="T16" s="276">
        <v>18</v>
      </c>
    </row>
    <row r="17" spans="1:20" ht="18.75" customHeight="1">
      <c r="A17" s="245" t="s">
        <v>279</v>
      </c>
      <c r="B17" s="246"/>
      <c r="C17" s="272">
        <v>5</v>
      </c>
      <c r="D17" s="273">
        <v>8</v>
      </c>
      <c r="E17" s="274">
        <v>7</v>
      </c>
      <c r="F17" s="272">
        <v>45</v>
      </c>
      <c r="G17" s="275">
        <v>52</v>
      </c>
      <c r="H17" s="274">
        <v>34</v>
      </c>
      <c r="I17" s="272">
        <v>50</v>
      </c>
      <c r="J17" s="275">
        <v>38</v>
      </c>
      <c r="K17" s="274">
        <v>27</v>
      </c>
      <c r="L17" s="272">
        <v>59</v>
      </c>
      <c r="M17" s="275">
        <v>44</v>
      </c>
      <c r="N17" s="274">
        <v>49</v>
      </c>
      <c r="O17" s="272">
        <v>55</v>
      </c>
      <c r="P17" s="273">
        <v>69</v>
      </c>
      <c r="Q17" s="274">
        <v>44</v>
      </c>
      <c r="R17" s="276">
        <v>6</v>
      </c>
      <c r="S17" s="276">
        <v>5</v>
      </c>
      <c r="T17" s="276">
        <v>9</v>
      </c>
    </row>
    <row r="18" spans="1:20" ht="18.75" customHeight="1">
      <c r="A18" s="245" t="s">
        <v>280</v>
      </c>
      <c r="B18" s="246"/>
      <c r="C18" s="272">
        <v>5</v>
      </c>
      <c r="D18" s="273">
        <v>3</v>
      </c>
      <c r="E18" s="274">
        <v>3</v>
      </c>
      <c r="F18" s="272">
        <v>33</v>
      </c>
      <c r="G18" s="275">
        <v>23</v>
      </c>
      <c r="H18" s="274">
        <v>29</v>
      </c>
      <c r="I18" s="272">
        <v>23</v>
      </c>
      <c r="J18" s="275">
        <v>31</v>
      </c>
      <c r="K18" s="274">
        <v>34</v>
      </c>
      <c r="L18" s="272">
        <v>34</v>
      </c>
      <c r="M18" s="275">
        <v>39</v>
      </c>
      <c r="N18" s="274">
        <v>38</v>
      </c>
      <c r="O18" s="272">
        <v>24</v>
      </c>
      <c r="P18" s="273">
        <v>36</v>
      </c>
      <c r="Q18" s="274">
        <v>38</v>
      </c>
      <c r="R18" s="276">
        <v>6</v>
      </c>
      <c r="S18" s="276">
        <v>7</v>
      </c>
      <c r="T18" s="276">
        <v>13</v>
      </c>
    </row>
    <row r="19" spans="1:20" ht="18.75" customHeight="1">
      <c r="A19" s="245" t="s">
        <v>281</v>
      </c>
      <c r="B19" s="246"/>
      <c r="C19" s="272">
        <v>11</v>
      </c>
      <c r="D19" s="273">
        <v>7</v>
      </c>
      <c r="E19" s="274">
        <v>5</v>
      </c>
      <c r="F19" s="272">
        <v>44</v>
      </c>
      <c r="G19" s="275">
        <v>36</v>
      </c>
      <c r="H19" s="274">
        <v>44</v>
      </c>
      <c r="I19" s="272">
        <v>36</v>
      </c>
      <c r="J19" s="275">
        <v>44</v>
      </c>
      <c r="K19" s="274">
        <v>26</v>
      </c>
      <c r="L19" s="272">
        <v>33</v>
      </c>
      <c r="M19" s="275">
        <v>56</v>
      </c>
      <c r="N19" s="274">
        <v>45</v>
      </c>
      <c r="O19" s="272">
        <v>66</v>
      </c>
      <c r="P19" s="273">
        <v>43</v>
      </c>
      <c r="Q19" s="274">
        <v>72</v>
      </c>
      <c r="R19" s="276">
        <v>16</v>
      </c>
      <c r="S19" s="276">
        <v>21</v>
      </c>
      <c r="T19" s="276">
        <v>14</v>
      </c>
    </row>
    <row r="20" spans="1:20" ht="18.75" customHeight="1">
      <c r="A20" s="245" t="s">
        <v>282</v>
      </c>
      <c r="B20" s="246"/>
      <c r="C20" s="272">
        <v>5</v>
      </c>
      <c r="D20" s="273">
        <v>9</v>
      </c>
      <c r="E20" s="274">
        <v>12</v>
      </c>
      <c r="F20" s="272">
        <v>55</v>
      </c>
      <c r="G20" s="275">
        <v>54</v>
      </c>
      <c r="H20" s="274">
        <v>69</v>
      </c>
      <c r="I20" s="272">
        <v>35</v>
      </c>
      <c r="J20" s="275">
        <v>42</v>
      </c>
      <c r="K20" s="274">
        <v>55</v>
      </c>
      <c r="L20" s="272">
        <v>47</v>
      </c>
      <c r="M20" s="275">
        <v>44</v>
      </c>
      <c r="N20" s="274">
        <v>59</v>
      </c>
      <c r="O20" s="272">
        <v>67</v>
      </c>
      <c r="P20" s="273">
        <v>54</v>
      </c>
      <c r="Q20" s="274">
        <v>83</v>
      </c>
      <c r="R20" s="276">
        <v>14</v>
      </c>
      <c r="S20" s="276">
        <v>15</v>
      </c>
      <c r="T20" s="276">
        <v>7</v>
      </c>
    </row>
    <row r="21" spans="1:20" ht="18.75" customHeight="1">
      <c r="A21" s="245" t="s">
        <v>283</v>
      </c>
      <c r="B21" s="246"/>
      <c r="C21" s="272">
        <v>5</v>
      </c>
      <c r="D21" s="273">
        <v>6</v>
      </c>
      <c r="E21" s="274">
        <v>2</v>
      </c>
      <c r="F21" s="272">
        <v>20</v>
      </c>
      <c r="G21" s="275">
        <v>14</v>
      </c>
      <c r="H21" s="274">
        <v>22</v>
      </c>
      <c r="I21" s="272">
        <v>16</v>
      </c>
      <c r="J21" s="275">
        <v>19</v>
      </c>
      <c r="K21" s="274">
        <v>10</v>
      </c>
      <c r="L21" s="272">
        <v>16</v>
      </c>
      <c r="M21" s="275">
        <v>15</v>
      </c>
      <c r="N21" s="274">
        <v>12</v>
      </c>
      <c r="O21" s="272">
        <v>11</v>
      </c>
      <c r="P21" s="273">
        <v>10</v>
      </c>
      <c r="Q21" s="274">
        <v>21</v>
      </c>
      <c r="R21" s="276">
        <v>2</v>
      </c>
      <c r="S21" s="276">
        <v>4</v>
      </c>
      <c r="T21" s="276">
        <v>3</v>
      </c>
    </row>
    <row r="22" spans="1:20" ht="18.75" customHeight="1">
      <c r="A22" s="245" t="s">
        <v>284</v>
      </c>
      <c r="B22" s="246"/>
      <c r="C22" s="272">
        <v>2</v>
      </c>
      <c r="D22" s="273">
        <v>8</v>
      </c>
      <c r="E22" s="274">
        <v>1</v>
      </c>
      <c r="F22" s="272">
        <v>12</v>
      </c>
      <c r="G22" s="275">
        <v>12</v>
      </c>
      <c r="H22" s="274">
        <v>8</v>
      </c>
      <c r="I22" s="272">
        <v>6</v>
      </c>
      <c r="J22" s="275">
        <v>6</v>
      </c>
      <c r="K22" s="274">
        <v>6</v>
      </c>
      <c r="L22" s="272">
        <v>12</v>
      </c>
      <c r="M22" s="275">
        <v>6</v>
      </c>
      <c r="N22" s="274">
        <v>13</v>
      </c>
      <c r="O22" s="272">
        <v>19</v>
      </c>
      <c r="P22" s="273">
        <v>10</v>
      </c>
      <c r="Q22" s="274">
        <v>11</v>
      </c>
      <c r="R22" s="276">
        <v>1</v>
      </c>
      <c r="S22" s="276">
        <v>4</v>
      </c>
      <c r="T22" s="276">
        <v>5</v>
      </c>
    </row>
    <row r="23" spans="1:20" ht="18.75" customHeight="1">
      <c r="A23" s="245" t="s">
        <v>285</v>
      </c>
      <c r="B23" s="246"/>
      <c r="C23" s="272">
        <v>1</v>
      </c>
      <c r="D23" s="273">
        <v>1</v>
      </c>
      <c r="E23" s="274">
        <v>1</v>
      </c>
      <c r="F23" s="272">
        <v>2</v>
      </c>
      <c r="G23" s="275">
        <v>1</v>
      </c>
      <c r="H23" s="274">
        <v>2</v>
      </c>
      <c r="I23" s="272">
        <v>1</v>
      </c>
      <c r="J23" s="275">
        <v>1</v>
      </c>
      <c r="K23" s="274">
        <v>0</v>
      </c>
      <c r="L23" s="272">
        <v>2</v>
      </c>
      <c r="M23" s="275">
        <v>2</v>
      </c>
      <c r="N23" s="274">
        <v>4</v>
      </c>
      <c r="O23" s="272">
        <v>3</v>
      </c>
      <c r="P23" s="273">
        <v>1</v>
      </c>
      <c r="Q23" s="274">
        <v>1</v>
      </c>
      <c r="R23" s="276">
        <v>2</v>
      </c>
      <c r="S23" s="276">
        <v>1</v>
      </c>
      <c r="T23" s="276">
        <v>0</v>
      </c>
    </row>
    <row r="24" spans="1:20" ht="18.75" customHeight="1">
      <c r="A24" s="245" t="s">
        <v>286</v>
      </c>
      <c r="B24" s="246"/>
      <c r="C24" s="272">
        <v>3</v>
      </c>
      <c r="D24" s="273">
        <v>8</v>
      </c>
      <c r="E24" s="274">
        <v>4</v>
      </c>
      <c r="F24" s="272">
        <v>18</v>
      </c>
      <c r="G24" s="275">
        <v>24</v>
      </c>
      <c r="H24" s="274">
        <v>25</v>
      </c>
      <c r="I24" s="272">
        <v>12</v>
      </c>
      <c r="J24" s="275">
        <v>17</v>
      </c>
      <c r="K24" s="274">
        <v>15</v>
      </c>
      <c r="L24" s="272">
        <v>25</v>
      </c>
      <c r="M24" s="275">
        <v>14</v>
      </c>
      <c r="N24" s="274">
        <v>16</v>
      </c>
      <c r="O24" s="272">
        <v>25</v>
      </c>
      <c r="P24" s="273">
        <v>22</v>
      </c>
      <c r="Q24" s="274">
        <v>17</v>
      </c>
      <c r="R24" s="276">
        <v>2</v>
      </c>
      <c r="S24" s="276">
        <v>4</v>
      </c>
      <c r="T24" s="276">
        <v>2</v>
      </c>
    </row>
    <row r="25" spans="1:20" ht="18.75" customHeight="1">
      <c r="A25" s="245" t="s">
        <v>287</v>
      </c>
      <c r="B25" s="246"/>
      <c r="C25" s="272">
        <v>5</v>
      </c>
      <c r="D25" s="273">
        <v>5</v>
      </c>
      <c r="E25" s="274">
        <v>4</v>
      </c>
      <c r="F25" s="272">
        <v>30</v>
      </c>
      <c r="G25" s="275">
        <v>21</v>
      </c>
      <c r="H25" s="274">
        <v>24</v>
      </c>
      <c r="I25" s="272">
        <v>16</v>
      </c>
      <c r="J25" s="275">
        <v>18</v>
      </c>
      <c r="K25" s="274">
        <v>15</v>
      </c>
      <c r="L25" s="272">
        <v>32</v>
      </c>
      <c r="M25" s="275">
        <v>29</v>
      </c>
      <c r="N25" s="274">
        <v>32</v>
      </c>
      <c r="O25" s="272">
        <v>30</v>
      </c>
      <c r="P25" s="273">
        <v>37</v>
      </c>
      <c r="Q25" s="274">
        <v>24</v>
      </c>
      <c r="R25" s="276">
        <v>10</v>
      </c>
      <c r="S25" s="276">
        <v>2</v>
      </c>
      <c r="T25" s="276">
        <v>10</v>
      </c>
    </row>
    <row r="26" spans="1:20" ht="18.75" customHeight="1">
      <c r="A26" s="245" t="s">
        <v>288</v>
      </c>
      <c r="B26" s="246"/>
      <c r="C26" s="272">
        <v>6</v>
      </c>
      <c r="D26" s="273">
        <v>5</v>
      </c>
      <c r="E26" s="274">
        <v>4</v>
      </c>
      <c r="F26" s="272">
        <v>19</v>
      </c>
      <c r="G26" s="275">
        <v>26</v>
      </c>
      <c r="H26" s="274">
        <v>20</v>
      </c>
      <c r="I26" s="272">
        <v>15</v>
      </c>
      <c r="J26" s="275">
        <v>26</v>
      </c>
      <c r="K26" s="274">
        <v>21</v>
      </c>
      <c r="L26" s="272">
        <v>28</v>
      </c>
      <c r="M26" s="275">
        <v>15</v>
      </c>
      <c r="N26" s="274">
        <v>21</v>
      </c>
      <c r="O26" s="272">
        <v>29</v>
      </c>
      <c r="P26" s="273">
        <v>26</v>
      </c>
      <c r="Q26" s="274">
        <v>17</v>
      </c>
      <c r="R26" s="276">
        <v>10</v>
      </c>
      <c r="S26" s="276">
        <v>8</v>
      </c>
      <c r="T26" s="276">
        <v>3</v>
      </c>
    </row>
    <row r="27" spans="1:20" ht="18.75" customHeight="1">
      <c r="A27" s="245" t="s">
        <v>207</v>
      </c>
      <c r="B27" s="246"/>
      <c r="C27" s="272">
        <v>4</v>
      </c>
      <c r="D27" s="273">
        <v>4</v>
      </c>
      <c r="E27" s="274">
        <v>3</v>
      </c>
      <c r="F27" s="272">
        <v>15</v>
      </c>
      <c r="G27" s="275">
        <v>13</v>
      </c>
      <c r="H27" s="274">
        <v>16</v>
      </c>
      <c r="I27" s="272">
        <v>14</v>
      </c>
      <c r="J27" s="275">
        <v>17</v>
      </c>
      <c r="K27" s="274">
        <v>7</v>
      </c>
      <c r="L27" s="272">
        <v>11</v>
      </c>
      <c r="M27" s="275">
        <v>11</v>
      </c>
      <c r="N27" s="274">
        <v>15</v>
      </c>
      <c r="O27" s="272">
        <v>18</v>
      </c>
      <c r="P27" s="273">
        <v>22</v>
      </c>
      <c r="Q27" s="274">
        <v>18</v>
      </c>
      <c r="R27" s="276">
        <v>4</v>
      </c>
      <c r="S27" s="276">
        <v>4</v>
      </c>
      <c r="T27" s="276">
        <v>3</v>
      </c>
    </row>
    <row r="28" spans="1:20" ht="18.75" customHeight="1">
      <c r="A28" s="245" t="s">
        <v>208</v>
      </c>
      <c r="B28" s="246"/>
      <c r="C28" s="272">
        <v>3</v>
      </c>
      <c r="D28" s="273">
        <v>2</v>
      </c>
      <c r="E28" s="274">
        <v>1</v>
      </c>
      <c r="F28" s="272">
        <v>12</v>
      </c>
      <c r="G28" s="275">
        <v>12</v>
      </c>
      <c r="H28" s="274">
        <v>7</v>
      </c>
      <c r="I28" s="272">
        <v>5</v>
      </c>
      <c r="J28" s="275">
        <v>8</v>
      </c>
      <c r="K28" s="274">
        <v>10</v>
      </c>
      <c r="L28" s="272">
        <v>8</v>
      </c>
      <c r="M28" s="275">
        <v>9</v>
      </c>
      <c r="N28" s="274">
        <v>8</v>
      </c>
      <c r="O28" s="272">
        <v>11</v>
      </c>
      <c r="P28" s="273">
        <v>12</v>
      </c>
      <c r="Q28" s="274">
        <v>13</v>
      </c>
      <c r="R28" s="276">
        <v>2</v>
      </c>
      <c r="S28" s="276">
        <v>2</v>
      </c>
      <c r="T28" s="276">
        <v>3</v>
      </c>
    </row>
    <row r="29" spans="1:20" ht="18.75" customHeight="1">
      <c r="A29" s="245" t="s">
        <v>209</v>
      </c>
      <c r="B29" s="246"/>
      <c r="C29" s="272">
        <v>5</v>
      </c>
      <c r="D29" s="273">
        <v>2</v>
      </c>
      <c r="E29" s="274">
        <v>3</v>
      </c>
      <c r="F29" s="272">
        <v>23</v>
      </c>
      <c r="G29" s="275">
        <v>20</v>
      </c>
      <c r="H29" s="274">
        <v>36</v>
      </c>
      <c r="I29" s="272">
        <v>25</v>
      </c>
      <c r="J29" s="275">
        <v>28</v>
      </c>
      <c r="K29" s="274">
        <v>28</v>
      </c>
      <c r="L29" s="272">
        <v>44</v>
      </c>
      <c r="M29" s="275">
        <v>36</v>
      </c>
      <c r="N29" s="274">
        <v>32</v>
      </c>
      <c r="O29" s="272">
        <v>30</v>
      </c>
      <c r="P29" s="273">
        <v>28</v>
      </c>
      <c r="Q29" s="274">
        <v>37</v>
      </c>
      <c r="R29" s="276">
        <v>7</v>
      </c>
      <c r="S29" s="276">
        <v>5</v>
      </c>
      <c r="T29" s="276">
        <v>6</v>
      </c>
    </row>
    <row r="30" spans="1:20" ht="18.75" customHeight="1">
      <c r="A30" s="245" t="s">
        <v>210</v>
      </c>
      <c r="B30" s="246"/>
      <c r="C30" s="272">
        <v>0</v>
      </c>
      <c r="D30" s="273">
        <v>3</v>
      </c>
      <c r="E30" s="274">
        <v>3</v>
      </c>
      <c r="F30" s="272">
        <v>21</v>
      </c>
      <c r="G30" s="275">
        <v>21</v>
      </c>
      <c r="H30" s="274">
        <v>20</v>
      </c>
      <c r="I30" s="272">
        <v>16</v>
      </c>
      <c r="J30" s="275">
        <v>6</v>
      </c>
      <c r="K30" s="274">
        <v>8</v>
      </c>
      <c r="L30" s="272">
        <v>19</v>
      </c>
      <c r="M30" s="275">
        <v>15</v>
      </c>
      <c r="N30" s="274">
        <v>18</v>
      </c>
      <c r="O30" s="272">
        <v>19</v>
      </c>
      <c r="P30" s="273">
        <v>20</v>
      </c>
      <c r="Q30" s="274">
        <v>20</v>
      </c>
      <c r="R30" s="276">
        <v>2</v>
      </c>
      <c r="S30" s="276">
        <v>1</v>
      </c>
      <c r="T30" s="276">
        <v>3</v>
      </c>
    </row>
    <row r="31" spans="1:20" ht="18.75" customHeight="1">
      <c r="A31" s="245" t="s">
        <v>211</v>
      </c>
      <c r="B31" s="246"/>
      <c r="C31" s="272">
        <v>5</v>
      </c>
      <c r="D31" s="273">
        <v>0</v>
      </c>
      <c r="E31" s="274">
        <v>1</v>
      </c>
      <c r="F31" s="272">
        <v>4</v>
      </c>
      <c r="G31" s="275">
        <v>3</v>
      </c>
      <c r="H31" s="274">
        <v>7</v>
      </c>
      <c r="I31" s="272">
        <v>1</v>
      </c>
      <c r="J31" s="275">
        <v>5</v>
      </c>
      <c r="K31" s="274">
        <v>5</v>
      </c>
      <c r="L31" s="272">
        <v>3</v>
      </c>
      <c r="M31" s="275">
        <v>6</v>
      </c>
      <c r="N31" s="274">
        <v>4</v>
      </c>
      <c r="O31" s="272">
        <v>3</v>
      </c>
      <c r="P31" s="273">
        <v>7</v>
      </c>
      <c r="Q31" s="274">
        <v>1</v>
      </c>
      <c r="R31" s="276">
        <v>2</v>
      </c>
      <c r="S31" s="276">
        <v>3</v>
      </c>
      <c r="T31" s="276">
        <v>1</v>
      </c>
    </row>
    <row r="32" spans="1:20" ht="18.75" customHeight="1">
      <c r="A32" s="245" t="s">
        <v>212</v>
      </c>
      <c r="B32" s="246"/>
      <c r="C32" s="272">
        <v>2</v>
      </c>
      <c r="D32" s="273">
        <v>3</v>
      </c>
      <c r="E32" s="274">
        <v>4</v>
      </c>
      <c r="F32" s="272">
        <v>10</v>
      </c>
      <c r="G32" s="275">
        <v>7</v>
      </c>
      <c r="H32" s="274">
        <v>4</v>
      </c>
      <c r="I32" s="272">
        <v>6</v>
      </c>
      <c r="J32" s="275">
        <v>5</v>
      </c>
      <c r="K32" s="274">
        <v>5</v>
      </c>
      <c r="L32" s="272">
        <v>4</v>
      </c>
      <c r="M32" s="275">
        <v>8</v>
      </c>
      <c r="N32" s="274">
        <v>9</v>
      </c>
      <c r="O32" s="272">
        <v>5</v>
      </c>
      <c r="P32" s="273">
        <v>8</v>
      </c>
      <c r="Q32" s="274">
        <v>7</v>
      </c>
      <c r="R32" s="276">
        <v>2</v>
      </c>
      <c r="S32" s="276">
        <v>2</v>
      </c>
      <c r="T32" s="276">
        <v>2</v>
      </c>
    </row>
    <row r="33" spans="1:20" ht="18.75" customHeight="1">
      <c r="A33" s="245" t="s">
        <v>213</v>
      </c>
      <c r="B33" s="246"/>
      <c r="C33" s="272">
        <v>0</v>
      </c>
      <c r="D33" s="273">
        <v>1</v>
      </c>
      <c r="E33" s="274">
        <v>0</v>
      </c>
      <c r="F33" s="272">
        <v>6</v>
      </c>
      <c r="G33" s="275">
        <v>2</v>
      </c>
      <c r="H33" s="274">
        <v>9</v>
      </c>
      <c r="I33" s="272">
        <v>5</v>
      </c>
      <c r="J33" s="275">
        <v>5</v>
      </c>
      <c r="K33" s="274">
        <v>4</v>
      </c>
      <c r="L33" s="272">
        <v>11</v>
      </c>
      <c r="M33" s="275">
        <v>11</v>
      </c>
      <c r="N33" s="274">
        <v>4</v>
      </c>
      <c r="O33" s="272">
        <v>2</v>
      </c>
      <c r="P33" s="273">
        <v>4</v>
      </c>
      <c r="Q33" s="274">
        <v>1</v>
      </c>
      <c r="R33" s="276">
        <v>1</v>
      </c>
      <c r="S33" s="276">
        <v>0</v>
      </c>
      <c r="T33" s="276">
        <v>0</v>
      </c>
    </row>
    <row r="34" spans="1:20" ht="18.75" customHeight="1">
      <c r="A34" s="245" t="s">
        <v>214</v>
      </c>
      <c r="B34" s="246"/>
      <c r="C34" s="272">
        <v>0</v>
      </c>
      <c r="D34" s="273">
        <v>2</v>
      </c>
      <c r="E34" s="274">
        <v>0</v>
      </c>
      <c r="F34" s="272">
        <v>5</v>
      </c>
      <c r="G34" s="275">
        <v>2</v>
      </c>
      <c r="H34" s="274">
        <v>8</v>
      </c>
      <c r="I34" s="272">
        <v>2</v>
      </c>
      <c r="J34" s="275">
        <v>2</v>
      </c>
      <c r="K34" s="274">
        <v>4</v>
      </c>
      <c r="L34" s="272">
        <v>4</v>
      </c>
      <c r="M34" s="275">
        <v>7</v>
      </c>
      <c r="N34" s="274">
        <v>2</v>
      </c>
      <c r="O34" s="272">
        <v>0</v>
      </c>
      <c r="P34" s="273">
        <v>4</v>
      </c>
      <c r="Q34" s="274">
        <v>0</v>
      </c>
      <c r="R34" s="276">
        <v>0</v>
      </c>
      <c r="S34" s="276">
        <v>2</v>
      </c>
      <c r="T34" s="276">
        <v>1</v>
      </c>
    </row>
    <row r="35" spans="1:20" ht="18.75" customHeight="1">
      <c r="A35" s="245" t="s">
        <v>215</v>
      </c>
      <c r="B35" s="246"/>
      <c r="C35" s="272">
        <v>0</v>
      </c>
      <c r="D35" s="273">
        <v>0</v>
      </c>
      <c r="E35" s="274">
        <v>0</v>
      </c>
      <c r="F35" s="272">
        <v>1</v>
      </c>
      <c r="G35" s="275">
        <v>0</v>
      </c>
      <c r="H35" s="274">
        <v>1</v>
      </c>
      <c r="I35" s="272">
        <v>2</v>
      </c>
      <c r="J35" s="275">
        <v>2</v>
      </c>
      <c r="K35" s="274">
        <v>3</v>
      </c>
      <c r="L35" s="272">
        <v>3</v>
      </c>
      <c r="M35" s="275">
        <v>5</v>
      </c>
      <c r="N35" s="274">
        <v>1</v>
      </c>
      <c r="O35" s="272">
        <v>2</v>
      </c>
      <c r="P35" s="273">
        <v>1</v>
      </c>
      <c r="Q35" s="274">
        <v>1</v>
      </c>
      <c r="R35" s="276">
        <v>0</v>
      </c>
      <c r="S35" s="276">
        <v>0</v>
      </c>
      <c r="T35" s="276">
        <v>0</v>
      </c>
    </row>
    <row r="36" spans="1:20" ht="18.75" customHeight="1">
      <c r="A36" s="245" t="s">
        <v>216</v>
      </c>
      <c r="B36" s="246"/>
      <c r="C36" s="272">
        <v>0</v>
      </c>
      <c r="D36" s="273">
        <v>0</v>
      </c>
      <c r="E36" s="274">
        <v>0</v>
      </c>
      <c r="F36" s="272">
        <v>2</v>
      </c>
      <c r="G36" s="275">
        <v>0</v>
      </c>
      <c r="H36" s="274">
        <v>0</v>
      </c>
      <c r="I36" s="272">
        <v>0</v>
      </c>
      <c r="J36" s="275">
        <v>0</v>
      </c>
      <c r="K36" s="274">
        <v>0</v>
      </c>
      <c r="L36" s="272">
        <v>0</v>
      </c>
      <c r="M36" s="275">
        <v>1</v>
      </c>
      <c r="N36" s="274">
        <v>1</v>
      </c>
      <c r="O36" s="272">
        <v>0</v>
      </c>
      <c r="P36" s="273">
        <v>0</v>
      </c>
      <c r="Q36" s="274">
        <v>0</v>
      </c>
      <c r="R36" s="276">
        <v>0</v>
      </c>
      <c r="S36" s="276">
        <v>0</v>
      </c>
      <c r="T36" s="276">
        <v>0</v>
      </c>
    </row>
    <row r="37" spans="1:20" ht="18.75" customHeight="1">
      <c r="A37" s="245" t="s">
        <v>217</v>
      </c>
      <c r="B37" s="246"/>
      <c r="C37" s="272">
        <v>2</v>
      </c>
      <c r="D37" s="273">
        <v>2</v>
      </c>
      <c r="E37" s="274">
        <v>0</v>
      </c>
      <c r="F37" s="272">
        <v>8</v>
      </c>
      <c r="G37" s="275">
        <v>8</v>
      </c>
      <c r="H37" s="274">
        <v>5</v>
      </c>
      <c r="I37" s="272">
        <v>4</v>
      </c>
      <c r="J37" s="275">
        <v>8</v>
      </c>
      <c r="K37" s="274">
        <v>3</v>
      </c>
      <c r="L37" s="272">
        <v>14</v>
      </c>
      <c r="M37" s="275">
        <v>6</v>
      </c>
      <c r="N37" s="274">
        <v>6</v>
      </c>
      <c r="O37" s="272">
        <v>7</v>
      </c>
      <c r="P37" s="273">
        <v>4</v>
      </c>
      <c r="Q37" s="274">
        <v>2</v>
      </c>
      <c r="R37" s="276">
        <v>2</v>
      </c>
      <c r="S37" s="276">
        <v>3</v>
      </c>
      <c r="T37" s="276">
        <v>3</v>
      </c>
    </row>
    <row r="38" spans="1:20" ht="18.75" customHeight="1">
      <c r="A38" s="245" t="s">
        <v>246</v>
      </c>
      <c r="B38" s="246"/>
      <c r="C38" s="272">
        <v>1</v>
      </c>
      <c r="D38" s="273">
        <v>5</v>
      </c>
      <c r="E38" s="274">
        <v>0</v>
      </c>
      <c r="F38" s="272">
        <v>10</v>
      </c>
      <c r="G38" s="275">
        <v>13</v>
      </c>
      <c r="H38" s="274">
        <v>6</v>
      </c>
      <c r="I38" s="272">
        <v>5</v>
      </c>
      <c r="J38" s="275">
        <v>5</v>
      </c>
      <c r="K38" s="274">
        <v>4</v>
      </c>
      <c r="L38" s="272">
        <v>12</v>
      </c>
      <c r="M38" s="275">
        <v>12</v>
      </c>
      <c r="N38" s="274">
        <v>7</v>
      </c>
      <c r="O38" s="272">
        <v>7</v>
      </c>
      <c r="P38" s="273">
        <v>6</v>
      </c>
      <c r="Q38" s="274">
        <v>5</v>
      </c>
      <c r="R38" s="276">
        <v>0</v>
      </c>
      <c r="S38" s="276">
        <v>2</v>
      </c>
      <c r="T38" s="276">
        <v>1</v>
      </c>
    </row>
    <row r="39" spans="1:20" ht="18.75" customHeight="1">
      <c r="A39" s="245" t="s">
        <v>247</v>
      </c>
      <c r="B39" s="246"/>
      <c r="C39" s="272">
        <v>0</v>
      </c>
      <c r="D39" s="273">
        <v>2</v>
      </c>
      <c r="E39" s="274">
        <v>1</v>
      </c>
      <c r="F39" s="272">
        <v>1</v>
      </c>
      <c r="G39" s="275">
        <v>1</v>
      </c>
      <c r="H39" s="274">
        <v>1</v>
      </c>
      <c r="I39" s="272">
        <v>0</v>
      </c>
      <c r="J39" s="275">
        <v>0</v>
      </c>
      <c r="K39" s="274">
        <v>2</v>
      </c>
      <c r="L39" s="272">
        <v>0</v>
      </c>
      <c r="M39" s="275">
        <v>0</v>
      </c>
      <c r="N39" s="274">
        <v>1</v>
      </c>
      <c r="O39" s="272">
        <v>1</v>
      </c>
      <c r="P39" s="273">
        <v>0</v>
      </c>
      <c r="Q39" s="274">
        <v>0</v>
      </c>
      <c r="R39" s="276">
        <v>0</v>
      </c>
      <c r="S39" s="276">
        <v>0</v>
      </c>
      <c r="T39" s="276">
        <v>0</v>
      </c>
    </row>
    <row r="40" spans="1:20" ht="18.75" customHeight="1">
      <c r="A40" s="245" t="s">
        <v>248</v>
      </c>
      <c r="B40" s="246"/>
      <c r="C40" s="272">
        <v>1</v>
      </c>
      <c r="D40" s="273">
        <v>0</v>
      </c>
      <c r="E40" s="274">
        <v>4</v>
      </c>
      <c r="F40" s="272">
        <v>9</v>
      </c>
      <c r="G40" s="275">
        <v>8</v>
      </c>
      <c r="H40" s="274">
        <v>8</v>
      </c>
      <c r="I40" s="272">
        <v>9</v>
      </c>
      <c r="J40" s="275">
        <v>8</v>
      </c>
      <c r="K40" s="274">
        <v>8</v>
      </c>
      <c r="L40" s="272">
        <v>10</v>
      </c>
      <c r="M40" s="275">
        <v>7</v>
      </c>
      <c r="N40" s="274">
        <v>14</v>
      </c>
      <c r="O40" s="272">
        <v>7</v>
      </c>
      <c r="P40" s="273">
        <v>9</v>
      </c>
      <c r="Q40" s="274">
        <v>5</v>
      </c>
      <c r="R40" s="276">
        <v>0</v>
      </c>
      <c r="S40" s="276">
        <v>1</v>
      </c>
      <c r="T40" s="276">
        <v>1</v>
      </c>
    </row>
    <row r="41" spans="1:20" ht="18.75" customHeight="1">
      <c r="A41" s="245" t="s">
        <v>249</v>
      </c>
      <c r="B41" s="246"/>
      <c r="C41" s="272">
        <v>4</v>
      </c>
      <c r="D41" s="273">
        <v>7</v>
      </c>
      <c r="E41" s="274">
        <v>4</v>
      </c>
      <c r="F41" s="272">
        <v>19</v>
      </c>
      <c r="G41" s="275">
        <v>18</v>
      </c>
      <c r="H41" s="274">
        <v>4</v>
      </c>
      <c r="I41" s="272">
        <v>10</v>
      </c>
      <c r="J41" s="275">
        <v>13</v>
      </c>
      <c r="K41" s="274">
        <v>10</v>
      </c>
      <c r="L41" s="272">
        <v>12</v>
      </c>
      <c r="M41" s="275">
        <v>18</v>
      </c>
      <c r="N41" s="274">
        <v>14</v>
      </c>
      <c r="O41" s="272">
        <v>15</v>
      </c>
      <c r="P41" s="273">
        <v>16</v>
      </c>
      <c r="Q41" s="274">
        <v>16</v>
      </c>
      <c r="R41" s="276">
        <v>2</v>
      </c>
      <c r="S41" s="276">
        <v>6</v>
      </c>
      <c r="T41" s="276">
        <v>1</v>
      </c>
    </row>
    <row r="42" spans="1:20" ht="18.75" customHeight="1">
      <c r="A42" s="245" t="s">
        <v>250</v>
      </c>
      <c r="B42" s="246"/>
      <c r="C42" s="272">
        <v>6</v>
      </c>
      <c r="D42" s="273">
        <v>2</v>
      </c>
      <c r="E42" s="274">
        <v>4</v>
      </c>
      <c r="F42" s="272">
        <v>13</v>
      </c>
      <c r="G42" s="275">
        <v>15</v>
      </c>
      <c r="H42" s="274">
        <v>10</v>
      </c>
      <c r="I42" s="272">
        <v>8</v>
      </c>
      <c r="J42" s="275">
        <v>10</v>
      </c>
      <c r="K42" s="274">
        <v>8</v>
      </c>
      <c r="L42" s="272">
        <v>10</v>
      </c>
      <c r="M42" s="275">
        <v>12</v>
      </c>
      <c r="N42" s="274">
        <v>10</v>
      </c>
      <c r="O42" s="272">
        <v>18</v>
      </c>
      <c r="P42" s="273">
        <v>8</v>
      </c>
      <c r="Q42" s="274">
        <v>12</v>
      </c>
      <c r="R42" s="276">
        <v>4</v>
      </c>
      <c r="S42" s="276">
        <v>3</v>
      </c>
      <c r="T42" s="276">
        <v>2</v>
      </c>
    </row>
    <row r="43" spans="1:20" ht="18.75" customHeight="1" thickBot="1">
      <c r="A43" s="251" t="s">
        <v>251</v>
      </c>
      <c r="B43" s="252"/>
      <c r="C43" s="277">
        <v>2</v>
      </c>
      <c r="D43" s="278">
        <v>5</v>
      </c>
      <c r="E43" s="279">
        <v>6</v>
      </c>
      <c r="F43" s="277">
        <v>26</v>
      </c>
      <c r="G43" s="280">
        <v>16</v>
      </c>
      <c r="H43" s="279">
        <v>24</v>
      </c>
      <c r="I43" s="277">
        <v>10</v>
      </c>
      <c r="J43" s="280">
        <v>11</v>
      </c>
      <c r="K43" s="279">
        <v>9</v>
      </c>
      <c r="L43" s="277">
        <v>21</v>
      </c>
      <c r="M43" s="280">
        <v>18</v>
      </c>
      <c r="N43" s="279">
        <v>14</v>
      </c>
      <c r="O43" s="277">
        <v>18</v>
      </c>
      <c r="P43" s="278">
        <v>22</v>
      </c>
      <c r="Q43" s="279">
        <v>23</v>
      </c>
      <c r="R43" s="281">
        <v>4</v>
      </c>
      <c r="S43" s="281">
        <v>2</v>
      </c>
      <c r="T43" s="281">
        <v>2</v>
      </c>
    </row>
    <row r="44" spans="1:20">
      <c r="A44" s="255" t="s">
        <v>252</v>
      </c>
    </row>
    <row r="45" spans="1:20">
      <c r="G45" s="282"/>
    </row>
  </sheetData>
  <mergeCells count="9">
    <mergeCell ref="A1:T1"/>
    <mergeCell ref="S3:T3"/>
    <mergeCell ref="C4:T4"/>
    <mergeCell ref="C5:E5"/>
    <mergeCell ref="R5:T5"/>
    <mergeCell ref="F5:H5"/>
    <mergeCell ref="I5:K5"/>
    <mergeCell ref="L5:N5"/>
    <mergeCell ref="O5:Q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/>
  </sheetViews>
  <sheetFormatPr defaultColWidth="8.625" defaultRowHeight="13.5"/>
  <cols>
    <col min="1" max="1" width="10" style="283" customWidth="1"/>
    <col min="2" max="2" width="8.125" style="283" customWidth="1"/>
    <col min="3" max="3" width="4.5" style="283" customWidth="1"/>
    <col min="4" max="5" width="5.625" style="283" customWidth="1"/>
    <col min="6" max="7" width="4.5" style="283" customWidth="1"/>
    <col min="8" max="9" width="5.625" style="283" customWidth="1"/>
    <col min="10" max="10" width="4.5" style="283" customWidth="1"/>
    <col min="11" max="11" width="5.625" style="283" customWidth="1"/>
    <col min="12" max="12" width="8.125" style="283" customWidth="1"/>
    <col min="13" max="13" width="6.25" style="283" customWidth="1"/>
    <col min="14" max="16" width="5.625" style="283" customWidth="1"/>
    <col min="17" max="17" width="7" style="283" bestFit="1" customWidth="1"/>
    <col min="18" max="16384" width="8.625" style="283"/>
  </cols>
  <sheetData>
    <row r="1" spans="1:17" ht="13.5" customHeight="1"/>
    <row r="2" spans="1:17" ht="22.5" customHeight="1">
      <c r="A2" s="383" t="s">
        <v>308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s="285" customFormat="1" ht="13.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s="285" customFormat="1" ht="13.5" customHeight="1" thickBot="1">
      <c r="A4" s="286" t="s">
        <v>309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Q4" s="287" t="s">
        <v>96</v>
      </c>
    </row>
    <row r="5" spans="1:17" s="96" customFormat="1" ht="24" customHeight="1">
      <c r="A5" s="470" t="s">
        <v>310</v>
      </c>
      <c r="B5" s="467" t="s">
        <v>289</v>
      </c>
      <c r="C5" s="469" t="s">
        <v>290</v>
      </c>
      <c r="D5" s="469"/>
      <c r="E5" s="469"/>
      <c r="F5" s="469"/>
      <c r="G5" s="288" t="s">
        <v>291</v>
      </c>
      <c r="H5" s="289"/>
      <c r="I5" s="288"/>
      <c r="J5" s="288"/>
      <c r="K5" s="288"/>
      <c r="L5" s="462" t="s">
        <v>292</v>
      </c>
      <c r="M5" s="288" t="s">
        <v>293</v>
      </c>
      <c r="N5" s="288"/>
      <c r="O5" s="288"/>
      <c r="P5" s="462" t="s">
        <v>294</v>
      </c>
      <c r="Q5" s="464" t="s">
        <v>311</v>
      </c>
    </row>
    <row r="6" spans="1:17" s="96" customFormat="1" ht="81.75" customHeight="1">
      <c r="A6" s="471"/>
      <c r="B6" s="468"/>
      <c r="C6" s="291" t="s">
        <v>312</v>
      </c>
      <c r="D6" s="291" t="s">
        <v>295</v>
      </c>
      <c r="E6" s="291" t="s">
        <v>296</v>
      </c>
      <c r="F6" s="291" t="s">
        <v>297</v>
      </c>
      <c r="G6" s="292" t="s">
        <v>313</v>
      </c>
      <c r="H6" s="291" t="s">
        <v>298</v>
      </c>
      <c r="I6" s="291" t="s">
        <v>299</v>
      </c>
      <c r="J6" s="291" t="s">
        <v>300</v>
      </c>
      <c r="K6" s="291" t="s">
        <v>301</v>
      </c>
      <c r="L6" s="463"/>
      <c r="M6" s="291" t="s">
        <v>302</v>
      </c>
      <c r="N6" s="291" t="s">
        <v>303</v>
      </c>
      <c r="O6" s="290" t="s">
        <v>314</v>
      </c>
      <c r="P6" s="463"/>
      <c r="Q6" s="465"/>
    </row>
    <row r="7" spans="1:17" s="285" customFormat="1" ht="21" customHeight="1">
      <c r="A7" s="93" t="s">
        <v>89</v>
      </c>
      <c r="B7" s="293">
        <v>4186</v>
      </c>
      <c r="C7" s="293">
        <v>2</v>
      </c>
      <c r="D7" s="294">
        <v>8</v>
      </c>
      <c r="E7" s="294">
        <v>1</v>
      </c>
      <c r="F7" s="294">
        <v>0</v>
      </c>
      <c r="G7" s="294">
        <v>0</v>
      </c>
      <c r="H7" s="294">
        <v>24</v>
      </c>
      <c r="I7" s="294">
        <v>40</v>
      </c>
      <c r="J7" s="294">
        <v>6</v>
      </c>
      <c r="K7" s="294">
        <v>16</v>
      </c>
      <c r="L7" s="294">
        <v>3302</v>
      </c>
      <c r="M7" s="294">
        <v>175</v>
      </c>
      <c r="N7" s="294">
        <v>8</v>
      </c>
      <c r="O7" s="294">
        <v>7</v>
      </c>
      <c r="P7" s="294">
        <v>25</v>
      </c>
      <c r="Q7" s="293">
        <v>572</v>
      </c>
    </row>
    <row r="8" spans="1:17" s="285" customFormat="1" ht="21" customHeight="1">
      <c r="A8" s="93" t="s">
        <v>304</v>
      </c>
      <c r="B8" s="293">
        <v>3623</v>
      </c>
      <c r="C8" s="293">
        <v>4</v>
      </c>
      <c r="D8" s="294">
        <v>2</v>
      </c>
      <c r="E8" s="294">
        <v>1</v>
      </c>
      <c r="F8" s="294">
        <v>0</v>
      </c>
      <c r="G8" s="294">
        <v>0</v>
      </c>
      <c r="H8" s="294">
        <v>15</v>
      </c>
      <c r="I8" s="294">
        <v>29</v>
      </c>
      <c r="J8" s="294">
        <v>3</v>
      </c>
      <c r="K8" s="294">
        <v>7</v>
      </c>
      <c r="L8" s="294">
        <v>2999</v>
      </c>
      <c r="M8" s="294">
        <v>130</v>
      </c>
      <c r="N8" s="294">
        <v>4</v>
      </c>
      <c r="O8" s="294">
        <v>11</v>
      </c>
      <c r="P8" s="294">
        <v>14</v>
      </c>
      <c r="Q8" s="293">
        <v>404</v>
      </c>
    </row>
    <row r="9" spans="1:17" s="285" customFormat="1" ht="21" customHeight="1">
      <c r="A9" s="93" t="s">
        <v>305</v>
      </c>
      <c r="B9" s="293">
        <v>3271</v>
      </c>
      <c r="C9" s="293">
        <v>1</v>
      </c>
      <c r="D9" s="294">
        <v>5</v>
      </c>
      <c r="E9" s="294">
        <v>0</v>
      </c>
      <c r="F9" s="294">
        <v>2</v>
      </c>
      <c r="G9" s="294">
        <v>0</v>
      </c>
      <c r="H9" s="294">
        <v>15</v>
      </c>
      <c r="I9" s="294">
        <v>30</v>
      </c>
      <c r="J9" s="294">
        <v>1</v>
      </c>
      <c r="K9" s="294">
        <v>12</v>
      </c>
      <c r="L9" s="294">
        <v>2743</v>
      </c>
      <c r="M9" s="294">
        <v>116</v>
      </c>
      <c r="N9" s="294">
        <v>3</v>
      </c>
      <c r="O9" s="294">
        <v>3</v>
      </c>
      <c r="P9" s="294">
        <v>5</v>
      </c>
      <c r="Q9" s="293">
        <v>335</v>
      </c>
    </row>
    <row r="10" spans="1:17" s="285" customFormat="1" ht="21" customHeight="1">
      <c r="A10" s="93" t="s">
        <v>126</v>
      </c>
      <c r="B10" s="293">
        <v>3220</v>
      </c>
      <c r="C10" s="293">
        <v>1</v>
      </c>
      <c r="D10" s="294">
        <v>3</v>
      </c>
      <c r="E10" s="294">
        <v>1</v>
      </c>
      <c r="F10" s="294">
        <v>4</v>
      </c>
      <c r="G10" s="294">
        <v>0</v>
      </c>
      <c r="H10" s="294">
        <v>34</v>
      </c>
      <c r="I10" s="294">
        <v>34</v>
      </c>
      <c r="J10" s="294">
        <v>2</v>
      </c>
      <c r="K10" s="294">
        <v>7</v>
      </c>
      <c r="L10" s="294">
        <v>2620</v>
      </c>
      <c r="M10" s="294">
        <v>86</v>
      </c>
      <c r="N10" s="294">
        <v>7</v>
      </c>
      <c r="O10" s="294">
        <v>20</v>
      </c>
      <c r="P10" s="294">
        <v>32</v>
      </c>
      <c r="Q10" s="293">
        <v>369</v>
      </c>
    </row>
    <row r="11" spans="1:17" s="285" customFormat="1" ht="21" customHeight="1">
      <c r="A11" s="295" t="s">
        <v>93</v>
      </c>
      <c r="B11" s="296">
        <v>3204</v>
      </c>
      <c r="C11" s="296">
        <v>2</v>
      </c>
      <c r="D11" s="297">
        <v>1</v>
      </c>
      <c r="E11" s="297">
        <v>4</v>
      </c>
      <c r="F11" s="297">
        <v>1</v>
      </c>
      <c r="G11" s="297">
        <v>0</v>
      </c>
      <c r="H11" s="297">
        <v>21</v>
      </c>
      <c r="I11" s="297">
        <v>52</v>
      </c>
      <c r="J11" s="297">
        <v>3</v>
      </c>
      <c r="K11" s="297">
        <v>9</v>
      </c>
      <c r="L11" s="297">
        <v>2689</v>
      </c>
      <c r="M11" s="297">
        <v>59</v>
      </c>
      <c r="N11" s="297">
        <v>6</v>
      </c>
      <c r="O11" s="297">
        <v>6</v>
      </c>
      <c r="P11" s="297">
        <v>18</v>
      </c>
      <c r="Q11" s="296">
        <v>333</v>
      </c>
    </row>
    <row r="12" spans="1:17" s="285" customFormat="1" ht="15" customHeight="1">
      <c r="A12" s="298" t="s">
        <v>306</v>
      </c>
      <c r="B12" s="458">
        <v>8138</v>
      </c>
      <c r="C12" s="458">
        <v>5</v>
      </c>
      <c r="D12" s="458">
        <v>14</v>
      </c>
      <c r="E12" s="458">
        <v>8</v>
      </c>
      <c r="F12" s="458">
        <v>8</v>
      </c>
      <c r="G12" s="458">
        <v>0</v>
      </c>
      <c r="H12" s="458">
        <v>128</v>
      </c>
      <c r="I12" s="458">
        <v>127</v>
      </c>
      <c r="J12" s="458">
        <v>19</v>
      </c>
      <c r="K12" s="458">
        <v>24</v>
      </c>
      <c r="L12" s="458">
        <v>6601</v>
      </c>
      <c r="M12" s="458">
        <v>216</v>
      </c>
      <c r="N12" s="458">
        <v>14</v>
      </c>
      <c r="O12" s="458">
        <v>26</v>
      </c>
      <c r="P12" s="458">
        <v>63</v>
      </c>
      <c r="Q12" s="460">
        <v>885</v>
      </c>
    </row>
    <row r="13" spans="1:17" s="285" customFormat="1" ht="15" customHeight="1">
      <c r="A13" s="299" t="s">
        <v>190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61"/>
    </row>
    <row r="14" spans="1:17" s="285" customFormat="1" ht="15" customHeight="1">
      <c r="A14" s="298" t="s">
        <v>306</v>
      </c>
      <c r="B14" s="458">
        <v>8150</v>
      </c>
      <c r="C14" s="458">
        <v>10</v>
      </c>
      <c r="D14" s="458">
        <v>11</v>
      </c>
      <c r="E14" s="458">
        <v>13</v>
      </c>
      <c r="F14" s="458">
        <v>6</v>
      </c>
      <c r="G14" s="458">
        <v>0</v>
      </c>
      <c r="H14" s="458">
        <v>112</v>
      </c>
      <c r="I14" s="458">
        <v>136</v>
      </c>
      <c r="J14" s="458">
        <v>19</v>
      </c>
      <c r="K14" s="458">
        <v>21</v>
      </c>
      <c r="L14" s="458">
        <v>6597</v>
      </c>
      <c r="M14" s="458">
        <v>183</v>
      </c>
      <c r="N14" s="458">
        <v>10</v>
      </c>
      <c r="O14" s="458">
        <v>17</v>
      </c>
      <c r="P14" s="458">
        <v>57</v>
      </c>
      <c r="Q14" s="460">
        <v>958</v>
      </c>
    </row>
    <row r="15" spans="1:17" s="285" customFormat="1" ht="15" customHeight="1" thickBot="1">
      <c r="A15" s="299" t="s">
        <v>191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61"/>
    </row>
    <row r="16" spans="1:17" s="285" customFormat="1" ht="13.5" customHeight="1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</row>
    <row r="17" spans="1:17" s="285" customFormat="1" ht="13.5" customHeight="1" thickBot="1">
      <c r="A17" s="302" t="s">
        <v>315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</row>
    <row r="18" spans="1:17" s="96" customFormat="1" ht="24" customHeight="1">
      <c r="A18" s="387" t="s">
        <v>316</v>
      </c>
      <c r="B18" s="467" t="s">
        <v>289</v>
      </c>
      <c r="C18" s="469" t="s">
        <v>290</v>
      </c>
      <c r="D18" s="469"/>
      <c r="E18" s="469"/>
      <c r="F18" s="469"/>
      <c r="G18" s="288" t="s">
        <v>291</v>
      </c>
      <c r="H18" s="289"/>
      <c r="I18" s="288"/>
      <c r="J18" s="288"/>
      <c r="K18" s="288"/>
      <c r="L18" s="462" t="s">
        <v>292</v>
      </c>
      <c r="M18" s="288" t="s">
        <v>293</v>
      </c>
      <c r="N18" s="288"/>
      <c r="O18" s="288"/>
      <c r="P18" s="462" t="s">
        <v>294</v>
      </c>
      <c r="Q18" s="464" t="s">
        <v>103</v>
      </c>
    </row>
    <row r="19" spans="1:17" s="96" customFormat="1" ht="82.5" customHeight="1">
      <c r="A19" s="466"/>
      <c r="B19" s="468"/>
      <c r="C19" s="291" t="s">
        <v>307</v>
      </c>
      <c r="D19" s="291" t="s">
        <v>295</v>
      </c>
      <c r="E19" s="291" t="s">
        <v>296</v>
      </c>
      <c r="F19" s="291" t="s">
        <v>297</v>
      </c>
      <c r="G19" s="292" t="s">
        <v>317</v>
      </c>
      <c r="H19" s="291" t="s">
        <v>298</v>
      </c>
      <c r="I19" s="291" t="s">
        <v>299</v>
      </c>
      <c r="J19" s="291" t="s">
        <v>300</v>
      </c>
      <c r="K19" s="291" t="s">
        <v>301</v>
      </c>
      <c r="L19" s="463"/>
      <c r="M19" s="291" t="s">
        <v>302</v>
      </c>
      <c r="N19" s="291" t="s">
        <v>303</v>
      </c>
      <c r="O19" s="290" t="s">
        <v>314</v>
      </c>
      <c r="P19" s="463"/>
      <c r="Q19" s="465"/>
    </row>
    <row r="20" spans="1:17" s="285" customFormat="1" ht="21" customHeight="1">
      <c r="A20" s="93" t="s">
        <v>89</v>
      </c>
      <c r="B20" s="293">
        <v>1694</v>
      </c>
      <c r="C20" s="293">
        <v>1</v>
      </c>
      <c r="D20" s="294">
        <v>7</v>
      </c>
      <c r="E20" s="294">
        <v>1</v>
      </c>
      <c r="F20" s="294">
        <v>1</v>
      </c>
      <c r="G20" s="294">
        <v>0</v>
      </c>
      <c r="H20" s="294">
        <v>17</v>
      </c>
      <c r="I20" s="294">
        <v>32</v>
      </c>
      <c r="J20" s="294">
        <v>6</v>
      </c>
      <c r="K20" s="294">
        <v>4</v>
      </c>
      <c r="L20" s="294">
        <v>1301</v>
      </c>
      <c r="M20" s="294">
        <v>80</v>
      </c>
      <c r="N20" s="294">
        <v>0</v>
      </c>
      <c r="O20" s="294">
        <v>5</v>
      </c>
      <c r="P20" s="294">
        <v>12</v>
      </c>
      <c r="Q20" s="293">
        <v>227</v>
      </c>
    </row>
    <row r="21" spans="1:17" s="285" customFormat="1" ht="21" customHeight="1">
      <c r="A21" s="93" t="s">
        <v>304</v>
      </c>
      <c r="B21" s="293">
        <v>1196</v>
      </c>
      <c r="C21" s="293">
        <v>3</v>
      </c>
      <c r="D21" s="294">
        <v>1</v>
      </c>
      <c r="E21" s="294">
        <v>1</v>
      </c>
      <c r="F21" s="294">
        <v>0</v>
      </c>
      <c r="G21" s="294">
        <v>0</v>
      </c>
      <c r="H21" s="294">
        <v>15</v>
      </c>
      <c r="I21" s="294">
        <v>25</v>
      </c>
      <c r="J21" s="294">
        <v>3</v>
      </c>
      <c r="K21" s="294">
        <v>7</v>
      </c>
      <c r="L21" s="294">
        <v>920</v>
      </c>
      <c r="M21" s="294">
        <v>64</v>
      </c>
      <c r="N21" s="294">
        <v>3</v>
      </c>
      <c r="O21" s="294">
        <v>11</v>
      </c>
      <c r="P21" s="294">
        <v>6</v>
      </c>
      <c r="Q21" s="293">
        <v>137</v>
      </c>
    </row>
    <row r="22" spans="1:17" s="285" customFormat="1" ht="21" customHeight="1">
      <c r="A22" s="93" t="s">
        <v>125</v>
      </c>
      <c r="B22" s="293">
        <v>1265</v>
      </c>
      <c r="C22" s="293">
        <v>2</v>
      </c>
      <c r="D22" s="294">
        <v>4</v>
      </c>
      <c r="E22" s="294">
        <v>0</v>
      </c>
      <c r="F22" s="294">
        <v>1</v>
      </c>
      <c r="G22" s="294">
        <v>0</v>
      </c>
      <c r="H22" s="294">
        <v>10</v>
      </c>
      <c r="I22" s="294">
        <v>21</v>
      </c>
      <c r="J22" s="294">
        <v>1</v>
      </c>
      <c r="K22" s="294">
        <v>7</v>
      </c>
      <c r="L22" s="294">
        <v>979</v>
      </c>
      <c r="M22" s="294">
        <v>90</v>
      </c>
      <c r="N22" s="294">
        <v>5</v>
      </c>
      <c r="O22" s="294">
        <v>2</v>
      </c>
      <c r="P22" s="294">
        <v>3</v>
      </c>
      <c r="Q22" s="293">
        <v>141</v>
      </c>
    </row>
    <row r="23" spans="1:17" s="285" customFormat="1" ht="21" customHeight="1">
      <c r="A23" s="93" t="s">
        <v>126</v>
      </c>
      <c r="B23" s="293">
        <v>1290</v>
      </c>
      <c r="C23" s="293">
        <v>0</v>
      </c>
      <c r="D23" s="294">
        <v>1</v>
      </c>
      <c r="E23" s="294">
        <v>0</v>
      </c>
      <c r="F23" s="294">
        <v>3</v>
      </c>
      <c r="G23" s="294">
        <v>0</v>
      </c>
      <c r="H23" s="294">
        <v>32</v>
      </c>
      <c r="I23" s="294">
        <v>25</v>
      </c>
      <c r="J23" s="294">
        <v>2</v>
      </c>
      <c r="K23" s="294">
        <v>6</v>
      </c>
      <c r="L23" s="294">
        <v>917</v>
      </c>
      <c r="M23" s="294">
        <v>61</v>
      </c>
      <c r="N23" s="294">
        <v>8</v>
      </c>
      <c r="O23" s="294">
        <v>6</v>
      </c>
      <c r="P23" s="294">
        <v>26</v>
      </c>
      <c r="Q23" s="293">
        <v>203</v>
      </c>
    </row>
    <row r="24" spans="1:17" s="285" customFormat="1" ht="21" customHeight="1">
      <c r="A24" s="295" t="s">
        <v>93</v>
      </c>
      <c r="B24" s="296">
        <v>1074</v>
      </c>
      <c r="C24" s="296">
        <v>2</v>
      </c>
      <c r="D24" s="297">
        <v>1</v>
      </c>
      <c r="E24" s="297">
        <v>0</v>
      </c>
      <c r="F24" s="297">
        <v>2</v>
      </c>
      <c r="G24" s="297">
        <v>0</v>
      </c>
      <c r="H24" s="297">
        <v>19</v>
      </c>
      <c r="I24" s="297">
        <v>36</v>
      </c>
      <c r="J24" s="297">
        <v>3</v>
      </c>
      <c r="K24" s="297">
        <v>6</v>
      </c>
      <c r="L24" s="297">
        <v>793</v>
      </c>
      <c r="M24" s="297">
        <v>47</v>
      </c>
      <c r="N24" s="297">
        <v>3</v>
      </c>
      <c r="O24" s="297">
        <v>4</v>
      </c>
      <c r="P24" s="297">
        <v>10</v>
      </c>
      <c r="Q24" s="296">
        <v>148</v>
      </c>
    </row>
    <row r="25" spans="1:17" s="285" customFormat="1" ht="15" customHeight="1">
      <c r="A25" s="304" t="s">
        <v>306</v>
      </c>
      <c r="B25" s="454">
        <v>3557</v>
      </c>
      <c r="C25" s="454">
        <v>4</v>
      </c>
      <c r="D25" s="454">
        <v>10</v>
      </c>
      <c r="E25" s="454">
        <v>2</v>
      </c>
      <c r="F25" s="454">
        <v>5</v>
      </c>
      <c r="G25" s="454">
        <v>0</v>
      </c>
      <c r="H25" s="454">
        <v>123</v>
      </c>
      <c r="I25" s="454">
        <v>101</v>
      </c>
      <c r="J25" s="454">
        <v>18</v>
      </c>
      <c r="K25" s="454">
        <v>20</v>
      </c>
      <c r="L25" s="454">
        <v>2568</v>
      </c>
      <c r="M25" s="454">
        <v>181</v>
      </c>
      <c r="N25" s="454">
        <v>16</v>
      </c>
      <c r="O25" s="454">
        <v>11</v>
      </c>
      <c r="P25" s="454">
        <v>51</v>
      </c>
      <c r="Q25" s="456">
        <v>447</v>
      </c>
    </row>
    <row r="26" spans="1:17" s="285" customFormat="1" ht="15" customHeight="1">
      <c r="A26" s="305" t="s">
        <v>147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3"/>
    </row>
    <row r="27" spans="1:17" s="285" customFormat="1" ht="15" customHeight="1">
      <c r="A27" s="304" t="s">
        <v>306</v>
      </c>
      <c r="B27" s="454">
        <v>3019</v>
      </c>
      <c r="C27" s="454">
        <v>8</v>
      </c>
      <c r="D27" s="454">
        <v>9</v>
      </c>
      <c r="E27" s="454">
        <v>12</v>
      </c>
      <c r="F27" s="454">
        <v>6</v>
      </c>
      <c r="G27" s="454">
        <v>0</v>
      </c>
      <c r="H27" s="454">
        <v>106</v>
      </c>
      <c r="I27" s="454">
        <v>107</v>
      </c>
      <c r="J27" s="454">
        <v>18</v>
      </c>
      <c r="K27" s="454">
        <v>15</v>
      </c>
      <c r="L27" s="454">
        <v>2181</v>
      </c>
      <c r="M27" s="454">
        <v>140</v>
      </c>
      <c r="N27" s="454">
        <v>7</v>
      </c>
      <c r="O27" s="454">
        <v>14</v>
      </c>
      <c r="P27" s="454">
        <v>33</v>
      </c>
      <c r="Q27" s="456">
        <v>363</v>
      </c>
    </row>
    <row r="28" spans="1:17" s="285" customFormat="1" ht="15" customHeight="1" thickBot="1">
      <c r="A28" s="306" t="s">
        <v>148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7"/>
    </row>
    <row r="29" spans="1:17" s="285" customFormat="1" ht="13.5" customHeight="1">
      <c r="A29" s="307" t="s">
        <v>318</v>
      </c>
    </row>
    <row r="30" spans="1:17" s="285" customFormat="1" ht="13.5" customHeight="1">
      <c r="A30" s="285" t="s">
        <v>319</v>
      </c>
    </row>
    <row r="31" spans="1:17" s="285" customFormat="1" ht="13.5" customHeight="1"/>
    <row r="32" spans="1:17" s="285" customFormat="1" ht="13.5" customHeight="1"/>
    <row r="33" s="285" customFormat="1" ht="13.5" customHeight="1"/>
    <row r="34" s="285" customFormat="1" ht="13.5" customHeight="1"/>
    <row r="35" s="285" customFormat="1" ht="13.5" customHeight="1"/>
    <row r="36" s="285" customFormat="1" ht="13.5" customHeight="1"/>
    <row r="37" s="285" customFormat="1" ht="13.5" customHeight="1"/>
    <row r="38" s="285" customFormat="1" ht="13.5" customHeight="1"/>
    <row r="39" s="285" customFormat="1" ht="13.5" customHeight="1"/>
    <row r="40" s="285" customFormat="1" ht="13.5" customHeight="1"/>
    <row r="41" s="285" customFormat="1" ht="13.5" customHeight="1"/>
    <row r="42" s="285" customFormat="1" ht="13.5" customHeight="1"/>
    <row r="43" s="285" customFormat="1" ht="13.5" customHeight="1"/>
    <row r="44" s="285" customFormat="1" ht="13.5" customHeight="1"/>
    <row r="45" s="285" customFormat="1" ht="13.5" customHeight="1"/>
    <row r="46" s="285" customFormat="1" ht="13.5" customHeight="1"/>
    <row r="47" s="285" customFormat="1" ht="13.5" customHeight="1"/>
    <row r="48" s="285" customFormat="1" ht="13.5" customHeight="1"/>
    <row r="49" s="285" customFormat="1" ht="13.5" customHeight="1"/>
    <row r="50" s="285" customFormat="1" ht="13.5" customHeight="1"/>
    <row r="51" s="285" customFormat="1" ht="13.5" customHeight="1"/>
    <row r="52" s="285" customFormat="1" ht="13.5" customHeight="1"/>
    <row r="53" s="285" customFormat="1" ht="13.5" customHeight="1"/>
    <row r="54" s="285" customFormat="1" ht="13.5" customHeight="1"/>
    <row r="55" s="285" customFormat="1" ht="13.5" customHeight="1"/>
    <row r="56" s="285" customFormat="1" ht="12"/>
    <row r="57" s="285" customFormat="1" ht="12"/>
    <row r="58" s="285" customFormat="1" ht="12"/>
    <row r="59" s="285" customFormat="1" ht="12"/>
    <row r="60" s="285" customFormat="1" ht="12"/>
    <row r="61" s="285" customFormat="1" ht="12"/>
    <row r="62" s="285" customFormat="1" ht="12"/>
    <row r="63" s="285" customFormat="1" ht="12"/>
    <row r="64" s="285" customFormat="1" ht="12"/>
  </sheetData>
  <mergeCells count="77">
    <mergeCell ref="N14:N15"/>
    <mergeCell ref="O14:O15"/>
    <mergeCell ref="P14:P15"/>
    <mergeCell ref="Q14:Q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Q25:Q26"/>
    <mergeCell ref="P25:P26"/>
    <mergeCell ref="O25:O26"/>
    <mergeCell ref="E25:E26"/>
    <mergeCell ref="N25:N26"/>
    <mergeCell ref="M25:M26"/>
    <mergeCell ref="L25:L26"/>
    <mergeCell ref="K25:K26"/>
    <mergeCell ref="J25:J26"/>
    <mergeCell ref="I25:I26"/>
    <mergeCell ref="H25:H26"/>
    <mergeCell ref="G25:G26"/>
    <mergeCell ref="F25:F26"/>
    <mergeCell ref="D25:D26"/>
    <mergeCell ref="B25:B26"/>
    <mergeCell ref="C25:C26"/>
    <mergeCell ref="A2:Q2"/>
    <mergeCell ref="A5:A6"/>
    <mergeCell ref="Q5:Q6"/>
    <mergeCell ref="B5:B6"/>
    <mergeCell ref="L5:L6"/>
    <mergeCell ref="P5:P6"/>
    <mergeCell ref="C5:F5"/>
    <mergeCell ref="P18:P19"/>
    <mergeCell ref="Q18:Q19"/>
    <mergeCell ref="A18:A19"/>
    <mergeCell ref="B18:B19"/>
    <mergeCell ref="C18:F18"/>
    <mergeCell ref="L18:L19"/>
    <mergeCell ref="M12:M13"/>
    <mergeCell ref="L12:L13"/>
    <mergeCell ref="K12:K13"/>
    <mergeCell ref="J12:J13"/>
    <mergeCell ref="Q12:Q13"/>
    <mergeCell ref="P12:P13"/>
    <mergeCell ref="O12:O13"/>
    <mergeCell ref="N12:N13"/>
    <mergeCell ref="E12:E13"/>
    <mergeCell ref="D12:D13"/>
    <mergeCell ref="C12:C13"/>
    <mergeCell ref="B12:B13"/>
    <mergeCell ref="I12:I13"/>
    <mergeCell ref="H12:H13"/>
    <mergeCell ref="G12:G13"/>
    <mergeCell ref="F12:F13"/>
    <mergeCell ref="F27:F28"/>
    <mergeCell ref="G27:G28"/>
    <mergeCell ref="H27:H28"/>
    <mergeCell ref="I27:I28"/>
    <mergeCell ref="B27:B28"/>
    <mergeCell ref="C27:C28"/>
    <mergeCell ref="D27:D28"/>
    <mergeCell ref="E27:E28"/>
    <mergeCell ref="N27:N28"/>
    <mergeCell ref="O27:O28"/>
    <mergeCell ref="P27:P28"/>
    <mergeCell ref="Q27:Q28"/>
    <mergeCell ref="J27:J28"/>
    <mergeCell ref="K27:K28"/>
    <mergeCell ref="L27:L28"/>
    <mergeCell ref="M27:M28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scale="89" orientation="portrait" r:id="rId1"/>
  <headerFooter alignWithMargins="0"/>
  <ignoredErrors>
    <ignoredError sqref="A8:Q8 A9:A11 A23:A24 A21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6"/>
  <sheetViews>
    <sheetView showGridLines="0" zoomScaleNormal="100" workbookViewId="0"/>
  </sheetViews>
  <sheetFormatPr defaultRowHeight="13.5"/>
  <cols>
    <col min="1" max="1" width="9.375" style="1" customWidth="1"/>
    <col min="2" max="2" width="1" style="1" customWidth="1"/>
    <col min="3" max="3" width="1.5" style="1" customWidth="1"/>
    <col min="4" max="4" width="1" style="1" customWidth="1"/>
    <col min="5" max="5" width="10.625" style="1" customWidth="1"/>
    <col min="6" max="6" width="1" style="1" customWidth="1"/>
    <col min="7" max="7" width="4.125" style="1" customWidth="1"/>
    <col min="8" max="8" width="6" style="1" customWidth="1"/>
    <col min="9" max="17" width="5.875" style="1" customWidth="1"/>
    <col min="18" max="27" width="5.5" style="1" customWidth="1"/>
    <col min="28" max="28" width="5.25" style="1" customWidth="1"/>
    <col min="29" max="29" width="5.625" style="1" customWidth="1"/>
    <col min="30" max="30" width="6.75" style="1" bestFit="1" customWidth="1"/>
    <col min="31" max="31" width="5.625" style="1" customWidth="1"/>
    <col min="32" max="32" width="6.625" style="1" customWidth="1"/>
    <col min="33" max="33" width="5.75" style="1" customWidth="1"/>
    <col min="34" max="16384" width="9" style="1"/>
  </cols>
  <sheetData>
    <row r="3" spans="1:33" ht="30" customHeight="1">
      <c r="A3" s="79" t="s">
        <v>79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67"/>
      <c r="S3" s="67"/>
    </row>
    <row r="5" spans="1:33" ht="22.5" customHeight="1">
      <c r="A5" s="353" t="s">
        <v>76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6" t="s">
        <v>77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</row>
    <row r="6" spans="1:33" s="2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12" customFormat="1" ht="13.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F7" s="69"/>
      <c r="AG7" s="69" t="s">
        <v>70</v>
      </c>
    </row>
    <row r="8" spans="1:33" s="3" customFormat="1" ht="22.5" customHeight="1">
      <c r="A8" s="349" t="s">
        <v>13</v>
      </c>
      <c r="B8" s="23"/>
      <c r="C8" s="335" t="s">
        <v>16</v>
      </c>
      <c r="D8" s="336"/>
      <c r="E8" s="336"/>
      <c r="F8" s="336"/>
      <c r="G8" s="336"/>
      <c r="H8" s="337"/>
      <c r="I8" s="379" t="s">
        <v>46</v>
      </c>
      <c r="J8" s="380"/>
      <c r="K8" s="380"/>
      <c r="L8" s="380"/>
      <c r="M8" s="380"/>
      <c r="N8" s="380"/>
      <c r="O8" s="380"/>
      <c r="P8" s="380"/>
      <c r="Q8" s="380"/>
      <c r="R8" s="381" t="s">
        <v>38</v>
      </c>
      <c r="S8" s="377"/>
      <c r="T8" s="377"/>
      <c r="U8" s="377"/>
      <c r="V8" s="377"/>
      <c r="W8" s="377"/>
      <c r="X8" s="377"/>
      <c r="Y8" s="377"/>
      <c r="Z8" s="377"/>
      <c r="AA8" s="378"/>
      <c r="AB8" s="335" t="s">
        <v>47</v>
      </c>
      <c r="AC8" s="336"/>
      <c r="AD8" s="336"/>
      <c r="AE8" s="337"/>
      <c r="AF8" s="333" t="s">
        <v>17</v>
      </c>
      <c r="AG8" s="334"/>
    </row>
    <row r="9" spans="1:33" s="3" customFormat="1" ht="45" customHeight="1">
      <c r="A9" s="350"/>
      <c r="B9" s="24"/>
      <c r="C9" s="342" t="s">
        <v>15</v>
      </c>
      <c r="D9" s="343"/>
      <c r="E9" s="343"/>
      <c r="F9" s="343"/>
      <c r="G9" s="344"/>
      <c r="H9" s="4" t="s">
        <v>0</v>
      </c>
      <c r="I9" s="5" t="s">
        <v>5</v>
      </c>
      <c r="J9" s="63" t="s">
        <v>4</v>
      </c>
      <c r="K9" s="6" t="s">
        <v>6</v>
      </c>
      <c r="L9" s="5" t="s">
        <v>48</v>
      </c>
      <c r="M9" s="5" t="s">
        <v>49</v>
      </c>
      <c r="N9" s="5" t="s">
        <v>50</v>
      </c>
      <c r="O9" s="5" t="s">
        <v>14</v>
      </c>
      <c r="P9" s="5" t="s">
        <v>51</v>
      </c>
      <c r="Q9" s="55" t="s">
        <v>52</v>
      </c>
      <c r="R9" s="68" t="s">
        <v>53</v>
      </c>
      <c r="S9" s="4" t="s">
        <v>23</v>
      </c>
      <c r="T9" s="4" t="s">
        <v>54</v>
      </c>
      <c r="U9" s="5" t="s">
        <v>10</v>
      </c>
      <c r="V9" s="62" t="s">
        <v>55</v>
      </c>
      <c r="W9" s="5" t="s">
        <v>56</v>
      </c>
      <c r="X9" s="5" t="s">
        <v>39</v>
      </c>
      <c r="Y9" s="5" t="s">
        <v>57</v>
      </c>
      <c r="Z9" s="19" t="s">
        <v>7</v>
      </c>
      <c r="AA9" s="19" t="s">
        <v>8</v>
      </c>
      <c r="AB9" s="17" t="s">
        <v>1</v>
      </c>
      <c r="AC9" s="17" t="s">
        <v>2</v>
      </c>
      <c r="AD9" s="4" t="s">
        <v>3</v>
      </c>
      <c r="AE9" s="18" t="s">
        <v>58</v>
      </c>
      <c r="AF9" s="19" t="s">
        <v>9</v>
      </c>
      <c r="AG9" s="20" t="s">
        <v>59</v>
      </c>
    </row>
    <row r="10" spans="1:33" s="3" customFormat="1" ht="27" customHeight="1">
      <c r="A10" s="339" t="s">
        <v>12</v>
      </c>
      <c r="B10" s="32"/>
      <c r="C10" s="345" t="s">
        <v>72</v>
      </c>
      <c r="D10" s="346"/>
      <c r="E10" s="346"/>
      <c r="F10" s="33"/>
      <c r="G10" s="15">
        <v>1</v>
      </c>
      <c r="H10" s="9">
        <v>63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70" t="s">
        <v>73</v>
      </c>
      <c r="R10" s="77">
        <v>1</v>
      </c>
      <c r="S10" s="66">
        <v>3</v>
      </c>
      <c r="T10" s="9" t="s">
        <v>73</v>
      </c>
      <c r="U10" s="9" t="s">
        <v>73</v>
      </c>
      <c r="V10" s="9">
        <v>1</v>
      </c>
      <c r="W10" s="9">
        <v>2</v>
      </c>
      <c r="X10" s="9">
        <v>1</v>
      </c>
      <c r="Y10" s="16">
        <v>1</v>
      </c>
      <c r="Z10" s="330">
        <v>2</v>
      </c>
      <c r="AA10" s="330">
        <v>41</v>
      </c>
      <c r="AB10" s="359">
        <v>1</v>
      </c>
      <c r="AC10" s="330">
        <v>47</v>
      </c>
      <c r="AD10" s="330">
        <v>3896</v>
      </c>
      <c r="AE10" s="330">
        <v>208</v>
      </c>
      <c r="AF10" s="330">
        <v>2346</v>
      </c>
      <c r="AG10" s="356">
        <v>479</v>
      </c>
    </row>
    <row r="11" spans="1:33" s="3" customFormat="1" ht="27" customHeight="1">
      <c r="A11" s="340"/>
      <c r="B11" s="32"/>
      <c r="C11" s="347" t="s">
        <v>18</v>
      </c>
      <c r="D11" s="348"/>
      <c r="E11" s="348"/>
      <c r="F11" s="34"/>
      <c r="G11" s="7">
        <v>1</v>
      </c>
      <c r="H11" s="8">
        <v>115</v>
      </c>
      <c r="I11" s="8">
        <v>4</v>
      </c>
      <c r="J11" s="8">
        <v>4</v>
      </c>
      <c r="K11" s="8" t="s">
        <v>73</v>
      </c>
      <c r="L11" s="8">
        <v>2</v>
      </c>
      <c r="M11" s="8">
        <v>1</v>
      </c>
      <c r="N11" s="8" t="s">
        <v>73</v>
      </c>
      <c r="O11" s="8">
        <v>5</v>
      </c>
      <c r="P11" s="8" t="s">
        <v>73</v>
      </c>
      <c r="Q11" s="74">
        <v>1</v>
      </c>
      <c r="R11" s="76">
        <v>0</v>
      </c>
      <c r="S11" s="8">
        <v>1</v>
      </c>
      <c r="T11" s="8" t="s">
        <v>73</v>
      </c>
      <c r="U11" s="8">
        <v>1</v>
      </c>
      <c r="V11" s="8">
        <v>0</v>
      </c>
      <c r="W11" s="8">
        <v>4</v>
      </c>
      <c r="X11" s="8" t="s">
        <v>73</v>
      </c>
      <c r="Y11" s="8">
        <v>1</v>
      </c>
      <c r="Z11" s="331"/>
      <c r="AA11" s="331"/>
      <c r="AB11" s="360"/>
      <c r="AC11" s="331"/>
      <c r="AD11" s="331"/>
      <c r="AE11" s="331"/>
      <c r="AF11" s="331"/>
      <c r="AG11" s="357"/>
    </row>
    <row r="12" spans="1:33" s="3" customFormat="1" ht="27" customHeight="1">
      <c r="A12" s="341"/>
      <c r="B12" s="35"/>
      <c r="C12" s="26"/>
      <c r="D12" s="36"/>
      <c r="E12" s="37" t="s">
        <v>71</v>
      </c>
      <c r="F12" s="27"/>
      <c r="G12" s="9">
        <v>3</v>
      </c>
      <c r="H12" s="10">
        <v>54</v>
      </c>
      <c r="I12" s="10">
        <v>3</v>
      </c>
      <c r="J12" s="10">
        <v>3</v>
      </c>
      <c r="K12" s="8" t="s">
        <v>73</v>
      </c>
      <c r="L12" s="8" t="s">
        <v>73</v>
      </c>
      <c r="M12" s="8" t="s">
        <v>73</v>
      </c>
      <c r="N12" s="8" t="s">
        <v>73</v>
      </c>
      <c r="O12" s="71">
        <v>2</v>
      </c>
      <c r="P12" s="8" t="s">
        <v>73</v>
      </c>
      <c r="Q12" s="74" t="s">
        <v>73</v>
      </c>
      <c r="R12" s="76">
        <v>0</v>
      </c>
      <c r="S12" s="8" t="s">
        <v>73</v>
      </c>
      <c r="T12" s="8" t="s">
        <v>73</v>
      </c>
      <c r="U12" s="8" t="s">
        <v>73</v>
      </c>
      <c r="V12" s="8" t="s">
        <v>73</v>
      </c>
      <c r="W12" s="71">
        <v>3</v>
      </c>
      <c r="X12" s="8" t="s">
        <v>73</v>
      </c>
      <c r="Y12" s="8" t="s">
        <v>73</v>
      </c>
      <c r="Z12" s="332"/>
      <c r="AA12" s="332"/>
      <c r="AB12" s="360"/>
      <c r="AC12" s="331"/>
      <c r="AD12" s="331"/>
      <c r="AE12" s="331"/>
      <c r="AF12" s="331"/>
      <c r="AG12" s="357"/>
    </row>
    <row r="13" spans="1:33" s="3" customFormat="1" ht="27" customHeight="1">
      <c r="A13" s="38" t="s">
        <v>63</v>
      </c>
      <c r="B13" s="39"/>
      <c r="C13" s="347" t="s">
        <v>19</v>
      </c>
      <c r="D13" s="348"/>
      <c r="E13" s="348"/>
      <c r="F13" s="40"/>
      <c r="G13" s="322">
        <v>1</v>
      </c>
      <c r="H13" s="322">
        <v>45</v>
      </c>
      <c r="I13" s="322">
        <v>2</v>
      </c>
      <c r="J13" s="322">
        <v>1</v>
      </c>
      <c r="K13" s="322">
        <v>1</v>
      </c>
      <c r="L13" s="328" t="s">
        <v>73</v>
      </c>
      <c r="M13" s="328">
        <v>1</v>
      </c>
      <c r="N13" s="328" t="s">
        <v>73</v>
      </c>
      <c r="O13" s="328">
        <v>2</v>
      </c>
      <c r="P13" s="328" t="s">
        <v>73</v>
      </c>
      <c r="Q13" s="373">
        <v>1</v>
      </c>
      <c r="R13" s="354" t="s">
        <v>73</v>
      </c>
      <c r="S13" s="328" t="s">
        <v>73</v>
      </c>
      <c r="T13" s="328">
        <v>1</v>
      </c>
      <c r="U13" s="328">
        <v>1</v>
      </c>
      <c r="V13" s="328" t="s">
        <v>73</v>
      </c>
      <c r="W13" s="328">
        <v>1</v>
      </c>
      <c r="X13" s="328" t="s">
        <v>73</v>
      </c>
      <c r="Y13" s="328">
        <v>2</v>
      </c>
      <c r="Z13" s="322">
        <v>1</v>
      </c>
      <c r="AA13" s="322">
        <v>23</v>
      </c>
      <c r="AB13" s="360"/>
      <c r="AC13" s="331"/>
      <c r="AD13" s="331"/>
      <c r="AE13" s="331"/>
      <c r="AF13" s="331"/>
      <c r="AG13" s="357"/>
    </row>
    <row r="14" spans="1:33" s="3" customFormat="1" ht="27" customHeight="1">
      <c r="A14" s="41" t="s">
        <v>64</v>
      </c>
      <c r="B14" s="42"/>
      <c r="C14" s="369"/>
      <c r="D14" s="370"/>
      <c r="E14" s="370"/>
      <c r="F14" s="43"/>
      <c r="G14" s="332"/>
      <c r="H14" s="332"/>
      <c r="I14" s="332"/>
      <c r="J14" s="332"/>
      <c r="K14" s="332"/>
      <c r="L14" s="329"/>
      <c r="M14" s="329"/>
      <c r="N14" s="329"/>
      <c r="O14" s="329"/>
      <c r="P14" s="329"/>
      <c r="Q14" s="374"/>
      <c r="R14" s="355"/>
      <c r="S14" s="329"/>
      <c r="T14" s="329"/>
      <c r="U14" s="329"/>
      <c r="V14" s="329"/>
      <c r="W14" s="329"/>
      <c r="X14" s="329"/>
      <c r="Y14" s="329"/>
      <c r="Z14" s="331"/>
      <c r="AA14" s="331"/>
      <c r="AB14" s="360"/>
      <c r="AC14" s="331"/>
      <c r="AD14" s="331"/>
      <c r="AE14" s="331"/>
      <c r="AF14" s="331"/>
      <c r="AG14" s="357"/>
    </row>
    <row r="15" spans="1:33" s="3" customFormat="1" ht="27" customHeight="1">
      <c r="A15" s="41" t="s">
        <v>65</v>
      </c>
      <c r="B15" s="42"/>
      <c r="C15" s="362"/>
      <c r="D15" s="44"/>
      <c r="E15" s="375" t="s">
        <v>60</v>
      </c>
      <c r="F15" s="40"/>
      <c r="G15" s="322">
        <v>1</v>
      </c>
      <c r="H15" s="367">
        <v>10</v>
      </c>
      <c r="I15" s="367">
        <v>1</v>
      </c>
      <c r="J15" s="328" t="s">
        <v>61</v>
      </c>
      <c r="K15" s="328" t="s">
        <v>61</v>
      </c>
      <c r="L15" s="328" t="s">
        <v>73</v>
      </c>
      <c r="M15" s="328" t="s">
        <v>73</v>
      </c>
      <c r="N15" s="328" t="s">
        <v>73</v>
      </c>
      <c r="O15" s="367">
        <v>1</v>
      </c>
      <c r="P15" s="328" t="s">
        <v>73</v>
      </c>
      <c r="Q15" s="373" t="s">
        <v>73</v>
      </c>
      <c r="R15" s="354" t="s">
        <v>73</v>
      </c>
      <c r="S15" s="328" t="s">
        <v>73</v>
      </c>
      <c r="T15" s="328" t="s">
        <v>73</v>
      </c>
      <c r="U15" s="328" t="s">
        <v>73</v>
      </c>
      <c r="V15" s="328" t="s">
        <v>73</v>
      </c>
      <c r="W15" s="328" t="s">
        <v>73</v>
      </c>
      <c r="X15" s="328" t="s">
        <v>73</v>
      </c>
      <c r="Y15" s="367">
        <v>1</v>
      </c>
      <c r="Z15" s="331"/>
      <c r="AA15" s="331"/>
      <c r="AB15" s="360"/>
      <c r="AC15" s="331"/>
      <c r="AD15" s="331"/>
      <c r="AE15" s="331"/>
      <c r="AF15" s="331"/>
      <c r="AG15" s="357"/>
    </row>
    <row r="16" spans="1:33" s="3" customFormat="1" ht="27" customHeight="1">
      <c r="A16" s="45" t="s">
        <v>66</v>
      </c>
      <c r="B16" s="46"/>
      <c r="C16" s="363"/>
      <c r="D16" s="47"/>
      <c r="E16" s="376"/>
      <c r="F16" s="43"/>
      <c r="G16" s="332"/>
      <c r="H16" s="368"/>
      <c r="I16" s="368"/>
      <c r="J16" s="329"/>
      <c r="K16" s="329"/>
      <c r="L16" s="329"/>
      <c r="M16" s="329"/>
      <c r="N16" s="329"/>
      <c r="O16" s="368"/>
      <c r="P16" s="329"/>
      <c r="Q16" s="374"/>
      <c r="R16" s="355"/>
      <c r="S16" s="329"/>
      <c r="T16" s="329"/>
      <c r="U16" s="329"/>
      <c r="V16" s="329"/>
      <c r="W16" s="329"/>
      <c r="X16" s="329"/>
      <c r="Y16" s="368"/>
      <c r="Z16" s="332"/>
      <c r="AA16" s="332"/>
      <c r="AB16" s="360"/>
      <c r="AC16" s="331"/>
      <c r="AD16" s="331"/>
      <c r="AE16" s="331"/>
      <c r="AF16" s="331"/>
      <c r="AG16" s="357"/>
    </row>
    <row r="17" spans="1:33" s="11" customFormat="1" ht="27" customHeight="1">
      <c r="A17" s="48" t="s">
        <v>67</v>
      </c>
      <c r="B17" s="49"/>
      <c r="C17" s="347" t="s">
        <v>20</v>
      </c>
      <c r="D17" s="348"/>
      <c r="E17" s="348"/>
      <c r="F17" s="25"/>
      <c r="G17" s="13">
        <v>1</v>
      </c>
      <c r="H17" s="13">
        <v>45</v>
      </c>
      <c r="I17" s="13">
        <v>2</v>
      </c>
      <c r="J17" s="8">
        <v>1</v>
      </c>
      <c r="K17" s="8" t="s">
        <v>73</v>
      </c>
      <c r="L17" s="8" t="s">
        <v>73</v>
      </c>
      <c r="M17" s="8">
        <v>1</v>
      </c>
      <c r="N17" s="8">
        <v>1</v>
      </c>
      <c r="O17" s="8">
        <v>3</v>
      </c>
      <c r="P17" s="8" t="s">
        <v>73</v>
      </c>
      <c r="Q17" s="75" t="s">
        <v>73</v>
      </c>
      <c r="R17" s="76" t="s">
        <v>73</v>
      </c>
      <c r="S17" s="8" t="s">
        <v>73</v>
      </c>
      <c r="T17" s="8">
        <v>1</v>
      </c>
      <c r="U17" s="8">
        <v>1</v>
      </c>
      <c r="V17" s="8" t="s">
        <v>73</v>
      </c>
      <c r="W17" s="8" t="s">
        <v>73</v>
      </c>
      <c r="X17" s="8" t="s">
        <v>73</v>
      </c>
      <c r="Y17" s="8">
        <v>2</v>
      </c>
      <c r="Z17" s="322">
        <v>2</v>
      </c>
      <c r="AA17" s="322">
        <v>19</v>
      </c>
      <c r="AB17" s="360"/>
      <c r="AC17" s="331"/>
      <c r="AD17" s="331"/>
      <c r="AE17" s="331"/>
      <c r="AF17" s="331"/>
      <c r="AG17" s="357"/>
    </row>
    <row r="18" spans="1:33" s="11" customFormat="1" ht="27" customHeight="1" thickBot="1">
      <c r="A18" s="50" t="s">
        <v>68</v>
      </c>
      <c r="B18" s="51"/>
      <c r="C18" s="28"/>
      <c r="D18" s="52"/>
      <c r="E18" s="53" t="s">
        <v>62</v>
      </c>
      <c r="F18" s="54"/>
      <c r="G18" s="22">
        <v>1</v>
      </c>
      <c r="H18" s="14">
        <v>10</v>
      </c>
      <c r="I18" s="14">
        <v>1</v>
      </c>
      <c r="J18" s="58" t="s">
        <v>73</v>
      </c>
      <c r="K18" s="58" t="s">
        <v>73</v>
      </c>
      <c r="L18" s="58" t="s">
        <v>73</v>
      </c>
      <c r="M18" s="58" t="s">
        <v>73</v>
      </c>
      <c r="N18" s="58" t="s">
        <v>73</v>
      </c>
      <c r="O18" s="14">
        <v>1</v>
      </c>
      <c r="P18" s="58" t="s">
        <v>73</v>
      </c>
      <c r="Q18" s="59" t="s">
        <v>73</v>
      </c>
      <c r="R18" s="60" t="s">
        <v>73</v>
      </c>
      <c r="S18" s="58" t="s">
        <v>73</v>
      </c>
      <c r="T18" s="58" t="s">
        <v>73</v>
      </c>
      <c r="U18" s="58" t="s">
        <v>73</v>
      </c>
      <c r="V18" s="58" t="s">
        <v>73</v>
      </c>
      <c r="W18" s="58" t="s">
        <v>73</v>
      </c>
      <c r="X18" s="58" t="s">
        <v>73</v>
      </c>
      <c r="Y18" s="14">
        <v>1</v>
      </c>
      <c r="Z18" s="323"/>
      <c r="AA18" s="323"/>
      <c r="AB18" s="361"/>
      <c r="AC18" s="338"/>
      <c r="AD18" s="338"/>
      <c r="AE18" s="338"/>
      <c r="AF18" s="338"/>
      <c r="AG18" s="358"/>
    </row>
    <row r="19" spans="1:33" ht="22.5" customHeight="1">
      <c r="A19" s="349" t="s">
        <v>13</v>
      </c>
      <c r="B19" s="23"/>
      <c r="C19" s="335" t="s">
        <v>33</v>
      </c>
      <c r="D19" s="377"/>
      <c r="E19" s="377"/>
      <c r="F19" s="377"/>
      <c r="G19" s="377"/>
      <c r="H19" s="378"/>
      <c r="I19" s="335" t="s">
        <v>42</v>
      </c>
      <c r="J19" s="382"/>
      <c r="K19" s="382"/>
      <c r="L19" s="382"/>
      <c r="M19" s="382"/>
      <c r="N19" s="382"/>
      <c r="O19" s="382"/>
      <c r="P19" s="382"/>
      <c r="Q19" s="382"/>
      <c r="R19" s="324" t="s">
        <v>45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5"/>
      <c r="AG19" s="64"/>
    </row>
    <row r="20" spans="1:33" ht="45" customHeight="1">
      <c r="A20" s="350"/>
      <c r="B20" s="24"/>
      <c r="C20" s="342" t="s">
        <v>37</v>
      </c>
      <c r="D20" s="371"/>
      <c r="E20" s="371"/>
      <c r="F20" s="371"/>
      <c r="G20" s="372"/>
      <c r="H20" s="4" t="s">
        <v>0</v>
      </c>
      <c r="I20" s="6" t="s">
        <v>21</v>
      </c>
      <c r="J20" s="5" t="s">
        <v>22</v>
      </c>
      <c r="K20" s="6" t="s">
        <v>23</v>
      </c>
      <c r="L20" s="5" t="s">
        <v>24</v>
      </c>
      <c r="M20" s="5" t="s">
        <v>25</v>
      </c>
      <c r="N20" s="5" t="s">
        <v>26</v>
      </c>
      <c r="O20" s="5" t="s">
        <v>27</v>
      </c>
      <c r="P20" s="65" t="s">
        <v>28</v>
      </c>
      <c r="Q20" s="55" t="s">
        <v>29</v>
      </c>
      <c r="R20" s="68" t="s">
        <v>5</v>
      </c>
      <c r="S20" s="5" t="s">
        <v>40</v>
      </c>
      <c r="T20" s="6" t="s">
        <v>6</v>
      </c>
      <c r="U20" s="5" t="s">
        <v>75</v>
      </c>
      <c r="V20" s="56" t="s">
        <v>30</v>
      </c>
      <c r="W20" s="56" t="s">
        <v>7</v>
      </c>
      <c r="X20" s="57" t="s">
        <v>31</v>
      </c>
      <c r="Y20" s="57" t="s">
        <v>43</v>
      </c>
      <c r="Z20" s="57" t="s">
        <v>32</v>
      </c>
      <c r="AA20" s="56" t="s">
        <v>9</v>
      </c>
      <c r="AB20" s="57" t="s">
        <v>35</v>
      </c>
      <c r="AC20" s="5" t="s">
        <v>36</v>
      </c>
      <c r="AD20" s="55" t="s">
        <v>74</v>
      </c>
    </row>
    <row r="21" spans="1:33" ht="27" customHeight="1" thickBot="1">
      <c r="A21" s="61" t="s">
        <v>69</v>
      </c>
      <c r="B21" s="72"/>
      <c r="C21" s="73"/>
      <c r="D21" s="364" t="s">
        <v>34</v>
      </c>
      <c r="E21" s="365"/>
      <c r="F21" s="366"/>
      <c r="G21" s="59">
        <v>1</v>
      </c>
      <c r="H21" s="58">
        <v>10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60">
        <v>1</v>
      </c>
      <c r="Q21" s="59">
        <v>0</v>
      </c>
      <c r="R21" s="60">
        <v>1</v>
      </c>
      <c r="S21" s="58">
        <v>0</v>
      </c>
      <c r="T21" s="58">
        <v>0</v>
      </c>
      <c r="U21" s="58">
        <v>0</v>
      </c>
      <c r="V21" s="58">
        <v>1</v>
      </c>
      <c r="W21" s="58">
        <v>1</v>
      </c>
      <c r="X21" s="58">
        <v>4</v>
      </c>
      <c r="Y21" s="58">
        <v>2</v>
      </c>
      <c r="Z21" s="58">
        <v>8</v>
      </c>
      <c r="AA21" s="58">
        <v>0</v>
      </c>
      <c r="AB21" s="58">
        <v>32</v>
      </c>
      <c r="AC21" s="58">
        <v>0</v>
      </c>
      <c r="AD21" s="59">
        <v>0</v>
      </c>
    </row>
    <row r="22" spans="1:33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3">
      <c r="A23" s="2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"/>
      <c r="S23" s="12"/>
      <c r="T23" s="12"/>
      <c r="U23" s="12"/>
      <c r="V23" s="12"/>
      <c r="W23" s="12"/>
      <c r="X23" s="12"/>
      <c r="Z23" s="12"/>
      <c r="AA23" s="12"/>
      <c r="AB23" s="12"/>
      <c r="AC23" s="12"/>
    </row>
    <row r="24" spans="1:33">
      <c r="A24" s="351" t="s">
        <v>44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</row>
    <row r="25" spans="1:33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</row>
    <row r="26" spans="1:33">
      <c r="A26" s="78" t="s">
        <v>78</v>
      </c>
    </row>
  </sheetData>
  <mergeCells count="73">
    <mergeCell ref="I8:Q8"/>
    <mergeCell ref="R8:AA8"/>
    <mergeCell ref="I19:Q19"/>
    <mergeCell ref="Y15:Y16"/>
    <mergeCell ref="Z13:Z16"/>
    <mergeCell ref="S13:S14"/>
    <mergeCell ref="U13:U14"/>
    <mergeCell ref="N13:N14"/>
    <mergeCell ref="T13:T14"/>
    <mergeCell ref="V13:V14"/>
    <mergeCell ref="X13:X14"/>
    <mergeCell ref="Q15:Q16"/>
    <mergeCell ref="R15:R16"/>
    <mergeCell ref="T15:T16"/>
    <mergeCell ref="X15:X16"/>
    <mergeCell ref="W13:W14"/>
    <mergeCell ref="S15:S16"/>
    <mergeCell ref="M13:M14"/>
    <mergeCell ref="K15:K16"/>
    <mergeCell ref="L15:L16"/>
    <mergeCell ref="J13:J14"/>
    <mergeCell ref="O15:O16"/>
    <mergeCell ref="N15:N16"/>
    <mergeCell ref="M15:M16"/>
    <mergeCell ref="A19:A20"/>
    <mergeCell ref="P13:P14"/>
    <mergeCell ref="Q13:Q14"/>
    <mergeCell ref="K13:K14"/>
    <mergeCell ref="L13:L14"/>
    <mergeCell ref="E15:E16"/>
    <mergeCell ref="P15:P16"/>
    <mergeCell ref="H13:H14"/>
    <mergeCell ref="C19:H19"/>
    <mergeCell ref="O13:O14"/>
    <mergeCell ref="D21:F21"/>
    <mergeCell ref="H15:H16"/>
    <mergeCell ref="I15:I16"/>
    <mergeCell ref="C13:E14"/>
    <mergeCell ref="G13:G14"/>
    <mergeCell ref="G15:G16"/>
    <mergeCell ref="C17:E17"/>
    <mergeCell ref="I13:I14"/>
    <mergeCell ref="C20:G20"/>
    <mergeCell ref="A24:Q25"/>
    <mergeCell ref="A5:Q5"/>
    <mergeCell ref="R13:R14"/>
    <mergeCell ref="AG10:AG18"/>
    <mergeCell ref="AB10:AB18"/>
    <mergeCell ref="AC10:AC18"/>
    <mergeCell ref="AD10:AD18"/>
    <mergeCell ref="AE10:AE18"/>
    <mergeCell ref="AA13:AA16"/>
    <mergeCell ref="C15:C16"/>
    <mergeCell ref="AB8:AE8"/>
    <mergeCell ref="AF10:AF18"/>
    <mergeCell ref="Y13:Y14"/>
    <mergeCell ref="A10:A12"/>
    <mergeCell ref="C9:G9"/>
    <mergeCell ref="C10:E10"/>
    <mergeCell ref="C11:E11"/>
    <mergeCell ref="A8:A9"/>
    <mergeCell ref="C8:H8"/>
    <mergeCell ref="J15:J16"/>
    <mergeCell ref="Z17:Z18"/>
    <mergeCell ref="AA17:AA18"/>
    <mergeCell ref="R19:AD19"/>
    <mergeCell ref="R5:AG5"/>
    <mergeCell ref="W15:W16"/>
    <mergeCell ref="U15:U16"/>
    <mergeCell ref="V15:V16"/>
    <mergeCell ref="Z10:Z12"/>
    <mergeCell ref="AA10:AA12"/>
    <mergeCell ref="AF8:AG8"/>
  </mergeCells>
  <phoneticPr fontId="2"/>
  <printOptions horizontalCentered="1" gridLinesSet="0"/>
  <pageMargins left="0.59055118110236227" right="0.59055118110236227" top="0.78740157480314965" bottom="0.78740157480314965" header="0.59055118110236227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Normal="75" zoomScaleSheetLayoutView="100" workbookViewId="0"/>
  </sheetViews>
  <sheetFormatPr defaultRowHeight="13.5"/>
  <cols>
    <col min="1" max="7" width="11.625" style="84" customWidth="1"/>
    <col min="8" max="16384" width="9" style="84"/>
  </cols>
  <sheetData>
    <row r="2" spans="1:11" ht="22.5" customHeight="1">
      <c r="A2" s="383" t="s">
        <v>80</v>
      </c>
      <c r="B2" s="383"/>
      <c r="C2" s="383"/>
      <c r="D2" s="383"/>
      <c r="E2" s="383"/>
      <c r="F2" s="383"/>
      <c r="G2" s="327"/>
      <c r="H2" s="83"/>
      <c r="I2" s="83"/>
      <c r="J2" s="83"/>
      <c r="K2" s="83"/>
    </row>
    <row r="3" spans="1:11" ht="13.5" customHeight="1">
      <c r="A3" s="82"/>
      <c r="B3" s="82"/>
      <c r="C3" s="82"/>
      <c r="D3" s="82"/>
      <c r="E3" s="82"/>
      <c r="F3" s="82"/>
      <c r="G3" s="81"/>
      <c r="H3" s="83"/>
      <c r="I3" s="83"/>
      <c r="J3" s="83"/>
      <c r="K3" s="83"/>
    </row>
    <row r="4" spans="1:11" ht="14.25" thickBot="1">
      <c r="A4" s="85"/>
      <c r="B4" s="85"/>
      <c r="C4" s="85"/>
      <c r="D4" s="85"/>
      <c r="E4" s="85"/>
      <c r="F4" s="85"/>
      <c r="G4" s="86" t="s">
        <v>81</v>
      </c>
      <c r="H4" s="83"/>
      <c r="I4" s="83"/>
      <c r="J4" s="83"/>
      <c r="K4" s="83"/>
    </row>
    <row r="5" spans="1:11" ht="19.5" customHeight="1">
      <c r="A5" s="387" t="s">
        <v>82</v>
      </c>
      <c r="B5" s="386" t="s">
        <v>83</v>
      </c>
      <c r="C5" s="377"/>
      <c r="D5" s="377"/>
      <c r="E5" s="377"/>
      <c r="F5" s="384" t="s">
        <v>84</v>
      </c>
      <c r="G5" s="384" t="s">
        <v>95</v>
      </c>
      <c r="H5" s="83"/>
      <c r="I5" s="87"/>
      <c r="J5" s="83"/>
      <c r="K5" s="83"/>
    </row>
    <row r="6" spans="1:11" ht="19.5" customHeight="1">
      <c r="A6" s="388"/>
      <c r="B6" s="88" t="s">
        <v>85</v>
      </c>
      <c r="C6" s="88" t="s">
        <v>86</v>
      </c>
      <c r="D6" s="88" t="s">
        <v>87</v>
      </c>
      <c r="E6" s="88" t="s">
        <v>88</v>
      </c>
      <c r="F6" s="385"/>
      <c r="G6" s="385"/>
      <c r="H6" s="83"/>
      <c r="I6" s="83"/>
      <c r="J6" s="83"/>
      <c r="K6" s="83"/>
    </row>
    <row r="7" spans="1:11" ht="18" customHeight="1">
      <c r="A7" s="89" t="s">
        <v>89</v>
      </c>
      <c r="B7" s="90">
        <v>91</v>
      </c>
      <c r="C7" s="90">
        <v>51</v>
      </c>
      <c r="D7" s="90">
        <v>28</v>
      </c>
      <c r="E7" s="90">
        <v>12</v>
      </c>
      <c r="F7" s="90">
        <v>8540</v>
      </c>
      <c r="G7" s="90">
        <v>213158</v>
      </c>
      <c r="H7" s="83"/>
      <c r="I7" s="83"/>
      <c r="J7" s="83"/>
      <c r="K7" s="83"/>
    </row>
    <row r="8" spans="1:11" ht="18" customHeight="1">
      <c r="A8" s="89" t="s">
        <v>90</v>
      </c>
      <c r="B8" s="91">
        <v>103</v>
      </c>
      <c r="C8" s="91">
        <v>62</v>
      </c>
      <c r="D8" s="91">
        <v>33</v>
      </c>
      <c r="E8" s="91">
        <v>8</v>
      </c>
      <c r="F8" s="91">
        <v>5747</v>
      </c>
      <c r="G8" s="91">
        <v>194245</v>
      </c>
      <c r="H8" s="83"/>
      <c r="I8" s="83"/>
      <c r="J8" s="83"/>
      <c r="K8" s="83"/>
    </row>
    <row r="9" spans="1:11" ht="18" customHeight="1">
      <c r="A9" s="89" t="s">
        <v>91</v>
      </c>
      <c r="B9" s="92">
        <v>91</v>
      </c>
      <c r="C9" s="92">
        <v>44</v>
      </c>
      <c r="D9" s="92">
        <v>37</v>
      </c>
      <c r="E9" s="92">
        <v>10</v>
      </c>
      <c r="F9" s="92">
        <v>2828</v>
      </c>
      <c r="G9" s="92">
        <v>140275</v>
      </c>
      <c r="H9" s="83"/>
      <c r="I9" s="83"/>
      <c r="J9" s="83"/>
      <c r="K9" s="83"/>
    </row>
    <row r="10" spans="1:11" ht="18" customHeight="1">
      <c r="A10" s="93" t="s">
        <v>92</v>
      </c>
      <c r="B10" s="91">
        <v>92</v>
      </c>
      <c r="C10" s="91">
        <v>55</v>
      </c>
      <c r="D10" s="91">
        <v>23</v>
      </c>
      <c r="E10" s="91">
        <v>14</v>
      </c>
      <c r="F10" s="91">
        <v>3993</v>
      </c>
      <c r="G10" s="91">
        <v>295922</v>
      </c>
      <c r="H10" s="83"/>
      <c r="I10" s="83"/>
      <c r="J10" s="83"/>
      <c r="K10" s="83"/>
    </row>
    <row r="11" spans="1:11" ht="18" customHeight="1" thickBot="1">
      <c r="A11" s="94" t="s">
        <v>93</v>
      </c>
      <c r="B11" s="95">
        <v>90</v>
      </c>
      <c r="C11" s="95">
        <v>48</v>
      </c>
      <c r="D11" s="95">
        <v>29</v>
      </c>
      <c r="E11" s="95">
        <v>13</v>
      </c>
      <c r="F11" s="95">
        <v>2719</v>
      </c>
      <c r="G11" s="95">
        <v>147925</v>
      </c>
      <c r="H11" s="83"/>
      <c r="I11" s="83"/>
      <c r="J11" s="83"/>
      <c r="K11" s="83"/>
    </row>
    <row r="12" spans="1:11">
      <c r="A12" s="96" t="s">
        <v>94</v>
      </c>
      <c r="F12" s="97"/>
      <c r="G12" s="98"/>
    </row>
    <row r="13" spans="1:11" s="96" customFormat="1" ht="12">
      <c r="F13" s="99"/>
      <c r="G13" s="100"/>
    </row>
    <row r="14" spans="1:11" s="96" customFormat="1" ht="12"/>
    <row r="15" spans="1:11" s="96" customFormat="1" ht="12"/>
    <row r="16" spans="1:11" s="96" customFormat="1" ht="12"/>
    <row r="17" s="96" customFormat="1" ht="12"/>
    <row r="18" s="96" customFormat="1" ht="12"/>
    <row r="19" s="96" customFormat="1" ht="12"/>
    <row r="20" s="96" customFormat="1" ht="12"/>
  </sheetData>
  <mergeCells count="5">
    <mergeCell ref="A2:G2"/>
    <mergeCell ref="G5:G6"/>
    <mergeCell ref="F5:F6"/>
    <mergeCell ref="B5:E5"/>
    <mergeCell ref="A5:A6"/>
  </mergeCells>
  <phoneticPr fontId="2"/>
  <printOptions horizontalCentered="1" gridLinesSet="0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ignoredErrors>
    <ignoredError sqref="A8:A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/>
  </sheetViews>
  <sheetFormatPr defaultRowHeight="13.5"/>
  <cols>
    <col min="1" max="1" width="9.125" style="102" customWidth="1"/>
    <col min="2" max="5" width="6.25" style="102" customWidth="1"/>
    <col min="6" max="6" width="7.625" style="102" customWidth="1"/>
    <col min="7" max="13" width="6.25" style="102" customWidth="1"/>
    <col min="14" max="16384" width="9" style="102"/>
  </cols>
  <sheetData>
    <row r="1" spans="1:14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22.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14" ht="13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4.25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 t="s">
        <v>96</v>
      </c>
    </row>
    <row r="5" spans="1:14" ht="45" customHeight="1">
      <c r="A5" s="106" t="s">
        <v>97</v>
      </c>
      <c r="B5" s="107" t="s">
        <v>98</v>
      </c>
      <c r="C5" s="107" t="s">
        <v>99</v>
      </c>
      <c r="D5" s="107" t="s">
        <v>105</v>
      </c>
      <c r="E5" s="107" t="s">
        <v>106</v>
      </c>
      <c r="F5" s="107" t="s">
        <v>107</v>
      </c>
      <c r="G5" s="107" t="s">
        <v>100</v>
      </c>
      <c r="H5" s="107" t="s">
        <v>101</v>
      </c>
      <c r="I5" s="107" t="s">
        <v>102</v>
      </c>
      <c r="J5" s="107" t="s">
        <v>108</v>
      </c>
      <c r="K5" s="107" t="s">
        <v>109</v>
      </c>
      <c r="L5" s="107" t="s">
        <v>103</v>
      </c>
      <c r="M5" s="108" t="s">
        <v>110</v>
      </c>
      <c r="N5" s="109"/>
    </row>
    <row r="6" spans="1:14" ht="18" customHeight="1">
      <c r="A6" s="110" t="s">
        <v>89</v>
      </c>
      <c r="B6" s="111">
        <v>91</v>
      </c>
      <c r="C6" s="111">
        <v>8</v>
      </c>
      <c r="D6" s="111">
        <v>4</v>
      </c>
      <c r="E6" s="111">
        <v>0</v>
      </c>
      <c r="F6" s="111">
        <v>4</v>
      </c>
      <c r="G6" s="111">
        <v>4</v>
      </c>
      <c r="H6" s="111">
        <v>4</v>
      </c>
      <c r="I6" s="111">
        <v>2</v>
      </c>
      <c r="J6" s="111">
        <v>15</v>
      </c>
      <c r="K6" s="111">
        <v>2</v>
      </c>
      <c r="L6" s="111">
        <v>31</v>
      </c>
      <c r="M6" s="111">
        <v>17</v>
      </c>
    </row>
    <row r="7" spans="1:14" ht="18" customHeight="1">
      <c r="A7" s="110" t="s">
        <v>90</v>
      </c>
      <c r="B7" s="112">
        <v>103</v>
      </c>
      <c r="C7" s="112">
        <v>16</v>
      </c>
      <c r="D7" s="112">
        <v>1</v>
      </c>
      <c r="E7" s="112">
        <v>1</v>
      </c>
      <c r="F7" s="112">
        <v>1</v>
      </c>
      <c r="G7" s="112">
        <v>7</v>
      </c>
      <c r="H7" s="112">
        <v>1</v>
      </c>
      <c r="I7" s="112">
        <v>4</v>
      </c>
      <c r="J7" s="112">
        <v>12</v>
      </c>
      <c r="K7" s="112">
        <v>0</v>
      </c>
      <c r="L7" s="112">
        <v>46</v>
      </c>
      <c r="M7" s="112">
        <v>14</v>
      </c>
    </row>
    <row r="8" spans="1:14" ht="18" customHeight="1">
      <c r="A8" s="110" t="s">
        <v>91</v>
      </c>
      <c r="B8" s="113">
        <v>91</v>
      </c>
      <c r="C8" s="113">
        <v>13</v>
      </c>
      <c r="D8" s="113">
        <v>4</v>
      </c>
      <c r="E8" s="113">
        <v>2</v>
      </c>
      <c r="F8" s="113">
        <v>4</v>
      </c>
      <c r="G8" s="113">
        <v>4</v>
      </c>
      <c r="H8" s="113">
        <v>3</v>
      </c>
      <c r="I8" s="113">
        <v>2</v>
      </c>
      <c r="J8" s="113">
        <v>5</v>
      </c>
      <c r="K8" s="113">
        <v>1</v>
      </c>
      <c r="L8" s="113">
        <v>34</v>
      </c>
      <c r="M8" s="113">
        <v>19</v>
      </c>
    </row>
    <row r="9" spans="1:14" ht="18" customHeight="1">
      <c r="A9" s="114" t="s">
        <v>92</v>
      </c>
      <c r="B9" s="112">
        <v>92</v>
      </c>
      <c r="C9" s="112">
        <v>7</v>
      </c>
      <c r="D9" s="112">
        <v>5</v>
      </c>
      <c r="E9" s="112">
        <v>0</v>
      </c>
      <c r="F9" s="112">
        <v>2</v>
      </c>
      <c r="G9" s="112">
        <v>5</v>
      </c>
      <c r="H9" s="112">
        <v>2</v>
      </c>
      <c r="I9" s="112">
        <v>1</v>
      </c>
      <c r="J9" s="112">
        <v>4</v>
      </c>
      <c r="K9" s="112">
        <v>2</v>
      </c>
      <c r="L9" s="112">
        <v>43</v>
      </c>
      <c r="M9" s="112">
        <v>21</v>
      </c>
    </row>
    <row r="10" spans="1:14" ht="18" customHeight="1" thickBot="1">
      <c r="A10" s="115" t="s">
        <v>93</v>
      </c>
      <c r="B10" s="116">
        <v>90</v>
      </c>
      <c r="C10" s="116">
        <v>7</v>
      </c>
      <c r="D10" s="116">
        <v>4</v>
      </c>
      <c r="E10" s="116">
        <v>0</v>
      </c>
      <c r="F10" s="116">
        <v>4</v>
      </c>
      <c r="G10" s="116">
        <v>7</v>
      </c>
      <c r="H10" s="116">
        <v>1</v>
      </c>
      <c r="I10" s="116">
        <v>1</v>
      </c>
      <c r="J10" s="116">
        <v>6</v>
      </c>
      <c r="K10" s="116">
        <v>0</v>
      </c>
      <c r="L10" s="116">
        <v>41</v>
      </c>
      <c r="M10" s="116">
        <v>19</v>
      </c>
    </row>
    <row r="11" spans="1:14">
      <c r="A11" s="117" t="s">
        <v>11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4">
      <c r="A12" s="118" t="s">
        <v>111</v>
      </c>
    </row>
  </sheetData>
  <mergeCells count="1">
    <mergeCell ref="A2:M2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7:A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/>
  </sheetViews>
  <sheetFormatPr defaultRowHeight="13.5"/>
  <cols>
    <col min="1" max="1" width="9" style="120"/>
    <col min="2" max="2" width="7.25" style="120" customWidth="1"/>
    <col min="3" max="5" width="6" style="120" customWidth="1"/>
    <col min="6" max="6" width="7" style="120" customWidth="1"/>
    <col min="7" max="7" width="5.875" style="120" customWidth="1"/>
    <col min="8" max="8" width="7" style="120" customWidth="1"/>
    <col min="9" max="10" width="6" style="120" customWidth="1"/>
    <col min="11" max="11" width="7.25" style="120" customWidth="1"/>
    <col min="12" max="12" width="6.25" style="120" customWidth="1"/>
    <col min="13" max="13" width="6.875" style="120" customWidth="1"/>
    <col min="14" max="16384" width="9" style="120"/>
  </cols>
  <sheetData>
    <row r="1" spans="1:1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2.5" customHeight="1">
      <c r="A2" s="390" t="s">
        <v>121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3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4.25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 t="s">
        <v>96</v>
      </c>
    </row>
    <row r="5" spans="1:13" ht="27" customHeight="1">
      <c r="A5" s="124" t="s">
        <v>122</v>
      </c>
      <c r="B5" s="125" t="s">
        <v>98</v>
      </c>
      <c r="C5" s="125" t="s">
        <v>112</v>
      </c>
      <c r="D5" s="126" t="s">
        <v>123</v>
      </c>
      <c r="E5" s="126" t="s">
        <v>113</v>
      </c>
      <c r="F5" s="126" t="s">
        <v>114</v>
      </c>
      <c r="G5" s="126" t="s">
        <v>115</v>
      </c>
      <c r="H5" s="126" t="s">
        <v>116</v>
      </c>
      <c r="I5" s="126" t="s">
        <v>117</v>
      </c>
      <c r="J5" s="126" t="s">
        <v>118</v>
      </c>
      <c r="K5" s="126" t="s">
        <v>119</v>
      </c>
      <c r="L5" s="126" t="s">
        <v>120</v>
      </c>
      <c r="M5" s="126" t="s">
        <v>103</v>
      </c>
    </row>
    <row r="6" spans="1:13" ht="18" customHeight="1">
      <c r="A6" s="127" t="s">
        <v>89</v>
      </c>
      <c r="B6" s="128">
        <v>8661</v>
      </c>
      <c r="C6" s="128">
        <v>60</v>
      </c>
      <c r="D6" s="128">
        <v>1</v>
      </c>
      <c r="E6" s="128">
        <v>10</v>
      </c>
      <c r="F6" s="128">
        <v>1199</v>
      </c>
      <c r="G6" s="128">
        <v>59</v>
      </c>
      <c r="H6" s="128">
        <v>1012</v>
      </c>
      <c r="I6" s="128">
        <v>55</v>
      </c>
      <c r="J6" s="128">
        <v>123</v>
      </c>
      <c r="K6" s="128">
        <v>4462</v>
      </c>
      <c r="L6" s="128">
        <v>76</v>
      </c>
      <c r="M6" s="128">
        <v>1604</v>
      </c>
    </row>
    <row r="7" spans="1:13" ht="18" customHeight="1">
      <c r="A7" s="129" t="s">
        <v>124</v>
      </c>
      <c r="B7" s="130">
        <v>8790</v>
      </c>
      <c r="C7" s="130">
        <v>60</v>
      </c>
      <c r="D7" s="130">
        <v>1</v>
      </c>
      <c r="E7" s="130">
        <v>16</v>
      </c>
      <c r="F7" s="130">
        <v>1138</v>
      </c>
      <c r="G7" s="130">
        <v>75</v>
      </c>
      <c r="H7" s="130">
        <v>1024</v>
      </c>
      <c r="I7" s="130">
        <v>35</v>
      </c>
      <c r="J7" s="130">
        <v>125</v>
      </c>
      <c r="K7" s="130">
        <v>4540</v>
      </c>
      <c r="L7" s="130">
        <v>88</v>
      </c>
      <c r="M7" s="130">
        <v>1688</v>
      </c>
    </row>
    <row r="8" spans="1:13" ht="18" customHeight="1">
      <c r="A8" s="129" t="s">
        <v>125</v>
      </c>
      <c r="B8" s="131">
        <v>8668</v>
      </c>
      <c r="C8" s="131">
        <v>50</v>
      </c>
      <c r="D8" s="131">
        <v>1</v>
      </c>
      <c r="E8" s="131">
        <v>11</v>
      </c>
      <c r="F8" s="131">
        <v>1169</v>
      </c>
      <c r="G8" s="131">
        <v>60</v>
      </c>
      <c r="H8" s="131">
        <v>1037</v>
      </c>
      <c r="I8" s="131">
        <v>55</v>
      </c>
      <c r="J8" s="131">
        <v>105</v>
      </c>
      <c r="K8" s="131">
        <v>4411</v>
      </c>
      <c r="L8" s="131">
        <v>71</v>
      </c>
      <c r="M8" s="131">
        <v>1698</v>
      </c>
    </row>
    <row r="9" spans="1:13" ht="18" customHeight="1">
      <c r="A9" s="129" t="s">
        <v>126</v>
      </c>
      <c r="B9" s="130">
        <v>9123</v>
      </c>
      <c r="C9" s="130">
        <v>79</v>
      </c>
      <c r="D9" s="130">
        <v>2</v>
      </c>
      <c r="E9" s="130">
        <v>7</v>
      </c>
      <c r="F9" s="130">
        <v>1176</v>
      </c>
      <c r="G9" s="130">
        <v>57</v>
      </c>
      <c r="H9" s="130">
        <v>1120</v>
      </c>
      <c r="I9" s="130">
        <v>44</v>
      </c>
      <c r="J9" s="130">
        <v>113</v>
      </c>
      <c r="K9" s="130">
        <v>4747</v>
      </c>
      <c r="L9" s="130">
        <v>68</v>
      </c>
      <c r="M9" s="130">
        <v>1710</v>
      </c>
    </row>
    <row r="10" spans="1:13" ht="18" customHeight="1" thickBot="1">
      <c r="A10" s="132" t="s">
        <v>93</v>
      </c>
      <c r="B10" s="133">
        <v>9543</v>
      </c>
      <c r="C10" s="133">
        <v>58</v>
      </c>
      <c r="D10" s="133">
        <v>0</v>
      </c>
      <c r="E10" s="133">
        <v>23</v>
      </c>
      <c r="F10" s="133">
        <v>1188</v>
      </c>
      <c r="G10" s="133">
        <v>67</v>
      </c>
      <c r="H10" s="134">
        <v>1221</v>
      </c>
      <c r="I10" s="134">
        <v>31</v>
      </c>
      <c r="J10" s="134">
        <v>118</v>
      </c>
      <c r="K10" s="134">
        <v>4893</v>
      </c>
      <c r="L10" s="134">
        <v>61</v>
      </c>
      <c r="M10" s="134">
        <v>1883</v>
      </c>
    </row>
    <row r="11" spans="1:13">
      <c r="A11" s="135" t="s">
        <v>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4" spans="1:13" s="136" customFormat="1" ht="12"/>
    <row r="15" spans="1:13" s="136" customFormat="1" ht="12"/>
    <row r="16" spans="1:13" s="136" customFormat="1" ht="12"/>
    <row r="17" s="136" customFormat="1" ht="12"/>
    <row r="18" s="136" customFormat="1" ht="12"/>
    <row r="19" s="136" customFormat="1" ht="12"/>
    <row r="20" s="136" customFormat="1" ht="12"/>
  </sheetData>
  <mergeCells count="1">
    <mergeCell ref="A2:M2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7:A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/>
  </sheetViews>
  <sheetFormatPr defaultRowHeight="13.5"/>
  <cols>
    <col min="1" max="1" width="9.5" style="138" customWidth="1"/>
    <col min="2" max="2" width="7.25" style="138" customWidth="1"/>
    <col min="3" max="14" width="6.25" style="138" customWidth="1"/>
    <col min="15" max="16384" width="9" style="138"/>
  </cols>
  <sheetData>
    <row r="1" spans="1:14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22.5" customHeight="1">
      <c r="A2" s="391" t="s">
        <v>130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</row>
    <row r="3" spans="1:14" ht="13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14.2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 t="s">
        <v>96</v>
      </c>
    </row>
    <row r="5" spans="1:14" ht="18" customHeight="1">
      <c r="A5" s="143" t="s">
        <v>131</v>
      </c>
      <c r="B5" s="144" t="s">
        <v>132</v>
      </c>
      <c r="C5" s="145" t="s">
        <v>133</v>
      </c>
      <c r="D5" s="145" t="s">
        <v>134</v>
      </c>
      <c r="E5" s="145" t="s">
        <v>135</v>
      </c>
      <c r="F5" s="145" t="s">
        <v>136</v>
      </c>
      <c r="G5" s="145" t="s">
        <v>137</v>
      </c>
      <c r="H5" s="145" t="s">
        <v>138</v>
      </c>
      <c r="I5" s="145" t="s">
        <v>139</v>
      </c>
      <c r="J5" s="145" t="s">
        <v>140</v>
      </c>
      <c r="K5" s="145" t="s">
        <v>141</v>
      </c>
      <c r="L5" s="145" t="s">
        <v>127</v>
      </c>
      <c r="M5" s="145" t="s">
        <v>128</v>
      </c>
      <c r="N5" s="145" t="s">
        <v>129</v>
      </c>
    </row>
    <row r="6" spans="1:14" ht="18" customHeight="1">
      <c r="A6" s="146" t="s">
        <v>89</v>
      </c>
      <c r="B6" s="147">
        <v>8661</v>
      </c>
      <c r="C6" s="147">
        <v>728</v>
      </c>
      <c r="D6" s="147">
        <v>653</v>
      </c>
      <c r="E6" s="147">
        <v>743</v>
      </c>
      <c r="F6" s="147">
        <v>709</v>
      </c>
      <c r="G6" s="147">
        <v>723</v>
      </c>
      <c r="H6" s="147">
        <v>710</v>
      </c>
      <c r="I6" s="147">
        <v>745</v>
      </c>
      <c r="J6" s="147">
        <v>757</v>
      </c>
      <c r="K6" s="147">
        <v>638</v>
      </c>
      <c r="L6" s="147">
        <v>705</v>
      </c>
      <c r="M6" s="147">
        <v>740</v>
      </c>
      <c r="N6" s="147">
        <v>810</v>
      </c>
    </row>
    <row r="7" spans="1:14" ht="18" customHeight="1">
      <c r="A7" s="146" t="s">
        <v>90</v>
      </c>
      <c r="B7" s="148">
        <v>8790</v>
      </c>
      <c r="C7" s="148">
        <v>802</v>
      </c>
      <c r="D7" s="148">
        <v>728</v>
      </c>
      <c r="E7" s="148">
        <v>741</v>
      </c>
      <c r="F7" s="148">
        <v>740</v>
      </c>
      <c r="G7" s="148">
        <v>698</v>
      </c>
      <c r="H7" s="148">
        <v>662</v>
      </c>
      <c r="I7" s="148">
        <v>747</v>
      </c>
      <c r="J7" s="148">
        <v>732</v>
      </c>
      <c r="K7" s="148">
        <v>694</v>
      </c>
      <c r="L7" s="148">
        <v>703</v>
      </c>
      <c r="M7" s="148">
        <v>698</v>
      </c>
      <c r="N7" s="148">
        <v>845</v>
      </c>
    </row>
    <row r="8" spans="1:14" ht="18" customHeight="1">
      <c r="A8" s="146" t="s">
        <v>91</v>
      </c>
      <c r="B8" s="149">
        <v>8668</v>
      </c>
      <c r="C8" s="149">
        <v>812</v>
      </c>
      <c r="D8" s="149">
        <v>634</v>
      </c>
      <c r="E8" s="149">
        <v>708</v>
      </c>
      <c r="F8" s="149">
        <v>670</v>
      </c>
      <c r="G8" s="149">
        <v>672</v>
      </c>
      <c r="H8" s="149">
        <v>691</v>
      </c>
      <c r="I8" s="149">
        <v>741</v>
      </c>
      <c r="J8" s="149">
        <v>768</v>
      </c>
      <c r="K8" s="149">
        <v>694</v>
      </c>
      <c r="L8" s="149">
        <v>706</v>
      </c>
      <c r="M8" s="149">
        <v>719</v>
      </c>
      <c r="N8" s="149">
        <v>853</v>
      </c>
    </row>
    <row r="9" spans="1:14" ht="18" customHeight="1">
      <c r="A9" s="150" t="s">
        <v>92</v>
      </c>
      <c r="B9" s="148">
        <v>9123</v>
      </c>
      <c r="C9" s="148">
        <v>802</v>
      </c>
      <c r="D9" s="148">
        <v>625</v>
      </c>
      <c r="E9" s="148">
        <v>702</v>
      </c>
      <c r="F9" s="148">
        <v>751</v>
      </c>
      <c r="G9" s="148">
        <v>723</v>
      </c>
      <c r="H9" s="148">
        <v>688</v>
      </c>
      <c r="I9" s="148">
        <v>774</v>
      </c>
      <c r="J9" s="148">
        <v>849</v>
      </c>
      <c r="K9" s="148">
        <v>743</v>
      </c>
      <c r="L9" s="148">
        <v>809</v>
      </c>
      <c r="M9" s="148">
        <v>801</v>
      </c>
      <c r="N9" s="148">
        <v>856</v>
      </c>
    </row>
    <row r="10" spans="1:14" ht="18" customHeight="1" thickBot="1">
      <c r="A10" s="151" t="s">
        <v>142</v>
      </c>
      <c r="B10" s="152">
        <v>9543</v>
      </c>
      <c r="C10" s="152">
        <v>886</v>
      </c>
      <c r="D10" s="152">
        <v>724</v>
      </c>
      <c r="E10" s="152">
        <v>845</v>
      </c>
      <c r="F10" s="152">
        <v>743</v>
      </c>
      <c r="G10" s="152">
        <v>794</v>
      </c>
      <c r="H10" s="152">
        <v>744</v>
      </c>
      <c r="I10" s="152">
        <v>810</v>
      </c>
      <c r="J10" s="152">
        <v>822</v>
      </c>
      <c r="K10" s="152">
        <v>715</v>
      </c>
      <c r="L10" s="152">
        <v>804</v>
      </c>
      <c r="M10" s="152">
        <v>725</v>
      </c>
      <c r="N10" s="152">
        <v>931</v>
      </c>
    </row>
    <row r="11" spans="1:14">
      <c r="A11" s="153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</sheetData>
  <mergeCells count="1">
    <mergeCell ref="A2:N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ignoredErrors>
    <ignoredError sqref="A7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workbookViewId="0"/>
  </sheetViews>
  <sheetFormatPr defaultRowHeight="13.5"/>
  <cols>
    <col min="1" max="1" width="1.25" style="84" customWidth="1"/>
    <col min="2" max="2" width="1.5" style="84" customWidth="1"/>
    <col min="3" max="3" width="9.75" style="84" customWidth="1"/>
    <col min="4" max="4" width="1.125" style="84" customWidth="1"/>
    <col min="5" max="14" width="7.25" style="84" customWidth="1"/>
    <col min="15" max="16384" width="9" style="84"/>
  </cols>
  <sheetData>
    <row r="1" spans="1:14" s="96" customFormat="1" ht="13.5" customHeight="1"/>
    <row r="2" spans="1:14" ht="22.5" customHeight="1">
      <c r="A2" s="396" t="s">
        <v>143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3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96" customFormat="1" ht="13.5" customHeight="1" thickBot="1">
      <c r="A4" s="155" t="s">
        <v>144</v>
      </c>
      <c r="E4" s="85"/>
      <c r="F4" s="85"/>
      <c r="G4" s="85"/>
      <c r="K4" s="85"/>
      <c r="M4" s="85"/>
      <c r="N4" s="156" t="s">
        <v>96</v>
      </c>
    </row>
    <row r="5" spans="1:14" s="96" customFormat="1" ht="18" customHeight="1">
      <c r="A5" s="157"/>
      <c r="B5" s="398" t="s">
        <v>172</v>
      </c>
      <c r="C5" s="398"/>
      <c r="D5" s="158"/>
      <c r="E5" s="394" t="s">
        <v>145</v>
      </c>
      <c r="F5" s="402"/>
      <c r="G5" s="394" t="s">
        <v>146</v>
      </c>
      <c r="H5" s="402"/>
      <c r="I5" s="394" t="s">
        <v>147</v>
      </c>
      <c r="J5" s="402"/>
      <c r="K5" s="394" t="s">
        <v>148</v>
      </c>
      <c r="L5" s="395"/>
      <c r="M5" s="394" t="s">
        <v>149</v>
      </c>
      <c r="N5" s="395"/>
    </row>
    <row r="6" spans="1:14" s="96" customFormat="1" ht="18" customHeight="1">
      <c r="A6" s="159"/>
      <c r="B6" s="399"/>
      <c r="C6" s="399"/>
      <c r="D6" s="160"/>
      <c r="E6" s="161" t="s">
        <v>150</v>
      </c>
      <c r="F6" s="161" t="s">
        <v>151</v>
      </c>
      <c r="G6" s="161" t="s">
        <v>150</v>
      </c>
      <c r="H6" s="162" t="s">
        <v>152</v>
      </c>
      <c r="I6" s="161" t="s">
        <v>150</v>
      </c>
      <c r="J6" s="162" t="s">
        <v>151</v>
      </c>
      <c r="K6" s="161" t="s">
        <v>150</v>
      </c>
      <c r="L6" s="161" t="s">
        <v>151</v>
      </c>
      <c r="M6" s="161" t="s">
        <v>150</v>
      </c>
      <c r="N6" s="161" t="s">
        <v>151</v>
      </c>
    </row>
    <row r="7" spans="1:14" s="96" customFormat="1" ht="16.5" customHeight="1">
      <c r="B7" s="397" t="s">
        <v>173</v>
      </c>
      <c r="C7" s="400"/>
      <c r="E7" s="163">
        <v>3040</v>
      </c>
      <c r="F7" s="164">
        <v>100</v>
      </c>
      <c r="G7" s="165" t="s">
        <v>174</v>
      </c>
      <c r="H7" s="166">
        <v>100</v>
      </c>
      <c r="I7" s="163">
        <v>3239</v>
      </c>
      <c r="J7" s="164">
        <v>100</v>
      </c>
      <c r="K7" s="167">
        <v>3340</v>
      </c>
      <c r="L7" s="166">
        <v>100</v>
      </c>
      <c r="M7" s="163">
        <v>3244</v>
      </c>
      <c r="N7" s="166">
        <v>100</v>
      </c>
    </row>
    <row r="8" spans="1:14" s="96" customFormat="1" ht="16.5" customHeight="1">
      <c r="A8" s="168"/>
      <c r="B8" s="401" t="s">
        <v>153</v>
      </c>
      <c r="C8" s="401"/>
      <c r="D8" s="169"/>
      <c r="E8" s="170">
        <v>3040</v>
      </c>
      <c r="F8" s="171">
        <v>100</v>
      </c>
      <c r="G8" s="172" t="s">
        <v>175</v>
      </c>
      <c r="H8" s="173">
        <v>99.71</v>
      </c>
      <c r="I8" s="170">
        <v>3222</v>
      </c>
      <c r="J8" s="171">
        <v>99.48</v>
      </c>
      <c r="K8" s="170">
        <v>3320</v>
      </c>
      <c r="L8" s="174">
        <v>99.4</v>
      </c>
      <c r="M8" s="170">
        <v>3215</v>
      </c>
      <c r="N8" s="174">
        <v>99.11</v>
      </c>
    </row>
    <row r="9" spans="1:14" s="96" customFormat="1" ht="16.5" customHeight="1">
      <c r="A9" s="175"/>
      <c r="B9" s="175"/>
      <c r="C9" s="176" t="s">
        <v>154</v>
      </c>
      <c r="D9" s="177"/>
      <c r="E9" s="178">
        <v>106</v>
      </c>
      <c r="F9" s="179">
        <v>3.49</v>
      </c>
      <c r="G9" s="180">
        <v>118</v>
      </c>
      <c r="H9" s="181">
        <v>3.83</v>
      </c>
      <c r="I9" s="178">
        <v>108</v>
      </c>
      <c r="J9" s="179">
        <v>3.33</v>
      </c>
      <c r="K9" s="178">
        <v>111</v>
      </c>
      <c r="L9" s="182">
        <v>3.32</v>
      </c>
      <c r="M9" s="178">
        <v>105</v>
      </c>
      <c r="N9" s="182">
        <v>3.24</v>
      </c>
    </row>
    <row r="10" spans="1:14" s="96" customFormat="1" ht="16.5" customHeight="1">
      <c r="A10" s="175"/>
      <c r="B10" s="175"/>
      <c r="C10" s="176" t="s">
        <v>155</v>
      </c>
      <c r="D10" s="177"/>
      <c r="E10" s="178">
        <v>23</v>
      </c>
      <c r="F10" s="179">
        <v>0.76</v>
      </c>
      <c r="G10" s="180">
        <v>8</v>
      </c>
      <c r="H10" s="181">
        <v>0.26</v>
      </c>
      <c r="I10" s="178">
        <v>25</v>
      </c>
      <c r="J10" s="179">
        <v>0.77</v>
      </c>
      <c r="K10" s="178">
        <v>41</v>
      </c>
      <c r="L10" s="182">
        <v>1.23</v>
      </c>
      <c r="M10" s="178">
        <v>51</v>
      </c>
      <c r="N10" s="182">
        <v>1.57</v>
      </c>
    </row>
    <row r="11" spans="1:14" s="96" customFormat="1" ht="16.5" customHeight="1">
      <c r="A11" s="175"/>
      <c r="B11" s="175"/>
      <c r="C11" s="176" t="s">
        <v>156</v>
      </c>
      <c r="D11" s="177"/>
      <c r="E11" s="178">
        <v>47</v>
      </c>
      <c r="F11" s="179">
        <v>1.55</v>
      </c>
      <c r="G11" s="183">
        <v>11</v>
      </c>
      <c r="H11" s="181">
        <v>0.36</v>
      </c>
      <c r="I11" s="178">
        <v>13</v>
      </c>
      <c r="J11" s="179">
        <v>0.4</v>
      </c>
      <c r="K11" s="178">
        <v>0</v>
      </c>
      <c r="L11" s="182">
        <v>0</v>
      </c>
      <c r="M11" s="178">
        <v>43</v>
      </c>
      <c r="N11" s="182">
        <v>1.33</v>
      </c>
    </row>
    <row r="12" spans="1:14" s="96" customFormat="1" ht="16.5" customHeight="1">
      <c r="A12" s="175"/>
      <c r="B12" s="175"/>
      <c r="C12" s="176" t="s">
        <v>157</v>
      </c>
      <c r="D12" s="177"/>
      <c r="E12" s="178">
        <v>10</v>
      </c>
      <c r="F12" s="179">
        <v>0.33</v>
      </c>
      <c r="G12" s="184">
        <v>2</v>
      </c>
      <c r="H12" s="181">
        <v>0.06</v>
      </c>
      <c r="I12" s="178">
        <v>1</v>
      </c>
      <c r="J12" s="179">
        <v>0.03</v>
      </c>
      <c r="K12" s="178">
        <v>2</v>
      </c>
      <c r="L12" s="182">
        <v>0.06</v>
      </c>
      <c r="M12" s="178">
        <v>5</v>
      </c>
      <c r="N12" s="182">
        <v>0.15</v>
      </c>
    </row>
    <row r="13" spans="1:14" s="96" customFormat="1" ht="16.5" customHeight="1">
      <c r="A13" s="175"/>
      <c r="B13" s="175"/>
      <c r="C13" s="176" t="s">
        <v>158</v>
      </c>
      <c r="D13" s="177"/>
      <c r="E13" s="178">
        <v>242</v>
      </c>
      <c r="F13" s="179">
        <v>7.96</v>
      </c>
      <c r="G13" s="180">
        <v>174</v>
      </c>
      <c r="H13" s="181">
        <v>5.65</v>
      </c>
      <c r="I13" s="178">
        <v>175</v>
      </c>
      <c r="J13" s="179">
        <v>5.4</v>
      </c>
      <c r="K13" s="178">
        <v>153</v>
      </c>
      <c r="L13" s="182">
        <v>4.58</v>
      </c>
      <c r="M13" s="178">
        <v>226</v>
      </c>
      <c r="N13" s="182">
        <v>6.97</v>
      </c>
    </row>
    <row r="14" spans="1:14" s="96" customFormat="1" ht="16.5" customHeight="1">
      <c r="A14" s="175"/>
      <c r="B14" s="175"/>
      <c r="C14" s="176" t="s">
        <v>159</v>
      </c>
      <c r="D14" s="177"/>
      <c r="E14" s="178">
        <v>70</v>
      </c>
      <c r="F14" s="179">
        <v>2.2999999999999998</v>
      </c>
      <c r="G14" s="183">
        <v>24</v>
      </c>
      <c r="H14" s="181">
        <v>0.78</v>
      </c>
      <c r="I14" s="178">
        <v>16</v>
      </c>
      <c r="J14" s="179">
        <v>0.49</v>
      </c>
      <c r="K14" s="178">
        <v>13</v>
      </c>
      <c r="L14" s="182">
        <v>0.39</v>
      </c>
      <c r="M14" s="178">
        <v>93</v>
      </c>
      <c r="N14" s="182">
        <v>2.87</v>
      </c>
    </row>
    <row r="15" spans="1:14" s="96" customFormat="1" ht="16.5" customHeight="1">
      <c r="A15" s="175"/>
      <c r="B15" s="175"/>
      <c r="C15" s="176" t="s">
        <v>160</v>
      </c>
      <c r="D15" s="177"/>
      <c r="E15" s="178">
        <v>59</v>
      </c>
      <c r="F15" s="179">
        <v>1.94</v>
      </c>
      <c r="G15" s="184">
        <v>51</v>
      </c>
      <c r="H15" s="181">
        <v>1.66</v>
      </c>
      <c r="I15" s="178">
        <v>45</v>
      </c>
      <c r="J15" s="179">
        <v>1.39</v>
      </c>
      <c r="K15" s="178">
        <v>45</v>
      </c>
      <c r="L15" s="182">
        <v>1.35</v>
      </c>
      <c r="M15" s="178">
        <v>57</v>
      </c>
      <c r="N15" s="182">
        <v>1.76</v>
      </c>
    </row>
    <row r="16" spans="1:14" s="96" customFormat="1" ht="16.5" customHeight="1">
      <c r="A16" s="175"/>
      <c r="B16" s="175"/>
      <c r="C16" s="176" t="s">
        <v>161</v>
      </c>
      <c r="D16" s="177"/>
      <c r="E16" s="178">
        <v>145</v>
      </c>
      <c r="F16" s="179">
        <v>4.7699999999999996</v>
      </c>
      <c r="G16" s="180">
        <v>102</v>
      </c>
      <c r="H16" s="181">
        <v>3.31</v>
      </c>
      <c r="I16" s="178">
        <v>100</v>
      </c>
      <c r="J16" s="179">
        <v>3.09</v>
      </c>
      <c r="K16" s="178">
        <v>53</v>
      </c>
      <c r="L16" s="182">
        <v>1.59</v>
      </c>
      <c r="M16" s="178">
        <v>89</v>
      </c>
      <c r="N16" s="182">
        <v>2.74</v>
      </c>
    </row>
    <row r="17" spans="1:14" s="96" customFormat="1" ht="16.5" customHeight="1">
      <c r="A17" s="175"/>
      <c r="B17" s="175"/>
      <c r="C17" s="176" t="s">
        <v>162</v>
      </c>
      <c r="D17" s="177"/>
      <c r="E17" s="178">
        <v>2</v>
      </c>
      <c r="F17" s="179">
        <v>0.06</v>
      </c>
      <c r="G17" s="183">
        <v>3</v>
      </c>
      <c r="H17" s="181">
        <v>0.1</v>
      </c>
      <c r="I17" s="178">
        <v>1</v>
      </c>
      <c r="J17" s="179">
        <v>0.03</v>
      </c>
      <c r="K17" s="178">
        <v>0</v>
      </c>
      <c r="L17" s="182">
        <v>0</v>
      </c>
      <c r="M17" s="178">
        <v>0</v>
      </c>
      <c r="N17" s="182">
        <v>0</v>
      </c>
    </row>
    <row r="18" spans="1:14" s="96" customFormat="1" ht="16.5" customHeight="1">
      <c r="A18" s="175"/>
      <c r="B18" s="175"/>
      <c r="C18" s="176" t="s">
        <v>163</v>
      </c>
      <c r="D18" s="177"/>
      <c r="E18" s="178">
        <v>1</v>
      </c>
      <c r="F18" s="179">
        <v>0.03</v>
      </c>
      <c r="G18" s="184">
        <v>0</v>
      </c>
      <c r="H18" s="185" t="s">
        <v>176</v>
      </c>
      <c r="I18" s="178">
        <v>0</v>
      </c>
      <c r="J18" s="186" t="s">
        <v>176</v>
      </c>
      <c r="K18" s="178">
        <v>1</v>
      </c>
      <c r="L18" s="187">
        <v>0.03</v>
      </c>
      <c r="M18" s="178">
        <v>0</v>
      </c>
      <c r="N18" s="182">
        <v>0</v>
      </c>
    </row>
    <row r="19" spans="1:14" s="96" customFormat="1" ht="16.5" customHeight="1">
      <c r="A19" s="175"/>
      <c r="B19" s="175"/>
      <c r="C19" s="176" t="s">
        <v>164</v>
      </c>
      <c r="D19" s="177"/>
      <c r="E19" s="178">
        <v>0</v>
      </c>
      <c r="F19" s="186" t="s">
        <v>176</v>
      </c>
      <c r="G19" s="180">
        <v>1</v>
      </c>
      <c r="H19" s="181">
        <v>0.03</v>
      </c>
      <c r="I19" s="178">
        <v>0</v>
      </c>
      <c r="J19" s="186" t="s">
        <v>176</v>
      </c>
      <c r="K19" s="178">
        <v>1</v>
      </c>
      <c r="L19" s="187">
        <v>0.03</v>
      </c>
      <c r="M19" s="178">
        <v>0</v>
      </c>
      <c r="N19" s="187">
        <v>0</v>
      </c>
    </row>
    <row r="20" spans="1:14" s="96" customFormat="1" ht="16.5" customHeight="1">
      <c r="A20" s="175"/>
      <c r="B20" s="175"/>
      <c r="C20" s="176" t="s">
        <v>165</v>
      </c>
      <c r="D20" s="177"/>
      <c r="E20" s="178">
        <v>175</v>
      </c>
      <c r="F20" s="179">
        <v>5.76</v>
      </c>
      <c r="G20" s="180">
        <v>90</v>
      </c>
      <c r="H20" s="181">
        <v>2.92</v>
      </c>
      <c r="I20" s="178">
        <v>18</v>
      </c>
      <c r="J20" s="179">
        <v>0.56000000000000005</v>
      </c>
      <c r="K20" s="178">
        <v>15</v>
      </c>
      <c r="L20" s="182">
        <v>0.45</v>
      </c>
      <c r="M20" s="178">
        <v>160</v>
      </c>
      <c r="N20" s="182">
        <v>4.93</v>
      </c>
    </row>
    <row r="21" spans="1:14" s="96" customFormat="1" ht="16.5" customHeight="1">
      <c r="A21" s="175"/>
      <c r="B21" s="175"/>
      <c r="C21" s="176" t="s">
        <v>166</v>
      </c>
      <c r="D21" s="177"/>
      <c r="E21" s="178">
        <v>775</v>
      </c>
      <c r="F21" s="179">
        <v>25.49</v>
      </c>
      <c r="G21" s="180">
        <v>867</v>
      </c>
      <c r="H21" s="181">
        <v>28.16</v>
      </c>
      <c r="I21" s="178">
        <v>965</v>
      </c>
      <c r="J21" s="179">
        <v>29.79</v>
      </c>
      <c r="K21" s="178">
        <v>1104</v>
      </c>
      <c r="L21" s="182">
        <v>33.049999999999997</v>
      </c>
      <c r="M21" s="178">
        <v>1106</v>
      </c>
      <c r="N21" s="182">
        <v>34.090000000000003</v>
      </c>
    </row>
    <row r="22" spans="1:14" s="96" customFormat="1" ht="16.5" customHeight="1">
      <c r="A22" s="175"/>
      <c r="B22" s="175"/>
      <c r="C22" s="176" t="s">
        <v>103</v>
      </c>
      <c r="D22" s="177"/>
      <c r="E22" s="178">
        <v>1376</v>
      </c>
      <c r="F22" s="179">
        <v>45.26</v>
      </c>
      <c r="G22" s="180" t="s">
        <v>177</v>
      </c>
      <c r="H22" s="181">
        <v>52.58</v>
      </c>
      <c r="I22" s="178">
        <v>1755</v>
      </c>
      <c r="J22" s="179">
        <v>54.18</v>
      </c>
      <c r="K22" s="178">
        <v>1781</v>
      </c>
      <c r="L22" s="182">
        <v>53.32</v>
      </c>
      <c r="M22" s="178">
        <v>1280</v>
      </c>
      <c r="N22" s="182">
        <v>39.46</v>
      </c>
    </row>
    <row r="23" spans="1:14" s="96" customFormat="1" ht="16.5" customHeight="1">
      <c r="A23" s="188"/>
      <c r="B23" s="188"/>
      <c r="C23" s="189" t="s">
        <v>167</v>
      </c>
      <c r="D23" s="190"/>
      <c r="E23" s="191">
        <v>9</v>
      </c>
      <c r="F23" s="192">
        <v>0.3</v>
      </c>
      <c r="G23" s="193" t="s">
        <v>178</v>
      </c>
      <c r="H23" s="194">
        <v>0</v>
      </c>
      <c r="I23" s="191">
        <v>0</v>
      </c>
      <c r="J23" s="195">
        <v>0</v>
      </c>
      <c r="K23" s="191">
        <v>0</v>
      </c>
      <c r="L23" s="196">
        <v>0</v>
      </c>
      <c r="M23" s="191">
        <v>0</v>
      </c>
      <c r="N23" s="196">
        <v>0</v>
      </c>
    </row>
    <row r="24" spans="1:14" s="96" customFormat="1" ht="16.5" customHeight="1">
      <c r="A24" s="197"/>
      <c r="B24" s="397" t="s">
        <v>168</v>
      </c>
      <c r="C24" s="397"/>
      <c r="D24" s="198"/>
      <c r="E24" s="167">
        <v>0</v>
      </c>
      <c r="F24" s="199" t="s">
        <v>179</v>
      </c>
      <c r="G24" s="200">
        <v>9</v>
      </c>
      <c r="H24" s="164">
        <v>0.28999999999999998</v>
      </c>
      <c r="I24" s="163">
        <v>17</v>
      </c>
      <c r="J24" s="164">
        <v>0.52</v>
      </c>
      <c r="K24" s="163">
        <v>1</v>
      </c>
      <c r="L24" s="166">
        <v>0.03</v>
      </c>
      <c r="M24" s="163">
        <v>5</v>
      </c>
      <c r="N24" s="166">
        <v>0.15</v>
      </c>
    </row>
    <row r="25" spans="1:14" s="96" customFormat="1" ht="16.5" customHeight="1" thickBot="1">
      <c r="A25" s="201"/>
      <c r="B25" s="393" t="s">
        <v>169</v>
      </c>
      <c r="C25" s="393"/>
      <c r="D25" s="201"/>
      <c r="E25" s="202" t="s">
        <v>180</v>
      </c>
      <c r="F25" s="202" t="s">
        <v>180</v>
      </c>
      <c r="G25" s="202" t="s">
        <v>180</v>
      </c>
      <c r="H25" s="202" t="s">
        <v>180</v>
      </c>
      <c r="I25" s="202" t="s">
        <v>180</v>
      </c>
      <c r="J25" s="202" t="s">
        <v>180</v>
      </c>
      <c r="K25" s="203">
        <v>19</v>
      </c>
      <c r="L25" s="204">
        <v>0.56999999999999995</v>
      </c>
      <c r="M25" s="203">
        <v>24</v>
      </c>
      <c r="N25" s="205">
        <v>0.74</v>
      </c>
    </row>
    <row r="26" spans="1:14" s="96" customFormat="1" ht="13.5" customHeight="1">
      <c r="A26" s="96" t="s">
        <v>170</v>
      </c>
      <c r="G26" s="155"/>
    </row>
    <row r="27" spans="1:14" s="96" customFormat="1" ht="13.5" customHeight="1">
      <c r="A27" s="96" t="s">
        <v>171</v>
      </c>
    </row>
    <row r="28" spans="1:14" ht="13.5" customHeight="1"/>
    <row r="29" spans="1:14" ht="13.5" customHeight="1"/>
    <row r="30" spans="1:14" ht="13.5" customHeight="1"/>
    <row r="31" spans="1:14" ht="13.5" customHeight="1"/>
    <row r="32" spans="1:1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mergeCells count="11">
    <mergeCell ref="I5:J5"/>
    <mergeCell ref="B25:C25"/>
    <mergeCell ref="M5:N5"/>
    <mergeCell ref="A2:N2"/>
    <mergeCell ref="B24:C24"/>
    <mergeCell ref="B5:C6"/>
    <mergeCell ref="B7:C7"/>
    <mergeCell ref="B8:C8"/>
    <mergeCell ref="G5:H5"/>
    <mergeCell ref="E5:F5"/>
    <mergeCell ref="K5:L5"/>
  </mergeCells>
  <phoneticPr fontId="2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ignoredErrors>
    <ignoredError sqref="H18 J18 J19 F24 F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zoomScaleNormal="100" workbookViewId="0"/>
  </sheetViews>
  <sheetFormatPr defaultRowHeight="13.5"/>
  <cols>
    <col min="1" max="1" width="1.25" style="208" customWidth="1"/>
    <col min="2" max="2" width="1.75" style="208" customWidth="1"/>
    <col min="3" max="4" width="3.875" style="208" customWidth="1"/>
    <col min="5" max="22" width="4.25" style="208" customWidth="1"/>
    <col min="23" max="16384" width="9" style="208"/>
  </cols>
  <sheetData>
    <row r="1" spans="1:2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7"/>
      <c r="U1" s="206"/>
      <c r="V1" s="206"/>
    </row>
    <row r="2" spans="1:22" ht="22.5" customHeight="1">
      <c r="A2" s="423" t="s">
        <v>183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  <c r="R2" s="424"/>
      <c r="S2" s="424"/>
      <c r="T2" s="424"/>
      <c r="U2" s="424"/>
      <c r="V2" s="424"/>
    </row>
    <row r="3" spans="1:22" ht="13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</row>
    <row r="4" spans="1:22" ht="14.25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06"/>
      <c r="Q4" s="212"/>
      <c r="R4" s="206"/>
      <c r="S4" s="206"/>
      <c r="T4" s="207"/>
      <c r="U4" s="206"/>
      <c r="V4" s="213" t="s">
        <v>96</v>
      </c>
    </row>
    <row r="5" spans="1:22" ht="16.5" customHeight="1">
      <c r="A5" s="420" t="s">
        <v>184</v>
      </c>
      <c r="B5" s="421"/>
      <c r="C5" s="421"/>
      <c r="D5" s="422"/>
      <c r="E5" s="439" t="s">
        <v>185</v>
      </c>
      <c r="F5" s="440"/>
      <c r="G5" s="440"/>
      <c r="H5" s="440"/>
      <c r="I5" s="440"/>
      <c r="J5" s="441"/>
      <c r="K5" s="439" t="s">
        <v>186</v>
      </c>
      <c r="L5" s="440"/>
      <c r="M5" s="440"/>
      <c r="N5" s="440"/>
      <c r="O5" s="440"/>
      <c r="P5" s="441"/>
      <c r="Q5" s="439" t="s">
        <v>187</v>
      </c>
      <c r="R5" s="440"/>
      <c r="S5" s="440"/>
      <c r="T5" s="440"/>
      <c r="U5" s="440"/>
      <c r="V5" s="440"/>
    </row>
    <row r="6" spans="1:22" ht="16.5" customHeight="1">
      <c r="A6" s="403" t="s">
        <v>145</v>
      </c>
      <c r="B6" s="403"/>
      <c r="C6" s="403"/>
      <c r="D6" s="404"/>
      <c r="E6" s="214"/>
      <c r="F6" s="215"/>
      <c r="G6" s="405">
        <v>3040</v>
      </c>
      <c r="H6" s="412"/>
      <c r="I6" s="216"/>
      <c r="J6" s="217"/>
      <c r="K6" s="214"/>
      <c r="L6" s="218"/>
      <c r="M6" s="405">
        <v>7</v>
      </c>
      <c r="N6" s="412"/>
      <c r="O6" s="216"/>
      <c r="P6" s="217"/>
      <c r="Q6" s="214"/>
      <c r="R6" s="218"/>
      <c r="S6" s="405">
        <v>3952</v>
      </c>
      <c r="T6" s="412"/>
      <c r="U6" s="216"/>
      <c r="V6" s="216"/>
    </row>
    <row r="7" spans="1:22" ht="16.5" customHeight="1">
      <c r="A7" s="403" t="s">
        <v>91</v>
      </c>
      <c r="B7" s="403"/>
      <c r="C7" s="403"/>
      <c r="D7" s="404"/>
      <c r="E7" s="214"/>
      <c r="F7" s="218"/>
      <c r="G7" s="405">
        <v>3079</v>
      </c>
      <c r="H7" s="412"/>
      <c r="I7" s="216"/>
      <c r="J7" s="217"/>
      <c r="K7" s="214"/>
      <c r="L7" s="218"/>
      <c r="M7" s="405">
        <v>6</v>
      </c>
      <c r="N7" s="412"/>
      <c r="O7" s="216"/>
      <c r="P7" s="217"/>
      <c r="Q7" s="214"/>
      <c r="R7" s="218"/>
      <c r="S7" s="405">
        <v>3995</v>
      </c>
      <c r="T7" s="412"/>
      <c r="U7" s="216"/>
      <c r="V7" s="216"/>
    </row>
    <row r="8" spans="1:22" ht="16.5" customHeight="1">
      <c r="A8" s="403" t="s">
        <v>92</v>
      </c>
      <c r="B8" s="403"/>
      <c r="C8" s="403"/>
      <c r="D8" s="404"/>
      <c r="E8" s="214"/>
      <c r="F8" s="218"/>
      <c r="G8" s="405" t="s">
        <v>181</v>
      </c>
      <c r="H8" s="412"/>
      <c r="I8" s="216"/>
      <c r="J8" s="217"/>
      <c r="K8" s="214"/>
      <c r="L8" s="218"/>
      <c r="M8" s="405">
        <v>10</v>
      </c>
      <c r="N8" s="412"/>
      <c r="O8" s="216"/>
      <c r="P8" s="217"/>
      <c r="Q8" s="214"/>
      <c r="R8" s="218"/>
      <c r="S8" s="405" t="s">
        <v>182</v>
      </c>
      <c r="T8" s="412"/>
      <c r="U8" s="216"/>
      <c r="V8" s="216"/>
    </row>
    <row r="9" spans="1:22" ht="16.5" customHeight="1">
      <c r="A9" s="403" t="s">
        <v>93</v>
      </c>
      <c r="B9" s="403"/>
      <c r="C9" s="403"/>
      <c r="D9" s="404"/>
      <c r="E9" s="219"/>
      <c r="F9" s="220"/>
      <c r="G9" s="405">
        <v>3340</v>
      </c>
      <c r="H9" s="405"/>
      <c r="I9" s="221"/>
      <c r="J9" s="222"/>
      <c r="K9" s="219"/>
      <c r="L9" s="220"/>
      <c r="M9" s="405">
        <v>12</v>
      </c>
      <c r="N9" s="405"/>
      <c r="O9" s="221"/>
      <c r="P9" s="222"/>
      <c r="Q9" s="219"/>
      <c r="R9" s="220"/>
      <c r="S9" s="405">
        <v>4409</v>
      </c>
      <c r="T9" s="405"/>
      <c r="U9" s="221"/>
      <c r="V9" s="221"/>
    </row>
    <row r="10" spans="1:22" ht="16.5" customHeight="1">
      <c r="A10" s="417" t="s">
        <v>188</v>
      </c>
      <c r="B10" s="417"/>
      <c r="C10" s="417"/>
      <c r="D10" s="418"/>
      <c r="E10" s="223"/>
      <c r="F10" s="224"/>
      <c r="G10" s="415">
        <v>3244</v>
      </c>
      <c r="H10" s="416"/>
      <c r="I10" s="225"/>
      <c r="J10" s="226"/>
      <c r="K10" s="223"/>
      <c r="L10" s="224"/>
      <c r="M10" s="415">
        <v>11</v>
      </c>
      <c r="N10" s="416"/>
      <c r="O10" s="225"/>
      <c r="P10" s="226"/>
      <c r="Q10" s="223"/>
      <c r="R10" s="224"/>
      <c r="S10" s="415">
        <v>4200</v>
      </c>
      <c r="T10" s="416"/>
      <c r="U10" s="225"/>
      <c r="V10" s="225"/>
    </row>
    <row r="11" spans="1:22" ht="19.5" customHeight="1">
      <c r="A11" s="431" t="s">
        <v>189</v>
      </c>
      <c r="B11" s="432"/>
      <c r="C11" s="432"/>
      <c r="D11" s="433"/>
      <c r="E11" s="413" t="s">
        <v>190</v>
      </c>
      <c r="F11" s="430"/>
      <c r="G11" s="413" t="s">
        <v>191</v>
      </c>
      <c r="H11" s="414"/>
      <c r="I11" s="413" t="s">
        <v>192</v>
      </c>
      <c r="J11" s="414"/>
      <c r="K11" s="413" t="s">
        <v>190</v>
      </c>
      <c r="L11" s="414"/>
      <c r="M11" s="413" t="s">
        <v>191</v>
      </c>
      <c r="N11" s="414"/>
      <c r="O11" s="413" t="s">
        <v>192</v>
      </c>
      <c r="P11" s="414"/>
      <c r="Q11" s="413" t="s">
        <v>190</v>
      </c>
      <c r="R11" s="414"/>
      <c r="S11" s="413" t="s">
        <v>191</v>
      </c>
      <c r="T11" s="419"/>
      <c r="U11" s="413" t="s">
        <v>192</v>
      </c>
      <c r="V11" s="419"/>
    </row>
    <row r="12" spans="1:22" ht="16.5" customHeight="1">
      <c r="A12" s="434" t="s">
        <v>193</v>
      </c>
      <c r="B12" s="435"/>
      <c r="C12" s="435"/>
      <c r="D12" s="411"/>
      <c r="E12" s="410">
        <v>215</v>
      </c>
      <c r="F12" s="442"/>
      <c r="G12" s="410">
        <v>265</v>
      </c>
      <c r="H12" s="411"/>
      <c r="I12" s="410">
        <v>230</v>
      </c>
      <c r="J12" s="411"/>
      <c r="K12" s="410">
        <v>1</v>
      </c>
      <c r="L12" s="411"/>
      <c r="M12" s="410">
        <v>1</v>
      </c>
      <c r="N12" s="411"/>
      <c r="O12" s="410">
        <v>3</v>
      </c>
      <c r="P12" s="411"/>
      <c r="Q12" s="410">
        <v>282</v>
      </c>
      <c r="R12" s="435"/>
      <c r="S12" s="410">
        <v>360</v>
      </c>
      <c r="T12" s="435"/>
      <c r="U12" s="410">
        <v>294</v>
      </c>
      <c r="V12" s="435"/>
    </row>
    <row r="13" spans="1:22" ht="16.5" customHeight="1">
      <c r="A13" s="403" t="s">
        <v>194</v>
      </c>
      <c r="B13" s="425"/>
      <c r="C13" s="425"/>
      <c r="D13" s="426"/>
      <c r="E13" s="406">
        <v>205</v>
      </c>
      <c r="F13" s="437"/>
      <c r="G13" s="406">
        <v>230</v>
      </c>
      <c r="H13" s="407"/>
      <c r="I13" s="406">
        <v>263</v>
      </c>
      <c r="J13" s="407"/>
      <c r="K13" s="406">
        <v>1</v>
      </c>
      <c r="L13" s="407"/>
      <c r="M13" s="406">
        <v>0</v>
      </c>
      <c r="N13" s="407"/>
      <c r="O13" s="406">
        <v>1</v>
      </c>
      <c r="P13" s="407"/>
      <c r="Q13" s="406">
        <v>272</v>
      </c>
      <c r="R13" s="412"/>
      <c r="S13" s="406">
        <v>304</v>
      </c>
      <c r="T13" s="412"/>
      <c r="U13" s="406">
        <v>346</v>
      </c>
      <c r="V13" s="412"/>
    </row>
    <row r="14" spans="1:22" ht="16.5" customHeight="1">
      <c r="A14" s="403" t="s">
        <v>195</v>
      </c>
      <c r="B14" s="425"/>
      <c r="C14" s="425"/>
      <c r="D14" s="426"/>
      <c r="E14" s="406">
        <v>268</v>
      </c>
      <c r="F14" s="437"/>
      <c r="G14" s="406">
        <v>296</v>
      </c>
      <c r="H14" s="407"/>
      <c r="I14" s="406">
        <v>262</v>
      </c>
      <c r="J14" s="407"/>
      <c r="K14" s="406">
        <v>0</v>
      </c>
      <c r="L14" s="407"/>
      <c r="M14" s="406">
        <v>1</v>
      </c>
      <c r="N14" s="407"/>
      <c r="O14" s="406">
        <v>1</v>
      </c>
      <c r="P14" s="407"/>
      <c r="Q14" s="406">
        <v>370</v>
      </c>
      <c r="R14" s="412"/>
      <c r="S14" s="406">
        <v>390</v>
      </c>
      <c r="T14" s="412"/>
      <c r="U14" s="406">
        <v>325</v>
      </c>
      <c r="V14" s="412"/>
    </row>
    <row r="15" spans="1:22" ht="16.5" customHeight="1">
      <c r="A15" s="403" t="s">
        <v>196</v>
      </c>
      <c r="B15" s="425"/>
      <c r="C15" s="425"/>
      <c r="D15" s="426"/>
      <c r="E15" s="406">
        <v>232</v>
      </c>
      <c r="F15" s="437"/>
      <c r="G15" s="406">
        <v>274</v>
      </c>
      <c r="H15" s="407"/>
      <c r="I15" s="406">
        <v>273</v>
      </c>
      <c r="J15" s="407"/>
      <c r="K15" s="406">
        <v>1</v>
      </c>
      <c r="L15" s="407"/>
      <c r="M15" s="406">
        <v>0</v>
      </c>
      <c r="N15" s="407"/>
      <c r="O15" s="406">
        <v>0</v>
      </c>
      <c r="P15" s="407"/>
      <c r="Q15" s="406">
        <v>289</v>
      </c>
      <c r="R15" s="412"/>
      <c r="S15" s="406">
        <v>336</v>
      </c>
      <c r="T15" s="412"/>
      <c r="U15" s="406">
        <v>360</v>
      </c>
      <c r="V15" s="412"/>
    </row>
    <row r="16" spans="1:22" ht="16.5" customHeight="1">
      <c r="A16" s="403" t="s">
        <v>197</v>
      </c>
      <c r="B16" s="425"/>
      <c r="C16" s="425"/>
      <c r="D16" s="426"/>
      <c r="E16" s="406">
        <v>251</v>
      </c>
      <c r="F16" s="437"/>
      <c r="G16" s="406">
        <v>246</v>
      </c>
      <c r="H16" s="407"/>
      <c r="I16" s="406">
        <v>245</v>
      </c>
      <c r="J16" s="407"/>
      <c r="K16" s="406">
        <v>0</v>
      </c>
      <c r="L16" s="407"/>
      <c r="M16" s="406">
        <v>1</v>
      </c>
      <c r="N16" s="407"/>
      <c r="O16" s="406">
        <v>0</v>
      </c>
      <c r="P16" s="407"/>
      <c r="Q16" s="406">
        <v>328</v>
      </c>
      <c r="R16" s="412"/>
      <c r="S16" s="406">
        <v>316</v>
      </c>
      <c r="T16" s="412"/>
      <c r="U16" s="406">
        <v>316</v>
      </c>
      <c r="V16" s="412"/>
    </row>
    <row r="17" spans="1:22" ht="16.5" customHeight="1">
      <c r="A17" s="403" t="s">
        <v>198</v>
      </c>
      <c r="B17" s="425"/>
      <c r="C17" s="425"/>
      <c r="D17" s="426"/>
      <c r="E17" s="406">
        <v>291</v>
      </c>
      <c r="F17" s="437"/>
      <c r="G17" s="406">
        <v>282</v>
      </c>
      <c r="H17" s="407"/>
      <c r="I17" s="406">
        <v>220</v>
      </c>
      <c r="J17" s="407"/>
      <c r="K17" s="406">
        <v>0</v>
      </c>
      <c r="L17" s="407"/>
      <c r="M17" s="406">
        <v>3</v>
      </c>
      <c r="N17" s="407"/>
      <c r="O17" s="406">
        <v>1</v>
      </c>
      <c r="P17" s="407"/>
      <c r="Q17" s="406">
        <v>382</v>
      </c>
      <c r="R17" s="412"/>
      <c r="S17" s="406">
        <v>365</v>
      </c>
      <c r="T17" s="412"/>
      <c r="U17" s="406">
        <v>282</v>
      </c>
      <c r="V17" s="412"/>
    </row>
    <row r="18" spans="1:22" ht="16.5" customHeight="1">
      <c r="A18" s="403" t="s">
        <v>199</v>
      </c>
      <c r="B18" s="425"/>
      <c r="C18" s="425"/>
      <c r="D18" s="426"/>
      <c r="E18" s="406">
        <v>270</v>
      </c>
      <c r="F18" s="437"/>
      <c r="G18" s="406">
        <v>283</v>
      </c>
      <c r="H18" s="407"/>
      <c r="I18" s="406">
        <v>273</v>
      </c>
      <c r="J18" s="407"/>
      <c r="K18" s="406">
        <v>1</v>
      </c>
      <c r="L18" s="407"/>
      <c r="M18" s="406">
        <v>1</v>
      </c>
      <c r="N18" s="407"/>
      <c r="O18" s="406">
        <v>1</v>
      </c>
      <c r="P18" s="407"/>
      <c r="Q18" s="406">
        <v>348</v>
      </c>
      <c r="R18" s="412"/>
      <c r="S18" s="406">
        <v>371</v>
      </c>
      <c r="T18" s="412"/>
      <c r="U18" s="406">
        <v>370</v>
      </c>
      <c r="V18" s="412"/>
    </row>
    <row r="19" spans="1:22" ht="16.5" customHeight="1">
      <c r="A19" s="403" t="s">
        <v>200</v>
      </c>
      <c r="B19" s="425"/>
      <c r="C19" s="425"/>
      <c r="D19" s="426"/>
      <c r="E19" s="406">
        <v>283</v>
      </c>
      <c r="F19" s="437"/>
      <c r="G19" s="406">
        <v>274</v>
      </c>
      <c r="H19" s="407"/>
      <c r="I19" s="406">
        <v>280</v>
      </c>
      <c r="J19" s="407"/>
      <c r="K19" s="406">
        <v>1</v>
      </c>
      <c r="L19" s="407"/>
      <c r="M19" s="406">
        <v>2</v>
      </c>
      <c r="N19" s="407"/>
      <c r="O19" s="406">
        <v>1</v>
      </c>
      <c r="P19" s="407"/>
      <c r="Q19" s="406">
        <v>375</v>
      </c>
      <c r="R19" s="412"/>
      <c r="S19" s="406">
        <v>393</v>
      </c>
      <c r="T19" s="412"/>
      <c r="U19" s="406">
        <v>377</v>
      </c>
      <c r="V19" s="412"/>
    </row>
    <row r="20" spans="1:22" ht="16.5" customHeight="1">
      <c r="A20" s="403" t="s">
        <v>201</v>
      </c>
      <c r="B20" s="425"/>
      <c r="C20" s="425"/>
      <c r="D20" s="426"/>
      <c r="E20" s="406">
        <v>293</v>
      </c>
      <c r="F20" s="437"/>
      <c r="G20" s="406">
        <v>278</v>
      </c>
      <c r="H20" s="407"/>
      <c r="I20" s="406">
        <v>245</v>
      </c>
      <c r="J20" s="407"/>
      <c r="K20" s="406">
        <v>1</v>
      </c>
      <c r="L20" s="407"/>
      <c r="M20" s="406">
        <v>0</v>
      </c>
      <c r="N20" s="407"/>
      <c r="O20" s="406">
        <v>1</v>
      </c>
      <c r="P20" s="407"/>
      <c r="Q20" s="406">
        <v>386</v>
      </c>
      <c r="R20" s="412"/>
      <c r="S20" s="406">
        <v>347</v>
      </c>
      <c r="T20" s="412"/>
      <c r="U20" s="406">
        <v>319</v>
      </c>
      <c r="V20" s="412"/>
    </row>
    <row r="21" spans="1:22" ht="16.5" customHeight="1">
      <c r="A21" s="403" t="s">
        <v>202</v>
      </c>
      <c r="B21" s="425"/>
      <c r="C21" s="425"/>
      <c r="D21" s="426"/>
      <c r="E21" s="406">
        <v>295</v>
      </c>
      <c r="F21" s="437"/>
      <c r="G21" s="406">
        <v>288</v>
      </c>
      <c r="H21" s="407"/>
      <c r="I21" s="406">
        <v>322</v>
      </c>
      <c r="J21" s="407"/>
      <c r="K21" s="406">
        <v>3</v>
      </c>
      <c r="L21" s="407"/>
      <c r="M21" s="406">
        <v>2</v>
      </c>
      <c r="N21" s="407"/>
      <c r="O21" s="406">
        <v>1</v>
      </c>
      <c r="P21" s="407"/>
      <c r="Q21" s="406">
        <v>374</v>
      </c>
      <c r="R21" s="412"/>
      <c r="S21" s="406">
        <v>390</v>
      </c>
      <c r="T21" s="412"/>
      <c r="U21" s="406">
        <v>420</v>
      </c>
      <c r="V21" s="412"/>
    </row>
    <row r="22" spans="1:22" ht="16.5" customHeight="1">
      <c r="A22" s="403" t="s">
        <v>203</v>
      </c>
      <c r="B22" s="425"/>
      <c r="C22" s="425"/>
      <c r="D22" s="426"/>
      <c r="E22" s="406">
        <v>280</v>
      </c>
      <c r="F22" s="437"/>
      <c r="G22" s="406">
        <v>290</v>
      </c>
      <c r="H22" s="407"/>
      <c r="I22" s="406">
        <v>251</v>
      </c>
      <c r="J22" s="407"/>
      <c r="K22" s="406">
        <v>0</v>
      </c>
      <c r="L22" s="407"/>
      <c r="M22" s="406">
        <v>1</v>
      </c>
      <c r="N22" s="407"/>
      <c r="O22" s="406">
        <v>0</v>
      </c>
      <c r="P22" s="407"/>
      <c r="Q22" s="406">
        <v>357</v>
      </c>
      <c r="R22" s="412"/>
      <c r="S22" s="406">
        <v>377</v>
      </c>
      <c r="T22" s="412"/>
      <c r="U22" s="406">
        <v>312</v>
      </c>
      <c r="V22" s="412"/>
    </row>
    <row r="23" spans="1:22" ht="16.5" customHeight="1" thickBot="1">
      <c r="A23" s="427" t="s">
        <v>204</v>
      </c>
      <c r="B23" s="428"/>
      <c r="C23" s="428"/>
      <c r="D23" s="429"/>
      <c r="E23" s="408">
        <v>356</v>
      </c>
      <c r="F23" s="436"/>
      <c r="G23" s="408">
        <v>334</v>
      </c>
      <c r="H23" s="409"/>
      <c r="I23" s="408">
        <v>380</v>
      </c>
      <c r="J23" s="409"/>
      <c r="K23" s="408">
        <v>1</v>
      </c>
      <c r="L23" s="409"/>
      <c r="M23" s="408">
        <v>0</v>
      </c>
      <c r="N23" s="409"/>
      <c r="O23" s="408">
        <v>1</v>
      </c>
      <c r="P23" s="409"/>
      <c r="Q23" s="408">
        <v>464</v>
      </c>
      <c r="R23" s="438"/>
      <c r="S23" s="408">
        <v>460</v>
      </c>
      <c r="T23" s="438"/>
      <c r="U23" s="408">
        <v>479</v>
      </c>
      <c r="V23" s="438"/>
    </row>
    <row r="24" spans="1:22">
      <c r="A24" s="206" t="s">
        <v>205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8"/>
      <c r="U24" s="227"/>
      <c r="V24" s="227"/>
    </row>
  </sheetData>
  <mergeCells count="155">
    <mergeCell ref="E14:F14"/>
    <mergeCell ref="S8:T8"/>
    <mergeCell ref="E21:F21"/>
    <mergeCell ref="E20:F20"/>
    <mergeCell ref="E19:F19"/>
    <mergeCell ref="E18:F18"/>
    <mergeCell ref="E13:F13"/>
    <mergeCell ref="E12:F12"/>
    <mergeCell ref="E17:F17"/>
    <mergeCell ref="E16:F16"/>
    <mergeCell ref="E15:F15"/>
    <mergeCell ref="M10:N10"/>
    <mergeCell ref="M7:N7"/>
    <mergeCell ref="G6:H6"/>
    <mergeCell ref="G7:H7"/>
    <mergeCell ref="M6:N6"/>
    <mergeCell ref="A8:D8"/>
    <mergeCell ref="G8:H8"/>
    <mergeCell ref="M8:N8"/>
    <mergeCell ref="U23:V23"/>
    <mergeCell ref="E5:J5"/>
    <mergeCell ref="K5:P5"/>
    <mergeCell ref="Q5:V5"/>
    <mergeCell ref="U19:V19"/>
    <mergeCell ref="U20:V20"/>
    <mergeCell ref="U21:V21"/>
    <mergeCell ref="U22:V22"/>
    <mergeCell ref="U15:V15"/>
    <mergeCell ref="S6:T6"/>
    <mergeCell ref="U16:V16"/>
    <mergeCell ref="U17:V17"/>
    <mergeCell ref="U18:V18"/>
    <mergeCell ref="U11:V11"/>
    <mergeCell ref="U12:V12"/>
    <mergeCell ref="U13:V13"/>
    <mergeCell ref="U14:V14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Q18:R18"/>
    <mergeCell ref="Q19:R19"/>
    <mergeCell ref="Q20:R20"/>
    <mergeCell ref="Q21:R21"/>
    <mergeCell ref="Q22:R22"/>
    <mergeCell ref="Q23:R23"/>
    <mergeCell ref="Q12:R12"/>
    <mergeCell ref="Q13:R13"/>
    <mergeCell ref="Q14:R14"/>
    <mergeCell ref="Q15:R15"/>
    <mergeCell ref="Q16:R16"/>
    <mergeCell ref="Q17:R17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K18:L18"/>
    <mergeCell ref="K19:L19"/>
    <mergeCell ref="K20:L20"/>
    <mergeCell ref="K21:L21"/>
    <mergeCell ref="K22:L22"/>
    <mergeCell ref="K23:L23"/>
    <mergeCell ref="G11:H11"/>
    <mergeCell ref="G12:H12"/>
    <mergeCell ref="G15:H15"/>
    <mergeCell ref="G18:H18"/>
    <mergeCell ref="K12:L12"/>
    <mergeCell ref="K13:L13"/>
    <mergeCell ref="K14:L14"/>
    <mergeCell ref="K15:L15"/>
    <mergeCell ref="K16:L16"/>
    <mergeCell ref="K17:L17"/>
    <mergeCell ref="A22:D22"/>
    <mergeCell ref="A23:D23"/>
    <mergeCell ref="E11:F11"/>
    <mergeCell ref="A19:D19"/>
    <mergeCell ref="A18:D18"/>
    <mergeCell ref="A11:D11"/>
    <mergeCell ref="A12:D12"/>
    <mergeCell ref="A13:D13"/>
    <mergeCell ref="E23:F23"/>
    <mergeCell ref="E22:F22"/>
    <mergeCell ref="A5:D5"/>
    <mergeCell ref="A2:V2"/>
    <mergeCell ref="A20:D20"/>
    <mergeCell ref="A21:D21"/>
    <mergeCell ref="A14:D14"/>
    <mergeCell ref="A15:D15"/>
    <mergeCell ref="A16:D16"/>
    <mergeCell ref="A17:D17"/>
    <mergeCell ref="A6:D6"/>
    <mergeCell ref="A7:D7"/>
    <mergeCell ref="S7:T7"/>
    <mergeCell ref="O11:P11"/>
    <mergeCell ref="G10:H10"/>
    <mergeCell ref="A10:D10"/>
    <mergeCell ref="I11:J11"/>
    <mergeCell ref="K11:L11"/>
    <mergeCell ref="M11:N11"/>
    <mergeCell ref="Q11:R11"/>
    <mergeCell ref="S11:T11"/>
    <mergeCell ref="S10:T10"/>
    <mergeCell ref="G17:H17"/>
    <mergeCell ref="I17:J17"/>
    <mergeCell ref="I12:J12"/>
    <mergeCell ref="G13:H13"/>
    <mergeCell ref="I13:J13"/>
    <mergeCell ref="G14:H14"/>
    <mergeCell ref="I14:J14"/>
    <mergeCell ref="G23:H23"/>
    <mergeCell ref="I23:J23"/>
    <mergeCell ref="G21:H21"/>
    <mergeCell ref="I18:J18"/>
    <mergeCell ref="G19:H19"/>
    <mergeCell ref="I19:J19"/>
    <mergeCell ref="G20:H20"/>
    <mergeCell ref="I20:J20"/>
    <mergeCell ref="A9:D9"/>
    <mergeCell ref="G9:H9"/>
    <mergeCell ref="M9:N9"/>
    <mergeCell ref="S9:T9"/>
    <mergeCell ref="I21:J21"/>
    <mergeCell ref="G22:H22"/>
    <mergeCell ref="I22:J22"/>
    <mergeCell ref="I15:J15"/>
    <mergeCell ref="G16:H16"/>
    <mergeCell ref="I16:J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ignoredErrors>
    <ignoredError sqref="B9:D9 A13:D23 B10:D10 A9:A10 A7:A8 B6:D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sqref="A1:K1"/>
    </sheetView>
  </sheetViews>
  <sheetFormatPr defaultRowHeight="13.5"/>
  <cols>
    <col min="1" max="1" width="10.5" style="229" customWidth="1"/>
    <col min="2" max="2" width="1" style="229" customWidth="1"/>
    <col min="3" max="11" width="8.75" style="229" customWidth="1"/>
    <col min="12" max="16384" width="9" style="229"/>
  </cols>
  <sheetData>
    <row r="1" spans="1:11" ht="22.5" customHeight="1">
      <c r="A1" s="443" t="s">
        <v>218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4.25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2" t="s">
        <v>219</v>
      </c>
    </row>
    <row r="4" spans="1:11" ht="18.75" customHeight="1">
      <c r="A4" s="233" t="s">
        <v>206</v>
      </c>
      <c r="B4" s="234"/>
      <c r="C4" s="444" t="s">
        <v>220</v>
      </c>
      <c r="D4" s="444"/>
      <c r="E4" s="444"/>
      <c r="F4" s="444"/>
      <c r="G4" s="444"/>
      <c r="H4" s="444"/>
      <c r="I4" s="444"/>
      <c r="J4" s="445"/>
      <c r="K4" s="445"/>
    </row>
    <row r="5" spans="1:11" ht="18.75" customHeight="1">
      <c r="A5" s="235"/>
      <c r="B5" s="236"/>
      <c r="C5" s="446" t="s">
        <v>221</v>
      </c>
      <c r="D5" s="446"/>
      <c r="E5" s="447"/>
      <c r="F5" s="448" t="s">
        <v>222</v>
      </c>
      <c r="G5" s="448"/>
      <c r="H5" s="448"/>
      <c r="I5" s="448" t="s">
        <v>223</v>
      </c>
      <c r="J5" s="448"/>
      <c r="K5" s="449"/>
    </row>
    <row r="6" spans="1:11" ht="18.75" customHeight="1">
      <c r="A6" s="237" t="s">
        <v>224</v>
      </c>
      <c r="B6" s="238"/>
      <c r="C6" s="239" t="s">
        <v>225</v>
      </c>
      <c r="D6" s="239" t="s">
        <v>148</v>
      </c>
      <c r="E6" s="239" t="s">
        <v>149</v>
      </c>
      <c r="F6" s="239" t="s">
        <v>225</v>
      </c>
      <c r="G6" s="239" t="s">
        <v>148</v>
      </c>
      <c r="H6" s="239" t="s">
        <v>149</v>
      </c>
      <c r="I6" s="239" t="s">
        <v>225</v>
      </c>
      <c r="J6" s="240" t="s">
        <v>148</v>
      </c>
      <c r="K6" s="240" t="s">
        <v>149</v>
      </c>
    </row>
    <row r="7" spans="1:11" ht="18.75" customHeight="1">
      <c r="A7" s="241" t="s">
        <v>226</v>
      </c>
      <c r="B7" s="242"/>
      <c r="C7" s="243">
        <v>3239</v>
      </c>
      <c r="D7" s="243">
        <v>3340</v>
      </c>
      <c r="E7" s="243">
        <v>3244</v>
      </c>
      <c r="F7" s="244">
        <v>10</v>
      </c>
      <c r="G7" s="244">
        <v>12</v>
      </c>
      <c r="H7" s="244">
        <v>11</v>
      </c>
      <c r="I7" s="243">
        <v>4227</v>
      </c>
      <c r="J7" s="243">
        <v>4409</v>
      </c>
      <c r="K7" s="243">
        <v>4200</v>
      </c>
    </row>
    <row r="8" spans="1:11" ht="18.75" customHeight="1">
      <c r="A8" s="245" t="s">
        <v>227</v>
      </c>
      <c r="B8" s="246"/>
      <c r="C8" s="247">
        <v>152</v>
      </c>
      <c r="D8" s="247">
        <v>169</v>
      </c>
      <c r="E8" s="247">
        <v>134</v>
      </c>
      <c r="F8" s="247">
        <v>1</v>
      </c>
      <c r="G8" s="247">
        <v>0</v>
      </c>
      <c r="H8" s="247">
        <v>0</v>
      </c>
      <c r="I8" s="248">
        <v>172</v>
      </c>
      <c r="J8" s="248">
        <v>211</v>
      </c>
      <c r="K8" s="248">
        <v>162</v>
      </c>
    </row>
    <row r="9" spans="1:11" ht="18.75" customHeight="1">
      <c r="A9" s="245" t="s">
        <v>228</v>
      </c>
      <c r="B9" s="246"/>
      <c r="C9" s="247">
        <v>141</v>
      </c>
      <c r="D9" s="247">
        <v>140</v>
      </c>
      <c r="E9" s="247">
        <v>146</v>
      </c>
      <c r="F9" s="247">
        <v>0</v>
      </c>
      <c r="G9" s="247">
        <v>1</v>
      </c>
      <c r="H9" s="247">
        <v>0</v>
      </c>
      <c r="I9" s="248">
        <v>173</v>
      </c>
      <c r="J9" s="248">
        <v>170</v>
      </c>
      <c r="K9" s="248">
        <v>189</v>
      </c>
    </row>
    <row r="10" spans="1:11" ht="18.75" customHeight="1">
      <c r="A10" s="245" t="s">
        <v>229</v>
      </c>
      <c r="B10" s="246"/>
      <c r="C10" s="247">
        <v>125</v>
      </c>
      <c r="D10" s="247">
        <v>114</v>
      </c>
      <c r="E10" s="247">
        <v>117</v>
      </c>
      <c r="F10" s="247">
        <v>2</v>
      </c>
      <c r="G10" s="247">
        <v>0</v>
      </c>
      <c r="H10" s="247">
        <v>0</v>
      </c>
      <c r="I10" s="248">
        <v>157</v>
      </c>
      <c r="J10" s="248">
        <v>151</v>
      </c>
      <c r="K10" s="248">
        <v>150</v>
      </c>
    </row>
    <row r="11" spans="1:11" ht="18.75" customHeight="1">
      <c r="A11" s="245" t="s">
        <v>230</v>
      </c>
      <c r="B11" s="246"/>
      <c r="C11" s="247">
        <v>140</v>
      </c>
      <c r="D11" s="247">
        <v>149</v>
      </c>
      <c r="E11" s="247">
        <v>147</v>
      </c>
      <c r="F11" s="247">
        <v>1</v>
      </c>
      <c r="G11" s="247">
        <v>0</v>
      </c>
      <c r="H11" s="247">
        <v>0</v>
      </c>
      <c r="I11" s="248">
        <v>160</v>
      </c>
      <c r="J11" s="248">
        <v>194</v>
      </c>
      <c r="K11" s="248">
        <v>172</v>
      </c>
    </row>
    <row r="12" spans="1:11" ht="18.75" customHeight="1">
      <c r="A12" s="245" t="s">
        <v>231</v>
      </c>
      <c r="B12" s="246"/>
      <c r="C12" s="247">
        <v>225</v>
      </c>
      <c r="D12" s="247">
        <v>247</v>
      </c>
      <c r="E12" s="247">
        <v>222</v>
      </c>
      <c r="F12" s="247">
        <v>0</v>
      </c>
      <c r="G12" s="247">
        <v>0</v>
      </c>
      <c r="H12" s="247">
        <v>0</v>
      </c>
      <c r="I12" s="248">
        <v>272</v>
      </c>
      <c r="J12" s="248">
        <v>304</v>
      </c>
      <c r="K12" s="248">
        <v>283</v>
      </c>
    </row>
    <row r="13" spans="1:11" ht="18.75" customHeight="1">
      <c r="A13" s="245" t="s">
        <v>232</v>
      </c>
      <c r="B13" s="246"/>
      <c r="C13" s="247">
        <v>58</v>
      </c>
      <c r="D13" s="247">
        <v>53</v>
      </c>
      <c r="E13" s="247">
        <v>53</v>
      </c>
      <c r="F13" s="247">
        <v>0</v>
      </c>
      <c r="G13" s="247">
        <v>0</v>
      </c>
      <c r="H13" s="247">
        <v>0</v>
      </c>
      <c r="I13" s="248">
        <v>85</v>
      </c>
      <c r="J13" s="248">
        <v>78</v>
      </c>
      <c r="K13" s="248">
        <v>72</v>
      </c>
    </row>
    <row r="14" spans="1:11" ht="18.75" customHeight="1">
      <c r="A14" s="245" t="s">
        <v>233</v>
      </c>
      <c r="B14" s="246"/>
      <c r="C14" s="247">
        <v>71</v>
      </c>
      <c r="D14" s="247">
        <v>95</v>
      </c>
      <c r="E14" s="247">
        <v>96</v>
      </c>
      <c r="F14" s="247">
        <v>0</v>
      </c>
      <c r="G14" s="247">
        <v>0</v>
      </c>
      <c r="H14" s="247">
        <v>1</v>
      </c>
      <c r="I14" s="248">
        <v>94</v>
      </c>
      <c r="J14" s="248">
        <v>141</v>
      </c>
      <c r="K14" s="248">
        <v>133</v>
      </c>
    </row>
    <row r="15" spans="1:11" ht="18.75" customHeight="1">
      <c r="A15" s="245" t="s">
        <v>234</v>
      </c>
      <c r="B15" s="246"/>
      <c r="C15" s="247">
        <v>70</v>
      </c>
      <c r="D15" s="247">
        <v>84</v>
      </c>
      <c r="E15" s="247">
        <v>92</v>
      </c>
      <c r="F15" s="247">
        <v>1</v>
      </c>
      <c r="G15" s="247">
        <v>0</v>
      </c>
      <c r="H15" s="247">
        <v>0</v>
      </c>
      <c r="I15" s="248">
        <v>91</v>
      </c>
      <c r="J15" s="248">
        <v>103</v>
      </c>
      <c r="K15" s="248">
        <v>123</v>
      </c>
    </row>
    <row r="16" spans="1:11" ht="18.75" customHeight="1">
      <c r="A16" s="245" t="s">
        <v>235</v>
      </c>
      <c r="B16" s="246"/>
      <c r="C16" s="247">
        <v>312</v>
      </c>
      <c r="D16" s="247">
        <v>360</v>
      </c>
      <c r="E16" s="247">
        <v>357</v>
      </c>
      <c r="F16" s="247">
        <v>0</v>
      </c>
      <c r="G16" s="247">
        <v>2</v>
      </c>
      <c r="H16" s="247">
        <v>0</v>
      </c>
      <c r="I16" s="248">
        <v>444</v>
      </c>
      <c r="J16" s="248">
        <v>510</v>
      </c>
      <c r="K16" s="248">
        <v>464</v>
      </c>
    </row>
    <row r="17" spans="1:11" ht="18.75" customHeight="1">
      <c r="A17" s="245" t="s">
        <v>236</v>
      </c>
      <c r="B17" s="246"/>
      <c r="C17" s="247">
        <v>220</v>
      </c>
      <c r="D17" s="247">
        <v>216</v>
      </c>
      <c r="E17" s="247">
        <v>170</v>
      </c>
      <c r="F17" s="247">
        <v>1</v>
      </c>
      <c r="G17" s="247">
        <v>0</v>
      </c>
      <c r="H17" s="247">
        <v>0</v>
      </c>
      <c r="I17" s="248">
        <v>272</v>
      </c>
      <c r="J17" s="248">
        <v>272</v>
      </c>
      <c r="K17" s="248">
        <v>215</v>
      </c>
    </row>
    <row r="18" spans="1:11" ht="18.75" customHeight="1">
      <c r="A18" s="245" t="s">
        <v>237</v>
      </c>
      <c r="B18" s="246"/>
      <c r="C18" s="247">
        <v>125</v>
      </c>
      <c r="D18" s="247">
        <v>139</v>
      </c>
      <c r="E18" s="247">
        <v>155</v>
      </c>
      <c r="F18" s="247">
        <v>0</v>
      </c>
      <c r="G18" s="247">
        <v>1</v>
      </c>
      <c r="H18" s="247">
        <v>0</v>
      </c>
      <c r="I18" s="248">
        <v>161</v>
      </c>
      <c r="J18" s="248">
        <v>198</v>
      </c>
      <c r="K18" s="248">
        <v>217</v>
      </c>
    </row>
    <row r="19" spans="1:11" ht="18.75" customHeight="1">
      <c r="A19" s="245" t="s">
        <v>238</v>
      </c>
      <c r="B19" s="246"/>
      <c r="C19" s="247">
        <v>206</v>
      </c>
      <c r="D19" s="247">
        <v>207</v>
      </c>
      <c r="E19" s="247">
        <v>206</v>
      </c>
      <c r="F19" s="247">
        <v>0</v>
      </c>
      <c r="G19" s="247">
        <v>1</v>
      </c>
      <c r="H19" s="247">
        <v>1</v>
      </c>
      <c r="I19" s="248">
        <v>263</v>
      </c>
      <c r="J19" s="248">
        <v>259</v>
      </c>
      <c r="K19" s="248">
        <v>252</v>
      </c>
    </row>
    <row r="20" spans="1:11" ht="18.75" customHeight="1">
      <c r="A20" s="245" t="s">
        <v>239</v>
      </c>
      <c r="B20" s="246"/>
      <c r="C20" s="247">
        <v>223</v>
      </c>
      <c r="D20" s="247">
        <v>218</v>
      </c>
      <c r="E20" s="247">
        <v>285</v>
      </c>
      <c r="F20" s="247">
        <v>0</v>
      </c>
      <c r="G20" s="247">
        <v>0</v>
      </c>
      <c r="H20" s="247">
        <v>1</v>
      </c>
      <c r="I20" s="248">
        <v>303</v>
      </c>
      <c r="J20" s="248">
        <v>280</v>
      </c>
      <c r="K20" s="248">
        <v>373</v>
      </c>
    </row>
    <row r="21" spans="1:11" ht="18.75" customHeight="1">
      <c r="A21" s="245" t="s">
        <v>240</v>
      </c>
      <c r="B21" s="246"/>
      <c r="C21" s="247">
        <v>70</v>
      </c>
      <c r="D21" s="247">
        <v>68</v>
      </c>
      <c r="E21" s="247">
        <v>70</v>
      </c>
      <c r="F21" s="247">
        <v>0</v>
      </c>
      <c r="G21" s="247">
        <v>0</v>
      </c>
      <c r="H21" s="247">
        <v>0</v>
      </c>
      <c r="I21" s="248">
        <v>91</v>
      </c>
      <c r="J21" s="248">
        <v>99</v>
      </c>
      <c r="K21" s="248">
        <v>82</v>
      </c>
    </row>
    <row r="22" spans="1:11" ht="18.75" customHeight="1">
      <c r="A22" s="245" t="s">
        <v>241</v>
      </c>
      <c r="B22" s="246"/>
      <c r="C22" s="247">
        <v>52</v>
      </c>
      <c r="D22" s="247">
        <v>46</v>
      </c>
      <c r="E22" s="247">
        <v>44</v>
      </c>
      <c r="F22" s="247">
        <v>0</v>
      </c>
      <c r="G22" s="247">
        <v>0</v>
      </c>
      <c r="H22" s="247">
        <v>0</v>
      </c>
      <c r="I22" s="248">
        <v>70</v>
      </c>
      <c r="J22" s="248">
        <v>60</v>
      </c>
      <c r="K22" s="248">
        <v>53</v>
      </c>
    </row>
    <row r="23" spans="1:11" ht="18.75" customHeight="1">
      <c r="A23" s="245" t="s">
        <v>242</v>
      </c>
      <c r="B23" s="246"/>
      <c r="C23" s="247">
        <v>11</v>
      </c>
      <c r="D23" s="247">
        <v>7</v>
      </c>
      <c r="E23" s="247">
        <v>8</v>
      </c>
      <c r="F23" s="247">
        <v>0</v>
      </c>
      <c r="G23" s="247">
        <v>0</v>
      </c>
      <c r="H23" s="247">
        <v>1</v>
      </c>
      <c r="I23" s="248">
        <v>15</v>
      </c>
      <c r="J23" s="248">
        <v>8</v>
      </c>
      <c r="K23" s="248">
        <v>10</v>
      </c>
    </row>
    <row r="24" spans="1:11" ht="18.75" customHeight="1">
      <c r="A24" s="245" t="s">
        <v>243</v>
      </c>
      <c r="B24" s="246"/>
      <c r="C24" s="247">
        <v>85</v>
      </c>
      <c r="D24" s="247">
        <v>89</v>
      </c>
      <c r="E24" s="247">
        <v>79</v>
      </c>
      <c r="F24" s="247">
        <v>0</v>
      </c>
      <c r="G24" s="247">
        <v>0</v>
      </c>
      <c r="H24" s="247">
        <v>0</v>
      </c>
      <c r="I24" s="248">
        <v>111</v>
      </c>
      <c r="J24" s="248">
        <v>111</v>
      </c>
      <c r="K24" s="248">
        <v>107</v>
      </c>
    </row>
    <row r="25" spans="1:11" ht="18.75" customHeight="1">
      <c r="A25" s="245" t="s">
        <v>244</v>
      </c>
      <c r="B25" s="246"/>
      <c r="C25" s="247">
        <v>123</v>
      </c>
      <c r="D25" s="247">
        <v>112</v>
      </c>
      <c r="E25" s="247">
        <v>109</v>
      </c>
      <c r="F25" s="247">
        <v>0</v>
      </c>
      <c r="G25" s="247">
        <v>0</v>
      </c>
      <c r="H25" s="247">
        <v>1</v>
      </c>
      <c r="I25" s="248">
        <v>169</v>
      </c>
      <c r="J25" s="248">
        <v>141</v>
      </c>
      <c r="K25" s="248">
        <v>146</v>
      </c>
    </row>
    <row r="26" spans="1:11" ht="18.75" customHeight="1">
      <c r="A26" s="245" t="s">
        <v>245</v>
      </c>
      <c r="B26" s="246"/>
      <c r="C26" s="247">
        <v>107</v>
      </c>
      <c r="D26" s="247">
        <v>106</v>
      </c>
      <c r="E26" s="247">
        <v>86</v>
      </c>
      <c r="F26" s="247">
        <v>0</v>
      </c>
      <c r="G26" s="247">
        <v>0</v>
      </c>
      <c r="H26" s="247">
        <v>0</v>
      </c>
      <c r="I26" s="248">
        <v>135</v>
      </c>
      <c r="J26" s="248">
        <v>130</v>
      </c>
      <c r="K26" s="248">
        <v>106</v>
      </c>
    </row>
    <row r="27" spans="1:11" ht="18.75" customHeight="1">
      <c r="A27" s="245" t="s">
        <v>207</v>
      </c>
      <c r="B27" s="246"/>
      <c r="C27" s="249">
        <v>66</v>
      </c>
      <c r="D27" s="249">
        <v>71</v>
      </c>
      <c r="E27" s="249">
        <v>62</v>
      </c>
      <c r="F27" s="249">
        <v>1</v>
      </c>
      <c r="G27" s="249">
        <v>0</v>
      </c>
      <c r="H27" s="249">
        <v>0</v>
      </c>
      <c r="I27" s="250">
        <v>80</v>
      </c>
      <c r="J27" s="250">
        <v>100</v>
      </c>
      <c r="K27" s="250">
        <v>84</v>
      </c>
    </row>
    <row r="28" spans="1:11" ht="18.75" customHeight="1">
      <c r="A28" s="245" t="s">
        <v>208</v>
      </c>
      <c r="B28" s="246"/>
      <c r="C28" s="247">
        <v>41</v>
      </c>
      <c r="D28" s="247">
        <v>45</v>
      </c>
      <c r="E28" s="247">
        <v>42</v>
      </c>
      <c r="F28" s="247">
        <v>1</v>
      </c>
      <c r="G28" s="247">
        <v>0</v>
      </c>
      <c r="H28" s="247">
        <v>0</v>
      </c>
      <c r="I28" s="248">
        <v>54</v>
      </c>
      <c r="J28" s="248">
        <v>58</v>
      </c>
      <c r="K28" s="248">
        <v>63</v>
      </c>
    </row>
    <row r="29" spans="1:11" ht="18.75" customHeight="1">
      <c r="A29" s="245" t="s">
        <v>209</v>
      </c>
      <c r="B29" s="246"/>
      <c r="C29" s="249">
        <v>134</v>
      </c>
      <c r="D29" s="249">
        <v>119</v>
      </c>
      <c r="E29" s="249">
        <v>142</v>
      </c>
      <c r="F29" s="249">
        <v>0</v>
      </c>
      <c r="G29" s="249">
        <v>1</v>
      </c>
      <c r="H29" s="249">
        <v>0</v>
      </c>
      <c r="I29" s="250">
        <v>179</v>
      </c>
      <c r="J29" s="250">
        <v>157</v>
      </c>
      <c r="K29" s="250">
        <v>182</v>
      </c>
    </row>
    <row r="30" spans="1:11" ht="18.75" customHeight="1">
      <c r="A30" s="245" t="s">
        <v>210</v>
      </c>
      <c r="B30" s="246"/>
      <c r="C30" s="247">
        <v>77</v>
      </c>
      <c r="D30" s="247">
        <v>66</v>
      </c>
      <c r="E30" s="247">
        <v>72</v>
      </c>
      <c r="F30" s="247">
        <v>0</v>
      </c>
      <c r="G30" s="247">
        <v>0</v>
      </c>
      <c r="H30" s="247">
        <v>1</v>
      </c>
      <c r="I30" s="248">
        <v>108</v>
      </c>
      <c r="J30" s="248">
        <v>90</v>
      </c>
      <c r="K30" s="248">
        <v>99</v>
      </c>
    </row>
    <row r="31" spans="1:11" ht="18.75" customHeight="1">
      <c r="A31" s="245" t="s">
        <v>211</v>
      </c>
      <c r="B31" s="246"/>
      <c r="C31" s="247">
        <v>18</v>
      </c>
      <c r="D31" s="247">
        <v>24</v>
      </c>
      <c r="E31" s="247">
        <v>19</v>
      </c>
      <c r="F31" s="247">
        <v>0</v>
      </c>
      <c r="G31" s="247">
        <v>0</v>
      </c>
      <c r="H31" s="247">
        <v>1</v>
      </c>
      <c r="I31" s="248">
        <v>31</v>
      </c>
      <c r="J31" s="248">
        <v>32</v>
      </c>
      <c r="K31" s="248">
        <v>30</v>
      </c>
    </row>
    <row r="32" spans="1:11" ht="18.75" customHeight="1">
      <c r="A32" s="245" t="s">
        <v>212</v>
      </c>
      <c r="B32" s="246"/>
      <c r="C32" s="247">
        <v>29</v>
      </c>
      <c r="D32" s="247">
        <v>33</v>
      </c>
      <c r="E32" s="247">
        <v>31</v>
      </c>
      <c r="F32" s="247">
        <v>0</v>
      </c>
      <c r="G32" s="247">
        <v>2</v>
      </c>
      <c r="H32" s="247">
        <v>0</v>
      </c>
      <c r="I32" s="248">
        <v>34</v>
      </c>
      <c r="J32" s="248">
        <v>54</v>
      </c>
      <c r="K32" s="248">
        <v>44</v>
      </c>
    </row>
    <row r="33" spans="1:11" ht="18.75" customHeight="1">
      <c r="A33" s="245" t="s">
        <v>213</v>
      </c>
      <c r="B33" s="246"/>
      <c r="C33" s="247">
        <v>25</v>
      </c>
      <c r="D33" s="247">
        <v>23</v>
      </c>
      <c r="E33" s="247">
        <v>18</v>
      </c>
      <c r="F33" s="247">
        <v>0</v>
      </c>
      <c r="G33" s="247">
        <v>0</v>
      </c>
      <c r="H33" s="247">
        <v>0</v>
      </c>
      <c r="I33" s="248">
        <v>34</v>
      </c>
      <c r="J33" s="248">
        <v>30</v>
      </c>
      <c r="K33" s="248">
        <v>25</v>
      </c>
    </row>
    <row r="34" spans="1:11" ht="18.75" customHeight="1">
      <c r="A34" s="245" t="s">
        <v>214</v>
      </c>
      <c r="B34" s="246"/>
      <c r="C34" s="247">
        <v>11</v>
      </c>
      <c r="D34" s="247">
        <v>19</v>
      </c>
      <c r="E34" s="247">
        <v>15</v>
      </c>
      <c r="F34" s="247">
        <v>0</v>
      </c>
      <c r="G34" s="247">
        <v>0</v>
      </c>
      <c r="H34" s="247">
        <v>1</v>
      </c>
      <c r="I34" s="248">
        <v>20</v>
      </c>
      <c r="J34" s="248">
        <v>28</v>
      </c>
      <c r="K34" s="248">
        <v>19</v>
      </c>
    </row>
    <row r="35" spans="1:11" ht="18.75" customHeight="1">
      <c r="A35" s="245" t="s">
        <v>215</v>
      </c>
      <c r="B35" s="246"/>
      <c r="C35" s="247">
        <v>8</v>
      </c>
      <c r="D35" s="247">
        <v>8</v>
      </c>
      <c r="E35" s="247">
        <v>6</v>
      </c>
      <c r="F35" s="247">
        <v>0</v>
      </c>
      <c r="G35" s="247">
        <v>0</v>
      </c>
      <c r="H35" s="247">
        <v>1</v>
      </c>
      <c r="I35" s="248">
        <v>10</v>
      </c>
      <c r="J35" s="248">
        <v>10</v>
      </c>
      <c r="K35" s="248">
        <v>5</v>
      </c>
    </row>
    <row r="36" spans="1:11" ht="18.75" customHeight="1">
      <c r="A36" s="245" t="s">
        <v>216</v>
      </c>
      <c r="B36" s="246"/>
      <c r="C36" s="247">
        <v>2</v>
      </c>
      <c r="D36" s="247">
        <v>1</v>
      </c>
      <c r="E36" s="247">
        <v>1</v>
      </c>
      <c r="F36" s="247">
        <v>0</v>
      </c>
      <c r="G36" s="247">
        <v>0</v>
      </c>
      <c r="H36" s="247">
        <v>0</v>
      </c>
      <c r="I36" s="248">
        <v>2</v>
      </c>
      <c r="J36" s="248">
        <v>2</v>
      </c>
      <c r="K36" s="248">
        <v>8</v>
      </c>
    </row>
    <row r="37" spans="1:11" ht="18.75" customHeight="1">
      <c r="A37" s="245" t="s">
        <v>217</v>
      </c>
      <c r="B37" s="246"/>
      <c r="C37" s="247">
        <v>37</v>
      </c>
      <c r="D37" s="247">
        <v>31</v>
      </c>
      <c r="E37" s="247">
        <v>19</v>
      </c>
      <c r="F37" s="247">
        <v>1</v>
      </c>
      <c r="G37" s="247">
        <v>1</v>
      </c>
      <c r="H37" s="247">
        <v>0</v>
      </c>
      <c r="I37" s="248">
        <v>50</v>
      </c>
      <c r="J37" s="248">
        <v>50</v>
      </c>
      <c r="K37" s="248">
        <v>23</v>
      </c>
    </row>
    <row r="38" spans="1:11" ht="18.75" customHeight="1">
      <c r="A38" s="245" t="s">
        <v>246</v>
      </c>
      <c r="B38" s="246"/>
      <c r="C38" s="247">
        <v>35</v>
      </c>
      <c r="D38" s="247">
        <v>43</v>
      </c>
      <c r="E38" s="247">
        <v>23</v>
      </c>
      <c r="F38" s="247">
        <v>1</v>
      </c>
      <c r="G38" s="247">
        <v>0</v>
      </c>
      <c r="H38" s="247">
        <v>0</v>
      </c>
      <c r="I38" s="248">
        <v>45</v>
      </c>
      <c r="J38" s="248">
        <v>65</v>
      </c>
      <c r="K38" s="248">
        <v>36</v>
      </c>
    </row>
    <row r="39" spans="1:11" ht="18.75" customHeight="1">
      <c r="A39" s="245" t="s">
        <v>247</v>
      </c>
      <c r="B39" s="246"/>
      <c r="C39" s="247">
        <v>2</v>
      </c>
      <c r="D39" s="247">
        <v>3</v>
      </c>
      <c r="E39" s="247">
        <v>5</v>
      </c>
      <c r="F39" s="247">
        <v>0</v>
      </c>
      <c r="G39" s="247">
        <v>0</v>
      </c>
      <c r="H39" s="247">
        <v>0</v>
      </c>
      <c r="I39" s="248">
        <v>2</v>
      </c>
      <c r="J39" s="248">
        <v>3</v>
      </c>
      <c r="K39" s="248">
        <v>5</v>
      </c>
    </row>
    <row r="40" spans="1:11" ht="18.75" customHeight="1">
      <c r="A40" s="245" t="s">
        <v>248</v>
      </c>
      <c r="B40" s="246"/>
      <c r="C40" s="247">
        <v>36</v>
      </c>
      <c r="D40" s="247">
        <v>33</v>
      </c>
      <c r="E40" s="247">
        <v>40</v>
      </c>
      <c r="F40" s="247">
        <v>0</v>
      </c>
      <c r="G40" s="247">
        <v>0</v>
      </c>
      <c r="H40" s="247">
        <v>1</v>
      </c>
      <c r="I40" s="248">
        <v>46</v>
      </c>
      <c r="J40" s="248">
        <v>43</v>
      </c>
      <c r="K40" s="248">
        <v>43</v>
      </c>
    </row>
    <row r="41" spans="1:11" ht="18.75" customHeight="1">
      <c r="A41" s="245" t="s">
        <v>249</v>
      </c>
      <c r="B41" s="246"/>
      <c r="C41" s="247">
        <v>62</v>
      </c>
      <c r="D41" s="247">
        <v>78</v>
      </c>
      <c r="E41" s="247">
        <v>49</v>
      </c>
      <c r="F41" s="247">
        <v>0</v>
      </c>
      <c r="G41" s="247">
        <v>0</v>
      </c>
      <c r="H41" s="247">
        <v>1</v>
      </c>
      <c r="I41" s="248">
        <v>107</v>
      </c>
      <c r="J41" s="248">
        <v>107</v>
      </c>
      <c r="K41" s="248">
        <v>53</v>
      </c>
    </row>
    <row r="42" spans="1:11" ht="18.75" customHeight="1">
      <c r="A42" s="245" t="s">
        <v>250</v>
      </c>
      <c r="B42" s="246"/>
      <c r="C42" s="247">
        <v>59</v>
      </c>
      <c r="D42" s="247">
        <v>50</v>
      </c>
      <c r="E42" s="247">
        <v>46</v>
      </c>
      <c r="F42" s="247">
        <v>0</v>
      </c>
      <c r="G42" s="247">
        <v>3</v>
      </c>
      <c r="H42" s="247">
        <v>0</v>
      </c>
      <c r="I42" s="248">
        <v>77</v>
      </c>
      <c r="J42" s="248">
        <v>65</v>
      </c>
      <c r="K42" s="248">
        <v>64</v>
      </c>
    </row>
    <row r="43" spans="1:11" ht="18.75" customHeight="1" thickBot="1">
      <c r="A43" s="251" t="s">
        <v>251</v>
      </c>
      <c r="B43" s="252"/>
      <c r="C43" s="253">
        <v>81</v>
      </c>
      <c r="D43" s="253">
        <v>74</v>
      </c>
      <c r="E43" s="253">
        <v>78</v>
      </c>
      <c r="F43" s="253">
        <v>0</v>
      </c>
      <c r="G43" s="253">
        <v>0</v>
      </c>
      <c r="H43" s="253">
        <v>0</v>
      </c>
      <c r="I43" s="254">
        <v>110</v>
      </c>
      <c r="J43" s="254">
        <v>95</v>
      </c>
      <c r="K43" s="254">
        <v>108</v>
      </c>
    </row>
    <row r="44" spans="1:11">
      <c r="A44" s="255" t="s">
        <v>252</v>
      </c>
    </row>
  </sheetData>
  <mergeCells count="5">
    <mergeCell ref="A1:K1"/>
    <mergeCell ref="C4:K4"/>
    <mergeCell ref="C5:E5"/>
    <mergeCell ref="F5:H5"/>
    <mergeCell ref="I5:K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〔20〕目次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'212'!Print_Area</vt:lpstr>
      <vt:lpstr>'219'!Print_Area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ＳＡＧＡ</dc:creator>
  <cp:lastModifiedBy>佐賀市</cp:lastModifiedBy>
  <cp:lastPrinted>2013-09-02T01:12:30Z</cp:lastPrinted>
  <dcterms:created xsi:type="dcterms:W3CDTF">1997-12-18T06:06:45Z</dcterms:created>
  <dcterms:modified xsi:type="dcterms:W3CDTF">2015-02-18T05:14:34Z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00080026020000000000010252410207f74006b004c800</vt:lpwstr>
  </property>
</Properties>
</file>