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gwn-nas-01.saga-net.local\全庁NAS_A\NAS_建築指導課\01　指導係\指導係パブリック\02.耐震関係\10.ホームページ等関係\(工事)\R7.4\ホームページ添付ファイル\"/>
    </mc:Choice>
  </mc:AlternateContent>
  <bookViews>
    <workbookView xWindow="0" yWindow="0" windowWidth="28800" windowHeight="10860"/>
  </bookViews>
  <sheets>
    <sheet name="表紙" sheetId="9" r:id="rId1"/>
    <sheet name="内訳" sheetId="10" r:id="rId2"/>
  </sheets>
  <definedNames>
    <definedName name="_xlnm.Print_Area" localSheetId="1">内訳!$A$1:$G$86</definedName>
    <definedName name="_xlnm.Print_Titles" localSheetId="1">内訳!$1:$1</definedName>
  </definedNames>
  <calcPr calcId="162913"/>
</workbook>
</file>

<file path=xl/calcChain.xml><?xml version="1.0" encoding="utf-8"?>
<calcChain xmlns="http://schemas.openxmlformats.org/spreadsheetml/2006/main">
  <c r="F85" i="10" l="1"/>
  <c r="F51" i="10"/>
  <c r="F68" i="10"/>
  <c r="F62" i="10"/>
  <c r="F56" i="10"/>
  <c r="F22" i="10"/>
  <c r="F23" i="10"/>
  <c r="F34" i="10" s="1"/>
  <c r="F24" i="10"/>
  <c r="F25" i="10"/>
  <c r="F26" i="10"/>
  <c r="F39" i="10"/>
  <c r="F40" i="10"/>
  <c r="F57" i="10"/>
  <c r="F59" i="10"/>
  <c r="F60" i="10"/>
  <c r="F61" i="10"/>
  <c r="F73" i="10"/>
  <c r="F74" i="10"/>
  <c r="F75" i="10"/>
  <c r="F76" i="10"/>
  <c r="F78" i="10"/>
  <c r="F79" i="10"/>
  <c r="F80" i="10"/>
  <c r="F9" i="10" l="1"/>
  <c r="F11" i="10" s="1"/>
  <c r="F5" i="10"/>
  <c r="F3" i="10"/>
  <c r="F4" i="10"/>
  <c r="F7" i="10" l="1"/>
  <c r="F15" i="10" s="1"/>
  <c r="F16" i="10" s="1"/>
  <c r="F17" i="10" s="1"/>
  <c r="B25" i="9" s="1"/>
  <c r="G15" i="10" l="1"/>
  <c r="G16" i="10" s="1"/>
  <c r="G17" i="10" s="1"/>
  <c r="B32" i="9" s="1"/>
</calcChain>
</file>

<file path=xl/sharedStrings.xml><?xml version="1.0" encoding="utf-8"?>
<sst xmlns="http://schemas.openxmlformats.org/spreadsheetml/2006/main" count="123" uniqueCount="90">
  <si>
    <t>数　量</t>
    <rPh sb="0" eb="1">
      <t>スウ</t>
    </rPh>
    <rPh sb="2" eb="3">
      <t>リョウ</t>
    </rPh>
    <phoneticPr fontId="38"/>
  </si>
  <si>
    <t>単位</t>
    <rPh sb="0" eb="2">
      <t>タンイ</t>
    </rPh>
    <phoneticPr fontId="38"/>
  </si>
  <si>
    <t>金　　額</t>
    <rPh sb="0" eb="1">
      <t>キン</t>
    </rPh>
    <rPh sb="3" eb="4">
      <t>ガク</t>
    </rPh>
    <phoneticPr fontId="38"/>
  </si>
  <si>
    <t>名称</t>
    <rPh sb="0" eb="2">
      <t>メイショウ</t>
    </rPh>
    <phoneticPr fontId="38"/>
  </si>
  <si>
    <t>規格　・　寸法</t>
    <rPh sb="0" eb="2">
      <t>キカク</t>
    </rPh>
    <rPh sb="5" eb="7">
      <t>スンポウ</t>
    </rPh>
    <phoneticPr fontId="38"/>
  </si>
  <si>
    <t>単　価</t>
    <rPh sb="0" eb="1">
      <t>タン</t>
    </rPh>
    <rPh sb="2" eb="3">
      <t>カ</t>
    </rPh>
    <phoneticPr fontId="38"/>
  </si>
  <si>
    <t>備　　　考</t>
    <rPh sb="0" eb="1">
      <t>ビ</t>
    </rPh>
    <rPh sb="4" eb="5">
      <t>コウ</t>
    </rPh>
    <phoneticPr fontId="38"/>
  </si>
  <si>
    <t>式</t>
    <rPh sb="0" eb="1">
      <t>シキ</t>
    </rPh>
    <phoneticPr fontId="38"/>
  </si>
  <si>
    <t>消費税</t>
    <rPh sb="0" eb="3">
      <t>ショウヒゼイ</t>
    </rPh>
    <phoneticPr fontId="44"/>
  </si>
  <si>
    <t>総合計</t>
    <rPh sb="0" eb="1">
      <t>ソウ</t>
    </rPh>
    <rPh sb="1" eb="3">
      <t>ゴウケイ</t>
    </rPh>
    <phoneticPr fontId="44"/>
  </si>
  <si>
    <t>見積書</t>
    <rPh sb="0" eb="2">
      <t>ミツモリ</t>
    </rPh>
    <rPh sb="2" eb="3">
      <t>ショ</t>
    </rPh>
    <phoneticPr fontId="44"/>
  </si>
  <si>
    <t>○○邸耐震補強工事</t>
    <rPh sb="2" eb="3">
      <t>テイ</t>
    </rPh>
    <rPh sb="3" eb="5">
      <t>タイシン</t>
    </rPh>
    <rPh sb="5" eb="7">
      <t>ホキョウ</t>
    </rPh>
    <rPh sb="7" eb="9">
      <t>コウジ</t>
    </rPh>
    <phoneticPr fontId="44"/>
  </si>
  <si>
    <t>○○　○○様</t>
    <rPh sb="5" eb="6">
      <t>サマ</t>
    </rPh>
    <phoneticPr fontId="44"/>
  </si>
  <si>
    <t>△△△△工務店</t>
    <rPh sb="4" eb="7">
      <t>コウムテン</t>
    </rPh>
    <phoneticPr fontId="44"/>
  </si>
  <si>
    <t>代表取締役　△△　△△　印</t>
    <rPh sb="0" eb="2">
      <t>ダイヒョウ</t>
    </rPh>
    <rPh sb="2" eb="5">
      <t>トリシマリヤク</t>
    </rPh>
    <rPh sb="12" eb="13">
      <t>イン</t>
    </rPh>
    <phoneticPr fontId="44"/>
  </si>
  <si>
    <t>小計</t>
    <rPh sb="0" eb="2">
      <t>ショウケイ</t>
    </rPh>
    <phoneticPr fontId="44"/>
  </si>
  <si>
    <t>◎耐震補強に関する工事</t>
    <rPh sb="1" eb="3">
      <t>タイシン</t>
    </rPh>
    <rPh sb="3" eb="5">
      <t>ホキョウ</t>
    </rPh>
    <rPh sb="6" eb="7">
      <t>カン</t>
    </rPh>
    <rPh sb="9" eb="11">
      <t>コウジ</t>
    </rPh>
    <phoneticPr fontId="44"/>
  </si>
  <si>
    <t>※補助対象外工事</t>
    <rPh sb="1" eb="3">
      <t>ホジョ</t>
    </rPh>
    <rPh sb="3" eb="6">
      <t>タイショウガイ</t>
    </rPh>
    <rPh sb="6" eb="8">
      <t>コウジ</t>
    </rPh>
    <phoneticPr fontId="44"/>
  </si>
  <si>
    <t>※補助対象工事</t>
    <rPh sb="1" eb="3">
      <t>ホジョ</t>
    </rPh>
    <rPh sb="3" eb="5">
      <t>タイショウ</t>
    </rPh>
    <rPh sb="5" eb="7">
      <t>コウジ</t>
    </rPh>
    <phoneticPr fontId="44"/>
  </si>
  <si>
    <t>仮設費</t>
    <rPh sb="0" eb="2">
      <t>カセツ</t>
    </rPh>
    <rPh sb="2" eb="3">
      <t>ヒ</t>
    </rPh>
    <phoneticPr fontId="44"/>
  </si>
  <si>
    <t>木工事</t>
    <rPh sb="0" eb="1">
      <t>モク</t>
    </rPh>
    <rPh sb="1" eb="3">
      <t>コウジ</t>
    </rPh>
    <phoneticPr fontId="44"/>
  </si>
  <si>
    <t>内装工事</t>
    <rPh sb="0" eb="2">
      <t>ナイソウ</t>
    </rPh>
    <rPh sb="2" eb="4">
      <t>コウジ</t>
    </rPh>
    <phoneticPr fontId="44"/>
  </si>
  <si>
    <t>解体撤去費</t>
    <rPh sb="0" eb="2">
      <t>カイタイ</t>
    </rPh>
    <rPh sb="2" eb="4">
      <t>テッキョ</t>
    </rPh>
    <rPh sb="4" eb="5">
      <t>ヒ</t>
    </rPh>
    <phoneticPr fontId="44"/>
  </si>
  <si>
    <t>諸経費</t>
    <rPh sb="0" eb="3">
      <t>ショケイヒ</t>
    </rPh>
    <phoneticPr fontId="44"/>
  </si>
  <si>
    <t>式</t>
    <rPh sb="0" eb="1">
      <t>シキ</t>
    </rPh>
    <phoneticPr fontId="44"/>
  </si>
  <si>
    <t>仮設工事</t>
    <rPh sb="0" eb="2">
      <t>カセツ</t>
    </rPh>
    <rPh sb="2" eb="4">
      <t>コウジ</t>
    </rPh>
    <phoneticPr fontId="44"/>
  </si>
  <si>
    <t>清掃・養生</t>
    <rPh sb="0" eb="2">
      <t>セイソウ</t>
    </rPh>
    <rPh sb="3" eb="5">
      <t>ヨウジョウ</t>
    </rPh>
    <phoneticPr fontId="44"/>
  </si>
  <si>
    <t>㎡</t>
    <phoneticPr fontId="44"/>
  </si>
  <si>
    <t>くさび緊結式足場</t>
    <rPh sb="3" eb="4">
      <t>キン</t>
    </rPh>
    <rPh sb="4" eb="5">
      <t>ケツ</t>
    </rPh>
    <rPh sb="5" eb="6">
      <t>シキ</t>
    </rPh>
    <rPh sb="6" eb="8">
      <t>アシバ</t>
    </rPh>
    <phoneticPr fontId="44"/>
  </si>
  <si>
    <t>清掃・養生</t>
    <phoneticPr fontId="44"/>
  </si>
  <si>
    <t>W=600　1ヶ月程度　400㎡程度</t>
    <rPh sb="8" eb="9">
      <t>ゲツ</t>
    </rPh>
    <rPh sb="9" eb="11">
      <t>テイド</t>
    </rPh>
    <rPh sb="16" eb="18">
      <t>テイド</t>
    </rPh>
    <phoneticPr fontId="44"/>
  </si>
  <si>
    <t>屋根改修工事（補助対象）と外壁改修工事（補助対象外）の工事費按分で算出</t>
    <rPh sb="0" eb="2">
      <t>ヤネ</t>
    </rPh>
    <rPh sb="2" eb="4">
      <t>カイシュウ</t>
    </rPh>
    <rPh sb="4" eb="6">
      <t>コウジ</t>
    </rPh>
    <rPh sb="7" eb="9">
      <t>ホジョ</t>
    </rPh>
    <rPh sb="9" eb="11">
      <t>タイショウ</t>
    </rPh>
    <rPh sb="13" eb="15">
      <t>ガイヘキ</t>
    </rPh>
    <rPh sb="15" eb="17">
      <t>カイシュウ</t>
    </rPh>
    <rPh sb="17" eb="19">
      <t>コウジ</t>
    </rPh>
    <rPh sb="20" eb="22">
      <t>ホジョ</t>
    </rPh>
    <rPh sb="22" eb="24">
      <t>タイショウ</t>
    </rPh>
    <rPh sb="24" eb="25">
      <t>ガイ</t>
    </rPh>
    <rPh sb="27" eb="30">
      <t>コウジヒ</t>
    </rPh>
    <rPh sb="30" eb="32">
      <t>アンブン</t>
    </rPh>
    <rPh sb="33" eb="35">
      <t>サンシュツ</t>
    </rPh>
    <phoneticPr fontId="44"/>
  </si>
  <si>
    <t>既存屋根撤去</t>
    <rPh sb="0" eb="2">
      <t>キゾン</t>
    </rPh>
    <rPh sb="2" eb="4">
      <t>ヤネ</t>
    </rPh>
    <rPh sb="4" eb="6">
      <t>テッキョ</t>
    </rPh>
    <phoneticPr fontId="44"/>
  </si>
  <si>
    <t>屋根仕様の変更（瓦→金属屋根）</t>
    <rPh sb="8" eb="9">
      <t>カワラ</t>
    </rPh>
    <rPh sb="10" eb="12">
      <t>キンゾク</t>
    </rPh>
    <rPh sb="12" eb="14">
      <t>ヤネ</t>
    </rPh>
    <phoneticPr fontId="44"/>
  </si>
  <si>
    <t>屋根仕様の変更（瓦→金属屋根）</t>
    <rPh sb="0" eb="2">
      <t>ヤネ</t>
    </rPh>
    <rPh sb="2" eb="4">
      <t>シヨウ</t>
    </rPh>
    <rPh sb="5" eb="7">
      <t>ヘンコウ</t>
    </rPh>
    <phoneticPr fontId="44"/>
  </si>
  <si>
    <t>◎その他の工事</t>
    <rPh sb="3" eb="4">
      <t>タ</t>
    </rPh>
    <rPh sb="5" eb="7">
      <t>コウジ</t>
    </rPh>
    <phoneticPr fontId="44"/>
  </si>
  <si>
    <t>４．その他の工事</t>
    <rPh sb="4" eb="5">
      <t>タ</t>
    </rPh>
    <rPh sb="6" eb="8">
      <t>コウジ</t>
    </rPh>
    <phoneticPr fontId="44"/>
  </si>
  <si>
    <t>補助対象外工事</t>
    <rPh sb="0" eb="2">
      <t>ホジョ</t>
    </rPh>
    <rPh sb="2" eb="4">
      <t>タイショウ</t>
    </rPh>
    <rPh sb="4" eb="5">
      <t>ガイ</t>
    </rPh>
    <rPh sb="5" eb="7">
      <t>コウジ</t>
    </rPh>
    <phoneticPr fontId="44"/>
  </si>
  <si>
    <t>工事費合計</t>
    <rPh sb="0" eb="2">
      <t>コウジ</t>
    </rPh>
    <rPh sb="2" eb="3">
      <t>ヒ</t>
    </rPh>
    <rPh sb="3" eb="5">
      <t>ゴウケイ</t>
    </rPh>
    <phoneticPr fontId="44"/>
  </si>
  <si>
    <t>瓦屋根、ルーフィング共</t>
    <rPh sb="0" eb="1">
      <t>カワラ</t>
    </rPh>
    <rPh sb="1" eb="3">
      <t>ヤネ</t>
    </rPh>
    <rPh sb="10" eb="11">
      <t>トモ</t>
    </rPh>
    <phoneticPr fontId="44"/>
  </si>
  <si>
    <t>耐震診断時の評点</t>
    <rPh sb="0" eb="2">
      <t>タイシン</t>
    </rPh>
    <rPh sb="2" eb="4">
      <t>シンダン</t>
    </rPh>
    <rPh sb="4" eb="5">
      <t>ジ</t>
    </rPh>
    <rPh sb="6" eb="8">
      <t>ヒョウテン</t>
    </rPh>
    <phoneticPr fontId="44"/>
  </si>
  <si>
    <t>改修後の評点</t>
    <rPh sb="0" eb="2">
      <t>カイシュウ</t>
    </rPh>
    <rPh sb="2" eb="3">
      <t>ゴ</t>
    </rPh>
    <rPh sb="4" eb="6">
      <t>ヒョウテン</t>
    </rPh>
    <phoneticPr fontId="44"/>
  </si>
  <si>
    <t>０．４３</t>
    <phoneticPr fontId="44"/>
  </si>
  <si>
    <t>１．１２</t>
    <phoneticPr fontId="44"/>
  </si>
  <si>
    <t>【耐震補強の概要】</t>
    <rPh sb="1" eb="3">
      <t>タイシン</t>
    </rPh>
    <rPh sb="3" eb="5">
      <t>ホキョウ</t>
    </rPh>
    <rPh sb="6" eb="8">
      <t>ガイヨウ</t>
    </rPh>
    <phoneticPr fontId="44"/>
  </si>
  <si>
    <t>・基礎の補強</t>
    <rPh sb="1" eb="3">
      <t>キソ</t>
    </rPh>
    <rPh sb="4" eb="6">
      <t>ホキョウ</t>
    </rPh>
    <phoneticPr fontId="44"/>
  </si>
  <si>
    <t>合計</t>
    <rPh sb="0" eb="2">
      <t>ゴウケイ</t>
    </rPh>
    <phoneticPr fontId="44"/>
  </si>
  <si>
    <t>【参考】</t>
    <rPh sb="1" eb="3">
      <t>サンコウ</t>
    </rPh>
    <phoneticPr fontId="44"/>
  </si>
  <si>
    <t>工事費合計（税込）</t>
    <rPh sb="0" eb="3">
      <t>コウジヒ</t>
    </rPh>
    <rPh sb="3" eb="5">
      <t>ゴウケイ</t>
    </rPh>
    <rPh sb="6" eb="8">
      <t>ゼイコ</t>
    </rPh>
    <phoneticPr fontId="44"/>
  </si>
  <si>
    <t>壁・天井のリフォーム工事</t>
    <rPh sb="0" eb="1">
      <t>カベ</t>
    </rPh>
    <rPh sb="2" eb="4">
      <t>テンジョウ</t>
    </rPh>
    <rPh sb="10" eb="12">
      <t>コウジ</t>
    </rPh>
    <phoneticPr fontId="44"/>
  </si>
  <si>
    <t>壁・天井のクロス、木部の塗装など</t>
    <rPh sb="0" eb="1">
      <t>カベ</t>
    </rPh>
    <rPh sb="2" eb="4">
      <t>テンジョウ</t>
    </rPh>
    <rPh sb="9" eb="11">
      <t>モクブ</t>
    </rPh>
    <rPh sb="12" eb="14">
      <t>トソウ</t>
    </rPh>
    <phoneticPr fontId="44"/>
  </si>
  <si>
    <t>窓枠、建具枠など</t>
    <rPh sb="0" eb="2">
      <t>マドワク</t>
    </rPh>
    <rPh sb="3" eb="5">
      <t>タテグ</t>
    </rPh>
    <rPh sb="5" eb="6">
      <t>ワク</t>
    </rPh>
    <phoneticPr fontId="44"/>
  </si>
  <si>
    <t>外壁塗装工事</t>
    <phoneticPr fontId="44"/>
  </si>
  <si>
    <t>塗装工事</t>
    <rPh sb="0" eb="2">
      <t>トソウ</t>
    </rPh>
    <rPh sb="2" eb="4">
      <t>コウジ</t>
    </rPh>
    <phoneticPr fontId="44"/>
  </si>
  <si>
    <t>下地調整含む</t>
    <rPh sb="0" eb="2">
      <t>シタジ</t>
    </rPh>
    <rPh sb="2" eb="4">
      <t>チョウセイ</t>
    </rPh>
    <rPh sb="4" eb="5">
      <t>フク</t>
    </rPh>
    <phoneticPr fontId="44"/>
  </si>
  <si>
    <t>清掃・養生費</t>
    <rPh sb="0" eb="2">
      <t>セイソウ</t>
    </rPh>
    <rPh sb="3" eb="5">
      <t>ヨウジョウ</t>
    </rPh>
    <rPh sb="5" eb="6">
      <t>ヒ</t>
    </rPh>
    <phoneticPr fontId="44"/>
  </si>
  <si>
    <t>箇所</t>
    <rPh sb="0" eb="2">
      <t>カショ</t>
    </rPh>
    <phoneticPr fontId="44"/>
  </si>
  <si>
    <t>耐力壁の新設　
2箇所</t>
    <rPh sb="0" eb="2">
      <t>タイリョク</t>
    </rPh>
    <rPh sb="2" eb="3">
      <t>カベ</t>
    </rPh>
    <rPh sb="4" eb="6">
      <t>シンセツ</t>
    </rPh>
    <rPh sb="9" eb="11">
      <t>カショ</t>
    </rPh>
    <phoneticPr fontId="44"/>
  </si>
  <si>
    <t>・耐震壁の新設　2箇所</t>
    <rPh sb="1" eb="3">
      <t>タイシン</t>
    </rPh>
    <rPh sb="3" eb="4">
      <t>カベ</t>
    </rPh>
    <rPh sb="5" eb="7">
      <t>シンセツ</t>
    </rPh>
    <rPh sb="9" eb="11">
      <t>カショ</t>
    </rPh>
    <phoneticPr fontId="44"/>
  </si>
  <si>
    <t>【その他の工事概要】</t>
    <phoneticPr fontId="44"/>
  </si>
  <si>
    <t>・屋根の仕様変更（瓦屋根→金属屋根）</t>
    <rPh sb="1" eb="3">
      <t>ヤネ</t>
    </rPh>
    <rPh sb="4" eb="6">
      <t>シヨウ</t>
    </rPh>
    <rPh sb="6" eb="8">
      <t>ヘンコウ</t>
    </rPh>
    <rPh sb="9" eb="10">
      <t>カワラ</t>
    </rPh>
    <rPh sb="10" eb="12">
      <t>ヤネ</t>
    </rPh>
    <rPh sb="13" eb="15">
      <t>キンゾク</t>
    </rPh>
    <rPh sb="15" eb="17">
      <t>ヤネ</t>
    </rPh>
    <phoneticPr fontId="44"/>
  </si>
  <si>
    <t>工事箇所①②</t>
    <rPh sb="0" eb="2">
      <t>コウジ</t>
    </rPh>
    <rPh sb="2" eb="4">
      <t>カショ</t>
    </rPh>
    <phoneticPr fontId="44"/>
  </si>
  <si>
    <t>工事箇所③④</t>
    <rPh sb="0" eb="2">
      <t>コウジ</t>
    </rPh>
    <rPh sb="2" eb="4">
      <t>カショ</t>
    </rPh>
    <phoneticPr fontId="44"/>
  </si>
  <si>
    <t>工事箇所⑤</t>
    <rPh sb="0" eb="2">
      <t>コウジ</t>
    </rPh>
    <rPh sb="2" eb="4">
      <t>カショ</t>
    </rPh>
    <phoneticPr fontId="44"/>
  </si>
  <si>
    <t>基礎の補強（打ち増し基礎）　
5ｍ×2＝10ｍ</t>
    <rPh sb="0" eb="2">
      <t>キソ</t>
    </rPh>
    <rPh sb="3" eb="5">
      <t>ホキョウ</t>
    </rPh>
    <rPh sb="6" eb="7">
      <t>ウ</t>
    </rPh>
    <rPh sb="8" eb="9">
      <t>マ</t>
    </rPh>
    <rPh sb="10" eb="12">
      <t>キソ</t>
    </rPh>
    <phoneticPr fontId="44"/>
  </si>
  <si>
    <t>１．工事箇所①②</t>
    <phoneticPr fontId="44"/>
  </si>
  <si>
    <t>２．工事箇所③④</t>
    <phoneticPr fontId="44"/>
  </si>
  <si>
    <t>３．工事箇所⑤</t>
    <phoneticPr fontId="44"/>
  </si>
  <si>
    <t>耐震補強</t>
    <rPh sb="0" eb="2">
      <t>タイシン</t>
    </rPh>
    <rPh sb="2" eb="4">
      <t>ホキョウ</t>
    </rPh>
    <phoneticPr fontId="44"/>
  </si>
  <si>
    <t>構造用合板厚9.5貼
金物固定</t>
    <rPh sb="0" eb="3">
      <t>コウゾウヨウ</t>
    </rPh>
    <rPh sb="3" eb="5">
      <t>ゴウハン</t>
    </rPh>
    <rPh sb="5" eb="6">
      <t>アツ</t>
    </rPh>
    <rPh sb="9" eb="10">
      <t>ハ</t>
    </rPh>
    <rPh sb="11" eb="13">
      <t>カナモノ</t>
    </rPh>
    <rPh sb="13" eb="15">
      <t>コテイ</t>
    </rPh>
    <phoneticPr fontId="44"/>
  </si>
  <si>
    <t>上記に伴う解体工事</t>
    <rPh sb="0" eb="2">
      <t>ジョウキ</t>
    </rPh>
    <rPh sb="3" eb="4">
      <t>トモナ</t>
    </rPh>
    <rPh sb="5" eb="7">
      <t>カイタイ</t>
    </rPh>
    <rPh sb="7" eb="9">
      <t>コウジ</t>
    </rPh>
    <phoneticPr fontId="44"/>
  </si>
  <si>
    <t>耐力壁の新設　2箇所</t>
    <rPh sb="0" eb="2">
      <t>タイリョク</t>
    </rPh>
    <rPh sb="2" eb="3">
      <t>カベ</t>
    </rPh>
    <rPh sb="4" eb="6">
      <t>シンセツ</t>
    </rPh>
    <rPh sb="8" eb="10">
      <t>カショ</t>
    </rPh>
    <phoneticPr fontId="44"/>
  </si>
  <si>
    <t>仕上げ復旧工事</t>
    <rPh sb="0" eb="2">
      <t>シア</t>
    </rPh>
    <rPh sb="3" eb="5">
      <t>フッキュウ</t>
    </rPh>
    <rPh sb="5" eb="7">
      <t>コウジ</t>
    </rPh>
    <phoneticPr fontId="44"/>
  </si>
  <si>
    <t>産廃運搬・処分費</t>
    <rPh sb="0" eb="2">
      <t>サンパイ</t>
    </rPh>
    <rPh sb="2" eb="4">
      <t>ウンパン</t>
    </rPh>
    <rPh sb="5" eb="7">
      <t>ショブン</t>
    </rPh>
    <rPh sb="7" eb="8">
      <t>ヒ</t>
    </rPh>
    <phoneticPr fontId="44"/>
  </si>
  <si>
    <t>床フローリング、壁・天井PB厚9.5+クロス貼
（補強箇所の周囲１ｍの範囲）</t>
    <rPh sb="0" eb="1">
      <t>ユカ</t>
    </rPh>
    <rPh sb="8" eb="9">
      <t>カベ</t>
    </rPh>
    <rPh sb="10" eb="12">
      <t>テンジョウ</t>
    </rPh>
    <rPh sb="14" eb="15">
      <t>アツ</t>
    </rPh>
    <rPh sb="22" eb="23">
      <t>ハ</t>
    </rPh>
    <rPh sb="25" eb="27">
      <t>ホキョウ</t>
    </rPh>
    <rPh sb="27" eb="29">
      <t>カショ</t>
    </rPh>
    <rPh sb="30" eb="32">
      <t>シュウイ</t>
    </rPh>
    <rPh sb="35" eb="37">
      <t>ハンイ</t>
    </rPh>
    <phoneticPr fontId="44"/>
  </si>
  <si>
    <t>基礎の補強（打ち増し基礎）：10ｍ</t>
    <rPh sb="6" eb="7">
      <t>ウ</t>
    </rPh>
    <rPh sb="8" eb="9">
      <t>マ</t>
    </rPh>
    <rPh sb="10" eb="12">
      <t>キソ</t>
    </rPh>
    <phoneticPr fontId="44"/>
  </si>
  <si>
    <t>ケミカルアンカーD10＠200　鉄筋D10.D13
コンクリートFc24　土工事その他含む</t>
    <rPh sb="16" eb="18">
      <t>テッキン</t>
    </rPh>
    <rPh sb="37" eb="38">
      <t>ド</t>
    </rPh>
    <rPh sb="38" eb="40">
      <t>コウジ</t>
    </rPh>
    <rPh sb="42" eb="43">
      <t>タ</t>
    </rPh>
    <rPh sb="43" eb="44">
      <t>フク</t>
    </rPh>
    <phoneticPr fontId="44"/>
  </si>
  <si>
    <t>㎡</t>
    <phoneticPr fontId="44"/>
  </si>
  <si>
    <t>新設屋根工事</t>
    <rPh sb="0" eb="2">
      <t>シンセツ</t>
    </rPh>
    <rPh sb="2" eb="4">
      <t>ヤネ</t>
    </rPh>
    <rPh sb="4" eb="6">
      <t>コウジ</t>
    </rPh>
    <phoneticPr fontId="44"/>
  </si>
  <si>
    <t>ガルバリウム塗装鋼板　厚0.35　瓦棒葺き
アスファルトルーフィング　含む</t>
    <rPh sb="6" eb="8">
      <t>トソウ</t>
    </rPh>
    <rPh sb="8" eb="10">
      <t>コウハン</t>
    </rPh>
    <rPh sb="11" eb="12">
      <t>アツ</t>
    </rPh>
    <rPh sb="17" eb="18">
      <t>カワラ</t>
    </rPh>
    <rPh sb="18" eb="19">
      <t>ボウ</t>
    </rPh>
    <rPh sb="19" eb="20">
      <t>フ</t>
    </rPh>
    <rPh sb="35" eb="36">
      <t>フク</t>
    </rPh>
    <phoneticPr fontId="44"/>
  </si>
  <si>
    <t>※既存無筋基礎にRC造基礎の打ち増し</t>
    <rPh sb="1" eb="3">
      <t>キゾン</t>
    </rPh>
    <rPh sb="3" eb="4">
      <t>ム</t>
    </rPh>
    <rPh sb="4" eb="5">
      <t>キン</t>
    </rPh>
    <rPh sb="5" eb="7">
      <t>キソ</t>
    </rPh>
    <rPh sb="10" eb="11">
      <t>ゾウ</t>
    </rPh>
    <rPh sb="11" eb="13">
      <t>キソ</t>
    </rPh>
    <rPh sb="14" eb="15">
      <t>ウ</t>
    </rPh>
    <rPh sb="16" eb="17">
      <t>マ</t>
    </rPh>
    <phoneticPr fontId="44"/>
  </si>
  <si>
    <t>基礎補強（RC基礎打ち増し）</t>
    <rPh sb="0" eb="2">
      <t>キソ</t>
    </rPh>
    <rPh sb="2" eb="4">
      <t>ホキョウ</t>
    </rPh>
    <rPh sb="7" eb="9">
      <t>キソ</t>
    </rPh>
    <rPh sb="9" eb="10">
      <t>ウ</t>
    </rPh>
    <rPh sb="11" eb="12">
      <t>マ</t>
    </rPh>
    <phoneticPr fontId="44"/>
  </si>
  <si>
    <t>　構造用合板張り、金物設置</t>
    <rPh sb="1" eb="4">
      <t>コウゾウヨウ</t>
    </rPh>
    <rPh sb="4" eb="6">
      <t>ゴウハン</t>
    </rPh>
    <rPh sb="6" eb="7">
      <t>ハ</t>
    </rPh>
    <rPh sb="9" eb="11">
      <t>カナモノ</t>
    </rPh>
    <rPh sb="11" eb="13">
      <t>セッチ</t>
    </rPh>
    <phoneticPr fontId="44"/>
  </si>
  <si>
    <t>　既存無筋基礎にRC造基礎の打ち増し</t>
    <rPh sb="1" eb="3">
      <t>キソン</t>
    </rPh>
    <rPh sb="3" eb="5">
      <t>ムキン</t>
    </rPh>
    <rPh sb="5" eb="7">
      <t>キソ</t>
    </rPh>
    <rPh sb="10" eb="11">
      <t>ヅクリ</t>
    </rPh>
    <rPh sb="11" eb="13">
      <t>キソ</t>
    </rPh>
    <rPh sb="14" eb="15">
      <t>ウ</t>
    </rPh>
    <rPh sb="16" eb="17">
      <t>マ</t>
    </rPh>
    <phoneticPr fontId="44"/>
  </si>
  <si>
    <t>・耐震補強部以外の壁、天井のリフォーム</t>
    <phoneticPr fontId="44"/>
  </si>
  <si>
    <t>ｍ</t>
    <phoneticPr fontId="44"/>
  </si>
  <si>
    <t>・外壁の塗装改修　など</t>
    <rPh sb="6" eb="8">
      <t>カイシュウ</t>
    </rPh>
    <phoneticPr fontId="44"/>
  </si>
  <si>
    <t>上記工事に係る部分</t>
    <phoneticPr fontId="44"/>
  </si>
  <si>
    <t>耐震補強に係る部分以外</t>
    <rPh sb="0" eb="2">
      <t>タイシン</t>
    </rPh>
    <rPh sb="2" eb="4">
      <t>ホキョウ</t>
    </rPh>
    <rPh sb="5" eb="6">
      <t>カカ</t>
    </rPh>
    <rPh sb="7" eb="9">
      <t>ブブン</t>
    </rPh>
    <rPh sb="9" eb="11">
      <t>イガイ</t>
    </rPh>
    <phoneticPr fontId="44"/>
  </si>
  <si>
    <t>うち補助対象工事費（税込）</t>
    <rPh sb="2" eb="4">
      <t>ホジョ</t>
    </rPh>
    <rPh sb="4" eb="6">
      <t>タイショウ</t>
    </rPh>
    <rPh sb="6" eb="9">
      <t>コウジヒ</t>
    </rPh>
    <rPh sb="10" eb="12">
      <t>ゼイコ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</si>
</sst>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"/>
    <numFmt numFmtId="178" formatCode="#,##0;\-#,##0;&quot;-&quot;"/>
    <numFmt numFmtId="179" formatCode="_ [$€-2]* #,##0.00_ ;_ [$€-2]* \-#,##0.00_ ;_ [$€-2]* &quot;-&quot;??_ "/>
    <numFmt numFmtId="180" formatCode="[$\-411]#,##0.00;\-[$\-411]#,##0.00"/>
    <numFmt numFmtId="181" formatCode="0.0_);[Red]\(0.0\)"/>
    <numFmt numFmtId="182" formatCode="_(&quot;¥&quot;* #,##0_);_(&quot;¥&quot;* \(#,##0\);_(&quot;¥&quot;* &quot;-&quot;??_);_(@_)"/>
    <numFmt numFmtId="183" formatCode="_ * #,##0.00\ &quot;¥&quot;_ ;_ * #,##0.00\ &quot;¥&quot;_ ;_ * &quot;-&quot;??\ &quot;¥&quot;_ ;_ @_ "/>
    <numFmt numFmtId="184" formatCode="#,###"/>
    <numFmt numFmtId="185" formatCode="&quot;¥&quot;#,##0_);[Red]\(&quot;¥&quot;#,##0\)"/>
    <numFmt numFmtId="186" formatCode="#,##0;&quot;▲ &quot;#,##0;;@"/>
    <numFmt numFmtId="187" formatCode="hh:mm:ss&quot;¥&quot;&quot;¥&quot;\ AM/PM_)"/>
    <numFmt numFmtId="188" formatCode="0000"/>
    <numFmt numFmtId="189" formatCode="_-&quot;¥&quot;* #,##0.00_-;&quot;¥&quot;\-&quot;¥&quot;* #,##0.00_-;_-&quot;¥&quot;* &quot;-&quot;??_-;_-@_-"/>
    <numFmt numFmtId="190" formatCode="00000"/>
    <numFmt numFmtId="191" formatCode="&quot;$&quot;#,##0.00"/>
    <numFmt numFmtId="192" formatCode="_-&quot;¥&quot;* #,##0_-;&quot;¥&quot;\-&quot;¥&quot;* #,##0_-;_-&quot;¥&quot;* &quot;-&quot;_-;_-@_-"/>
    <numFmt numFmtId="193" formatCode="000000"/>
    <numFmt numFmtId="194" formatCode="_-* #,##0_-;&quot;¥&quot;\-* #,##0_-;_-* &quot;-&quot;_-;_-@_-"/>
    <numFmt numFmtId="195" formatCode="_-* #,##0.00_-;&quot;¥&quot;\-* #,##0.00_-;_-* &quot;-&quot;??_-;_-@_-"/>
    <numFmt numFmtId="196" formatCode="_(* #,##0_);_(* &quot;¥&quot;&quot;¥&quot;\(#,##0&quot;¥&quot;&quot;¥&quot;\);_(* &quot;-&quot;??_);_(@_)"/>
    <numFmt numFmtId="197" formatCode="_(* #,##0.0_);_(* &quot;¥&quot;&quot;¥&quot;\(#,##0.0&quot;¥&quot;&quot;¥&quot;\);_(* &quot;-&quot;??_);_(@_)"/>
    <numFmt numFmtId="198" formatCode="0;&quot;▲ &quot;0"/>
    <numFmt numFmtId="199" formatCode="#\!\,##0;&quot;▲ &quot;#\!\,##0"/>
    <numFmt numFmtId="200" formatCode="&quot;¥&quot;\!\(#,##0&quot;¥&quot;\!\)"/>
    <numFmt numFmtId="201" formatCode="&quot;処分費&quot;\ \ 0,000"/>
    <numFmt numFmtId="202" formatCode="&quot;一般工事&quot;\ \ 0,000"/>
    <numFmt numFmtId="203" formatCode="&quot;産業廃棄物税&quot;\ \ #,#00"/>
    <numFmt numFmtId="204" formatCode="&quot;うち補助対象額&quot;\ \ 0,000"/>
  </numFmts>
  <fonts count="76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2"/>
      <name val="ＭＳ 明朝"/>
      <family val="1"/>
      <charset val="128"/>
    </font>
    <font>
      <b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name val="明朝"/>
      <family val="1"/>
      <charset val="128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0.5"/>
      <name val="ＭＳ 明朝"/>
      <family val="1"/>
      <charset val="128"/>
    </font>
    <font>
      <sz val="9.5"/>
      <name val="ｺﾞｼｯｸ"/>
      <family val="3"/>
      <charset val="128"/>
    </font>
    <font>
      <sz val="9.5"/>
      <name val="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Osaka"/>
      <family val="3"/>
      <charset val="128"/>
    </font>
    <font>
      <sz val="8"/>
      <name val="Arial"/>
      <family val="2"/>
    </font>
    <font>
      <b/>
      <sz val="11"/>
      <name val="Helv"/>
      <family val="2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12"/>
      <name val="Helv"/>
      <family val="2"/>
    </font>
    <font>
      <sz val="10"/>
      <name val="Geneva"/>
      <family val="2"/>
    </font>
    <font>
      <sz val="8"/>
      <name val="Verdana"/>
      <family val="2"/>
    </font>
    <font>
      <sz val="8"/>
      <color indexed="8"/>
      <name val="Helv"/>
      <family val="2"/>
    </font>
    <font>
      <sz val="9"/>
      <name val="ＭＳ ゴシック"/>
      <family val="3"/>
      <charset val="128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sz val="10"/>
      <color indexed="10"/>
      <name val="MS Sans Serif"/>
      <family val="2"/>
    </font>
    <font>
      <sz val="12"/>
      <color indexed="8"/>
      <name val="ＭＳ Ｐ明朝"/>
      <family val="1"/>
      <charset val="128"/>
    </font>
    <font>
      <sz val="8"/>
      <name val="Helv"/>
      <family val="2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0"/>
      <name val="ＭＳ 明朝"/>
      <family val="1"/>
      <charset val="128"/>
    </font>
    <font>
      <sz val="36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lightVertical"/>
    </fill>
    <fill>
      <patternFill patternType="lightGray"/>
    </fill>
    <fill>
      <patternFill patternType="gray0625"/>
    </fill>
    <fill>
      <patternFill patternType="lightGrid"/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44">
    <xf numFmtId="0" fontId="0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Font="0" applyFill="0" applyBorder="0"/>
    <xf numFmtId="9" fontId="4" fillId="2" borderId="0"/>
    <xf numFmtId="184" fontId="39" fillId="0" borderId="1"/>
    <xf numFmtId="184" fontId="39" fillId="0" borderId="1"/>
    <xf numFmtId="0" fontId="30" fillId="0" borderId="2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7" fillId="0" borderId="3">
      <protection hidden="1"/>
    </xf>
    <xf numFmtId="0" fontId="48" fillId="16" borderId="3" applyNumberFormat="0" applyFont="0" applyBorder="0" applyAlignment="0" applyProtection="0">
      <protection hidden="1"/>
    </xf>
    <xf numFmtId="0" fontId="49" fillId="17" borderId="0" applyBorder="0">
      <alignment horizontal="left" vertical="center" indent="1"/>
    </xf>
    <xf numFmtId="178" fontId="3" fillId="0" borderId="0" applyFill="0" applyBorder="0" applyAlignment="0"/>
    <xf numFmtId="187" fontId="30" fillId="0" borderId="0" applyFill="0" applyBorder="0" applyAlignment="0"/>
    <xf numFmtId="188" fontId="30" fillId="0" borderId="0" applyFill="0" applyBorder="0" applyAlignment="0"/>
    <xf numFmtId="188" fontId="30" fillId="0" borderId="0" applyFill="0" applyBorder="0" applyAlignment="0"/>
    <xf numFmtId="38" fontId="43" fillId="0" borderId="0" applyFill="0" applyBorder="0" applyAlignment="0"/>
    <xf numFmtId="189" fontId="22" fillId="0" borderId="0" applyFill="0" applyBorder="0" applyAlignment="0"/>
    <xf numFmtId="190" fontId="45" fillId="0" borderId="0" applyFill="0" applyBorder="0" applyAlignment="0"/>
    <xf numFmtId="187" fontId="30" fillId="0" borderId="0" applyFill="0" applyBorder="0" applyAlignment="0"/>
    <xf numFmtId="0" fontId="4" fillId="0" borderId="0" applyFont="0" applyFill="0" applyBorder="0" applyAlignment="0" applyProtection="0"/>
    <xf numFmtId="189" fontId="22" fillId="0" borderId="0" applyFont="0" applyFill="0" applyBorder="0" applyAlignment="0" applyProtection="0"/>
    <xf numFmtId="191" fontId="30" fillId="0" borderId="0" applyFont="0" applyFill="0" applyBorder="0" applyAlignment="0" applyProtection="0"/>
    <xf numFmtId="0" fontId="4" fillId="0" borderId="0" applyFont="0" applyFill="0" applyBorder="0" applyAlignment="0" applyProtection="0"/>
    <xf numFmtId="187" fontId="30" fillId="0" borderId="0" applyFont="0" applyFill="0" applyBorder="0" applyAlignment="0" applyProtection="0"/>
    <xf numFmtId="190" fontId="45" fillId="0" borderId="0" applyFont="0" applyFill="0" applyBorder="0" applyAlignment="0" applyProtection="0"/>
    <xf numFmtId="14" fontId="3" fillId="0" borderId="0" applyFill="0" applyBorder="0" applyAlignment="0"/>
    <xf numFmtId="189" fontId="22" fillId="0" borderId="0" applyFill="0" applyBorder="0" applyAlignment="0"/>
    <xf numFmtId="187" fontId="30" fillId="0" borderId="0" applyFill="0" applyBorder="0" applyAlignment="0"/>
    <xf numFmtId="189" fontId="22" fillId="0" borderId="0" applyFill="0" applyBorder="0" applyAlignment="0"/>
    <xf numFmtId="190" fontId="45" fillId="0" borderId="0" applyFill="0" applyBorder="0" applyAlignment="0"/>
    <xf numFmtId="187" fontId="30" fillId="0" borderId="0" applyFill="0" applyBorder="0" applyAlignment="0"/>
    <xf numFmtId="0" fontId="5" fillId="0" borderId="0">
      <alignment horizontal="left"/>
    </xf>
    <xf numFmtId="179" fontId="6" fillId="0" borderId="0" applyNumberFormat="0" applyFont="0" applyFill="0" applyBorder="0" applyAlignment="0" applyProtection="0"/>
    <xf numFmtId="38" fontId="40" fillId="16" borderId="0" applyNumberFormat="0" applyBorder="0" applyAlignment="0" applyProtection="0"/>
    <xf numFmtId="0" fontId="7" fillId="0" borderId="4" applyNumberFormat="0" applyAlignment="0" applyProtection="0">
      <alignment horizontal="left" vertical="center"/>
    </xf>
    <xf numFmtId="0" fontId="7" fillId="0" borderId="5">
      <alignment horizontal="left" vertical="center"/>
    </xf>
    <xf numFmtId="10" fontId="40" fillId="18" borderId="6" applyNumberFormat="0" applyBorder="0" applyAlignment="0" applyProtection="0"/>
    <xf numFmtId="189" fontId="22" fillId="0" borderId="0" applyFill="0" applyBorder="0" applyAlignment="0"/>
    <xf numFmtId="187" fontId="30" fillId="0" borderId="0" applyFill="0" applyBorder="0" applyAlignment="0"/>
    <xf numFmtId="189" fontId="22" fillId="0" borderId="0" applyFill="0" applyBorder="0" applyAlignment="0"/>
    <xf numFmtId="190" fontId="45" fillId="0" borderId="0" applyFill="0" applyBorder="0" applyAlignment="0"/>
    <xf numFmtId="187" fontId="30" fillId="0" borderId="0" applyFill="0" applyBorder="0" applyAlignment="0"/>
    <xf numFmtId="0" fontId="50" fillId="0" borderId="3">
      <alignment horizontal="left"/>
      <protection locked="0"/>
    </xf>
    <xf numFmtId="49" fontId="51" fillId="0" borderId="7" applyNumberFormat="0" applyFill="0" applyBorder="0" applyAlignment="0" applyProtection="0">
      <alignment horizontal="centerContinuous"/>
    </xf>
    <xf numFmtId="0" fontId="52" fillId="16" borderId="0">
      <alignment horizontal="left" indent="1"/>
    </xf>
    <xf numFmtId="183" fontId="22" fillId="0" borderId="0"/>
    <xf numFmtId="183" fontId="22" fillId="0" borderId="0"/>
    <xf numFmtId="0" fontId="4" fillId="0" borderId="0"/>
    <xf numFmtId="192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38" fontId="43" fillId="0" borderId="0" applyFont="0" applyFill="0" applyBorder="0" applyAlignment="0" applyProtection="0"/>
    <xf numFmtId="191" fontId="30" fillId="0" borderId="0" applyFont="0" applyFill="0" applyBorder="0" applyAlignment="0" applyProtection="0"/>
    <xf numFmtId="10" fontId="4" fillId="0" borderId="0" applyFont="0" applyFill="0" applyBorder="0" applyAlignment="0" applyProtection="0"/>
    <xf numFmtId="193" fontId="30" fillId="0" borderId="0" applyFont="0" applyFill="0" applyBorder="0" applyAlignment="0" applyProtection="0"/>
    <xf numFmtId="189" fontId="22" fillId="0" borderId="0" applyFill="0" applyBorder="0" applyAlignment="0"/>
    <xf numFmtId="187" fontId="30" fillId="0" borderId="0" applyFill="0" applyBorder="0" applyAlignment="0"/>
    <xf numFmtId="189" fontId="22" fillId="0" borderId="0" applyFill="0" applyBorder="0" applyAlignment="0"/>
    <xf numFmtId="190" fontId="45" fillId="0" borderId="0" applyFill="0" applyBorder="0" applyAlignment="0"/>
    <xf numFmtId="187" fontId="30" fillId="0" borderId="0" applyFill="0" applyBorder="0" applyAlignment="0"/>
    <xf numFmtId="4" fontId="5" fillId="0" borderId="0">
      <alignment horizontal="right"/>
    </xf>
    <xf numFmtId="0" fontId="53" fillId="17" borderId="0">
      <alignment horizontal="left" indent="1"/>
    </xf>
    <xf numFmtId="0" fontId="8" fillId="0" borderId="0" applyNumberFormat="0" applyFont="0" applyFill="0" applyBorder="0" applyAlignment="0" applyProtection="0">
      <alignment horizontal="left"/>
    </xf>
    <xf numFmtId="0" fontId="9" fillId="0" borderId="8">
      <alignment horizontal="center"/>
    </xf>
    <xf numFmtId="0" fontId="54" fillId="0" borderId="3" applyNumberFormat="0" applyFill="0" applyBorder="0" applyAlignment="0" applyProtection="0">
      <protection hidden="1"/>
    </xf>
    <xf numFmtId="4" fontId="10" fillId="0" borderId="0">
      <alignment horizontal="right"/>
    </xf>
    <xf numFmtId="0" fontId="11" fillId="0" borderId="0">
      <alignment horizontal="left"/>
    </xf>
    <xf numFmtId="0" fontId="12" fillId="19" borderId="0"/>
    <xf numFmtId="0" fontId="12" fillId="20" borderId="0"/>
    <xf numFmtId="0" fontId="12" fillId="21" borderId="0"/>
    <xf numFmtId="0" fontId="12" fillId="22" borderId="0"/>
    <xf numFmtId="0" fontId="12" fillId="23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55" fillId="24" borderId="0"/>
    <xf numFmtId="0" fontId="19" fillId="0" borderId="0"/>
    <xf numFmtId="0" fontId="41" fillId="0" borderId="0"/>
    <xf numFmtId="49" fontId="3" fillId="0" borderId="0" applyFill="0" applyBorder="0" applyAlignment="0"/>
    <xf numFmtId="193" fontId="30" fillId="0" borderId="0" applyFill="0" applyBorder="0" applyAlignment="0"/>
    <xf numFmtId="187" fontId="30" fillId="0" borderId="0" applyFill="0" applyBorder="0" applyAlignment="0"/>
    <xf numFmtId="0" fontId="13" fillId="0" borderId="0">
      <alignment horizontal="center"/>
    </xf>
    <xf numFmtId="0" fontId="56" fillId="16" borderId="3"/>
    <xf numFmtId="194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45" fillId="18" borderId="10" applyNumberFormat="0" applyFont="0" applyAlignment="0" applyProtection="0">
      <alignment vertical="center"/>
    </xf>
    <xf numFmtId="0" fontId="22" fillId="18" borderId="10" applyNumberFormat="0" applyFont="0" applyAlignment="0" applyProtection="0">
      <alignment vertical="center"/>
    </xf>
    <xf numFmtId="41" fontId="4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0" fontId="45" fillId="0" borderId="12" applyFont="0" applyFill="0" applyBorder="0" applyAlignment="0" applyProtection="0">
      <alignment horizontal="center" vertical="center"/>
    </xf>
    <xf numFmtId="198" fontId="22" fillId="0" borderId="12" applyFont="0" applyFill="0" applyBorder="0" applyAlignment="0" applyProtection="0">
      <alignment horizontal="center" vertical="center"/>
    </xf>
    <xf numFmtId="0" fontId="30" fillId="0" borderId="13">
      <alignment horizontal="center"/>
    </xf>
    <xf numFmtId="199" fontId="30" fillId="0" borderId="0"/>
    <xf numFmtId="199" fontId="30" fillId="0" borderId="0"/>
    <xf numFmtId="0" fontId="19" fillId="0" borderId="14"/>
    <xf numFmtId="200" fontId="22" fillId="0" borderId="6">
      <alignment vertical="center"/>
    </xf>
    <xf numFmtId="182" fontId="42" fillId="24" borderId="15" applyFont="0" applyFill="0" applyBorder="0" applyAlignment="0" applyProtection="0">
      <protection locked="0"/>
    </xf>
    <xf numFmtId="0" fontId="20" fillId="16" borderId="16" applyNumberFormat="0" applyAlignment="0" applyProtection="0">
      <alignment vertical="center"/>
    </xf>
    <xf numFmtId="0" fontId="20" fillId="16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45" fillId="0" borderId="0" applyFont="0" applyFill="0" applyBorder="0" applyAlignment="0" applyProtection="0"/>
    <xf numFmtId="177" fontId="45" fillId="0" borderId="17" applyAlignment="0">
      <alignment vertical="center"/>
    </xf>
    <xf numFmtId="40" fontId="45" fillId="0" borderId="17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43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>
      <alignment vertical="center"/>
    </xf>
    <xf numFmtId="38" fontId="59" fillId="0" borderId="0" applyFont="0" applyFill="0" applyBorder="0" applyAlignment="0" applyProtection="0"/>
    <xf numFmtId="38" fontId="4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75" fillId="0" borderId="0" applyFill="0" applyBorder="0" applyAlignment="0" applyProtection="0">
      <alignment vertical="center"/>
    </xf>
    <xf numFmtId="38" fontId="75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13">
      <alignment horizontal="right" vertical="center"/>
    </xf>
    <xf numFmtId="0" fontId="23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16" borderId="22" applyNumberFormat="0" applyAlignment="0" applyProtection="0">
      <alignment vertical="center"/>
    </xf>
    <xf numFmtId="0" fontId="28" fillId="16" borderId="22" applyNumberFormat="0" applyAlignment="0" applyProtection="0">
      <alignment vertical="center"/>
    </xf>
    <xf numFmtId="41" fontId="22" fillId="0" borderId="6">
      <alignment horizontal="right" vertical="center"/>
    </xf>
    <xf numFmtId="43" fontId="22" fillId="0" borderId="0">
      <alignment horizontal="right"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30" fillId="0" borderId="23" applyFill="0" applyBorder="0" applyAlignment="0"/>
    <xf numFmtId="176" fontId="60" fillId="0" borderId="0"/>
    <xf numFmtId="0" fontId="30" fillId="0" borderId="0"/>
    <xf numFmtId="0" fontId="12" fillId="0" borderId="13" applyFill="0" applyBorder="0" applyProtection="0">
      <alignment horizontal="left"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6" fontId="22" fillId="0" borderId="0" applyFont="0" applyFill="0" applyBorder="0" applyAlignment="0" applyProtection="0"/>
    <xf numFmtId="6" fontId="22" fillId="0" borderId="0" applyFont="0" applyFill="0" applyBorder="0" applyAlignment="0" applyProtection="0"/>
    <xf numFmtId="0" fontId="30" fillId="0" borderId="24" applyFill="0" applyBorder="0" applyProtection="0">
      <alignment vertical="center"/>
      <protection locked="0"/>
    </xf>
    <xf numFmtId="0" fontId="36" fillId="0" borderId="25">
      <alignment horizontal="center" vertical="center"/>
    </xf>
    <xf numFmtId="0" fontId="31" fillId="7" borderId="16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3" fontId="32" fillId="21" borderId="0"/>
    <xf numFmtId="0" fontId="22" fillId="0" borderId="0"/>
    <xf numFmtId="0" fontId="22" fillId="0" borderId="0"/>
    <xf numFmtId="0" fontId="22" fillId="0" borderId="0">
      <alignment vertical="center"/>
    </xf>
    <xf numFmtId="0" fontId="43" fillId="0" borderId="0"/>
    <xf numFmtId="0" fontId="22" fillId="0" borderId="0">
      <alignment vertical="center"/>
    </xf>
    <xf numFmtId="0" fontId="1" fillId="0" borderId="0">
      <alignment vertical="center"/>
    </xf>
    <xf numFmtId="0" fontId="45" fillId="0" borderId="0"/>
    <xf numFmtId="0" fontId="75" fillId="0" borderId="0">
      <alignment vertical="center"/>
    </xf>
    <xf numFmtId="0" fontId="22" fillId="0" borderId="0"/>
    <xf numFmtId="0" fontId="22" fillId="0" borderId="0">
      <alignment vertical="center"/>
    </xf>
    <xf numFmtId="0" fontId="33" fillId="0" borderId="0">
      <protection locked="0"/>
    </xf>
    <xf numFmtId="0" fontId="34" fillId="0" borderId="0" applyProtection="0">
      <protection locked="0"/>
    </xf>
    <xf numFmtId="0" fontId="1" fillId="0" borderId="0">
      <alignment vertical="center"/>
    </xf>
    <xf numFmtId="0" fontId="45" fillId="0" borderId="0"/>
    <xf numFmtId="0" fontId="6" fillId="0" borderId="0"/>
    <xf numFmtId="0" fontId="35" fillId="0" borderId="0" applyNumberFormat="0" applyFill="0" applyBorder="0" applyAlignment="0" applyProtection="0">
      <alignment horizontal="right"/>
    </xf>
    <xf numFmtId="37" fontId="36" fillId="0" borderId="0" applyNumberFormat="0" applyFont="0" applyAlignment="0" applyProtection="0"/>
    <xf numFmtId="0" fontId="36" fillId="0" borderId="0"/>
    <xf numFmtId="0" fontId="65" fillId="0" borderId="0"/>
    <xf numFmtId="0" fontId="37" fillId="2" borderId="0" applyNumberFormat="0" applyBorder="0" applyAlignment="0" applyProtection="0">
      <alignment vertical="center"/>
    </xf>
    <xf numFmtId="0" fontId="37" fillId="2" borderId="0" applyNumberFormat="0" applyBorder="0" applyAlignment="0" applyProtection="0">
      <alignment vertical="center"/>
    </xf>
  </cellStyleXfs>
  <cellXfs count="118">
    <xf numFmtId="0" fontId="0" fillId="0" borderId="0" xfId="0" applyAlignment="1">
      <alignment vertical="center"/>
    </xf>
    <xf numFmtId="49" fontId="62" fillId="0" borderId="26" xfId="236" applyNumberFormat="1" applyFont="1" applyBorder="1" applyAlignment="1">
      <alignment horizontal="center" shrinkToFit="1"/>
    </xf>
    <xf numFmtId="49" fontId="62" fillId="0" borderId="0" xfId="236" applyNumberFormat="1" applyFont="1" applyBorder="1" applyAlignment="1">
      <alignment horizontal="center" shrinkToFit="1"/>
    </xf>
    <xf numFmtId="0" fontId="1" fillId="0" borderId="0" xfId="235" applyFill="1" applyBorder="1" applyAlignment="1">
      <alignment horizontal="center" vertical="center" shrinkToFit="1"/>
    </xf>
    <xf numFmtId="38" fontId="1" fillId="0" borderId="0" xfId="178" applyFont="1" applyFill="1" applyBorder="1" applyAlignment="1">
      <alignment horizontal="right" vertical="center" shrinkToFit="1"/>
    </xf>
    <xf numFmtId="0" fontId="1" fillId="0" borderId="0" xfId="235" applyFill="1" applyBorder="1" applyAlignment="1">
      <alignment vertical="center" shrinkToFit="1"/>
    </xf>
    <xf numFmtId="0" fontId="1" fillId="0" borderId="0" xfId="235" applyFont="1" applyFill="1" applyBorder="1" applyAlignment="1">
      <alignment vertical="center" shrinkToFit="1"/>
    </xf>
    <xf numFmtId="0" fontId="1" fillId="0" borderId="0" xfId="235" applyFill="1" applyBorder="1" applyAlignment="1">
      <alignment horizontal="left" vertical="center" shrinkToFit="1"/>
    </xf>
    <xf numFmtId="0" fontId="1" fillId="0" borderId="0" xfId="235" applyFont="1" applyFill="1" applyBorder="1" applyAlignment="1">
      <alignment horizontal="left" vertical="center"/>
    </xf>
    <xf numFmtId="181" fontId="1" fillId="0" borderId="0" xfId="235" applyNumberFormat="1" applyFill="1" applyBorder="1" applyAlignment="1">
      <alignment horizontal="center" vertical="center" shrinkToFit="1"/>
    </xf>
    <xf numFmtId="0" fontId="1" fillId="0" borderId="0" xfId="235" applyFont="1" applyFill="1" applyBorder="1" applyAlignment="1">
      <alignment horizontal="left" vertical="center" shrinkToFit="1"/>
    </xf>
    <xf numFmtId="0" fontId="1" fillId="0" borderId="0" xfId="235" applyFont="1" applyFill="1" applyBorder="1" applyAlignment="1">
      <alignment horizontal="center" vertical="center" shrinkToFit="1"/>
    </xf>
    <xf numFmtId="0" fontId="1" fillId="0" borderId="0" xfId="235" applyFont="1" applyFill="1" applyBorder="1" applyAlignment="1">
      <alignment horizontal="left" vertical="center" wrapText="1" shrinkToFit="1"/>
    </xf>
    <xf numFmtId="177" fontId="1" fillId="0" borderId="0" xfId="235" applyNumberFormat="1" applyFill="1" applyBorder="1" applyAlignment="1">
      <alignment horizontal="center" vertical="center" shrinkToFit="1"/>
    </xf>
    <xf numFmtId="0" fontId="74" fillId="0" borderId="0" xfId="235" applyFont="1" applyFill="1" applyBorder="1" applyAlignment="1">
      <alignment horizontal="center" vertical="center" shrinkToFit="1"/>
    </xf>
    <xf numFmtId="9" fontId="1" fillId="0" borderId="0" xfId="235" applyNumberFormat="1" applyFill="1" applyBorder="1" applyAlignment="1">
      <alignment vertical="center" shrinkToFit="1"/>
    </xf>
    <xf numFmtId="49" fontId="0" fillId="0" borderId="27" xfId="236" applyNumberFormat="1" applyFont="1" applyBorder="1" applyAlignment="1">
      <alignment horizontal="center" vertical="center" shrinkToFit="1"/>
    </xf>
    <xf numFmtId="49" fontId="0" fillId="0" borderId="2" xfId="236" applyNumberFormat="1" applyFont="1" applyBorder="1" applyAlignment="1">
      <alignment horizontal="center" vertical="center" shrinkToFit="1"/>
    </xf>
    <xf numFmtId="49" fontId="0" fillId="0" borderId="2" xfId="236" applyNumberFormat="1" applyFont="1" applyBorder="1" applyAlignment="1">
      <alignment horizontal="distributed" vertical="center" shrinkToFit="1"/>
    </xf>
    <xf numFmtId="0" fontId="0" fillId="0" borderId="2" xfId="236" applyNumberFormat="1" applyFont="1" applyBorder="1" applyAlignment="1">
      <alignment horizontal="distributed" vertical="center" shrinkToFit="1"/>
    </xf>
    <xf numFmtId="186" fontId="0" fillId="0" borderId="2" xfId="236" applyNumberFormat="1" applyFont="1" applyBorder="1" applyAlignment="1">
      <alignment horizontal="distributed" vertical="center" shrinkToFit="1"/>
    </xf>
    <xf numFmtId="0" fontId="0" fillId="0" borderId="23" xfId="236" applyNumberFormat="1" applyFont="1" applyBorder="1" applyAlignment="1">
      <alignment vertical="center" shrinkToFit="1"/>
    </xf>
    <xf numFmtId="0" fontId="61" fillId="0" borderId="0" xfId="236" applyNumberFormat="1" applyFont="1" applyBorder="1" applyAlignment="1">
      <alignment vertical="center" shrinkToFit="1"/>
    </xf>
    <xf numFmtId="0" fontId="61" fillId="0" borderId="0" xfId="236" applyNumberFormat="1" applyFont="1" applyAlignment="1">
      <alignment vertical="center" shrinkToFit="1"/>
    </xf>
    <xf numFmtId="49" fontId="0" fillId="0" borderId="26" xfId="236" applyNumberFormat="1" applyFont="1" applyBorder="1" applyAlignment="1">
      <alignment horizontal="center" vertical="center" shrinkToFit="1"/>
    </xf>
    <xf numFmtId="49" fontId="0" fillId="0" borderId="0" xfId="236" applyNumberFormat="1" applyFont="1" applyBorder="1" applyAlignment="1">
      <alignment vertical="center" shrinkToFit="1"/>
    </xf>
    <xf numFmtId="0" fontId="0" fillId="0" borderId="0" xfId="236" applyNumberFormat="1" applyFont="1" applyBorder="1" applyAlignment="1">
      <alignment horizontal="center" vertical="center" shrinkToFit="1"/>
    </xf>
    <xf numFmtId="186" fontId="0" fillId="0" borderId="0" xfId="236" applyNumberFormat="1" applyFont="1" applyBorder="1" applyAlignment="1">
      <alignment vertical="center" shrinkToFit="1"/>
    </xf>
    <xf numFmtId="0" fontId="0" fillId="0" borderId="28" xfId="236" applyNumberFormat="1" applyFont="1" applyBorder="1" applyAlignment="1">
      <alignment vertical="center" shrinkToFit="1"/>
    </xf>
    <xf numFmtId="186" fontId="62" fillId="0" borderId="0" xfId="236" applyNumberFormat="1" applyFont="1" applyBorder="1" applyAlignment="1">
      <alignment horizontal="center" vertical="center" shrinkToFit="1"/>
    </xf>
    <xf numFmtId="186" fontId="0" fillId="0" borderId="0" xfId="236" applyNumberFormat="1" applyFont="1" applyBorder="1" applyAlignment="1">
      <alignment horizontal="center" vertical="center" shrinkToFit="1"/>
    </xf>
    <xf numFmtId="186" fontId="61" fillId="0" borderId="0" xfId="236" applyNumberFormat="1" applyFont="1" applyBorder="1" applyAlignment="1">
      <alignment horizontal="center" vertical="center" shrinkToFit="1"/>
    </xf>
    <xf numFmtId="49" fontId="46" fillId="0" borderId="0" xfId="236" applyNumberFormat="1" applyFont="1" applyBorder="1" applyAlignment="1">
      <alignment vertical="center" shrinkToFit="1"/>
    </xf>
    <xf numFmtId="186" fontId="64" fillId="0" borderId="0" xfId="236" applyNumberFormat="1" applyFont="1" applyBorder="1" applyAlignment="1">
      <alignment horizontal="distributed" vertical="center" shrinkToFit="1"/>
    </xf>
    <xf numFmtId="49" fontId="0" fillId="0" borderId="24" xfId="236" applyNumberFormat="1" applyFont="1" applyBorder="1" applyAlignment="1">
      <alignment horizontal="center" vertical="center" shrinkToFit="1"/>
    </xf>
    <xf numFmtId="49" fontId="0" fillId="0" borderId="29" xfId="236" applyNumberFormat="1" applyFont="1" applyBorder="1" applyAlignment="1">
      <alignment vertical="center" shrinkToFit="1"/>
    </xf>
    <xf numFmtId="0" fontId="0" fillId="0" borderId="29" xfId="236" applyNumberFormat="1" applyFont="1" applyBorder="1" applyAlignment="1">
      <alignment horizontal="center" vertical="center" shrinkToFit="1"/>
    </xf>
    <xf numFmtId="186" fontId="0" fillId="0" borderId="29" xfId="236" applyNumberFormat="1" applyFont="1" applyBorder="1" applyAlignment="1">
      <alignment vertical="center" shrinkToFit="1"/>
    </xf>
    <xf numFmtId="0" fontId="0" fillId="0" borderId="17" xfId="236" applyNumberFormat="1" applyFont="1" applyBorder="1" applyAlignment="1">
      <alignment vertical="center" shrinkToFit="1"/>
    </xf>
    <xf numFmtId="49" fontId="0" fillId="0" borderId="0" xfId="236" applyNumberFormat="1" applyFont="1" applyAlignment="1">
      <alignment horizontal="center" vertical="center" shrinkToFit="1"/>
    </xf>
    <xf numFmtId="49" fontId="0" fillId="0" borderId="0" xfId="236" applyNumberFormat="1" applyFont="1" applyAlignment="1">
      <alignment vertical="center" shrinkToFit="1"/>
    </xf>
    <xf numFmtId="0" fontId="0" fillId="0" borderId="0" xfId="236" applyNumberFormat="1" applyFont="1" applyAlignment="1">
      <alignment horizontal="center" vertical="center" shrinkToFit="1"/>
    </xf>
    <xf numFmtId="186" fontId="0" fillId="0" borderId="0" xfId="236" applyNumberFormat="1" applyFont="1" applyAlignment="1">
      <alignment vertical="center" shrinkToFit="1"/>
    </xf>
    <xf numFmtId="0" fontId="0" fillId="0" borderId="0" xfId="236" applyNumberFormat="1" applyFont="1" applyAlignment="1">
      <alignment vertical="center" shrinkToFit="1"/>
    </xf>
    <xf numFmtId="0" fontId="66" fillId="0" borderId="0" xfId="235" applyFont="1" applyFill="1" applyBorder="1" applyAlignment="1">
      <alignment vertical="center" shrinkToFit="1"/>
    </xf>
    <xf numFmtId="0" fontId="66" fillId="0" borderId="0" xfId="235" applyFont="1" applyFill="1" applyBorder="1" applyAlignment="1">
      <alignment horizontal="left" vertical="center" shrinkToFit="1"/>
    </xf>
    <xf numFmtId="202" fontId="66" fillId="0" borderId="0" xfId="235" applyNumberFormat="1" applyFont="1" applyFill="1" applyBorder="1" applyAlignment="1">
      <alignment horizontal="right" vertical="center" shrinkToFit="1"/>
    </xf>
    <xf numFmtId="201" fontId="66" fillId="0" borderId="0" xfId="235" applyNumberFormat="1" applyFont="1" applyFill="1" applyBorder="1" applyAlignment="1">
      <alignment horizontal="right" vertical="center" shrinkToFit="1"/>
    </xf>
    <xf numFmtId="0" fontId="66" fillId="0" borderId="0" xfId="235" applyFont="1" applyFill="1" applyBorder="1" applyAlignment="1">
      <alignment horizontal="right" vertical="center" shrinkToFit="1"/>
    </xf>
    <xf numFmtId="202" fontId="66" fillId="0" borderId="0" xfId="235" applyNumberFormat="1" applyFont="1" applyFill="1" applyBorder="1" applyAlignment="1">
      <alignment vertical="center" shrinkToFit="1"/>
    </xf>
    <xf numFmtId="201" fontId="66" fillId="0" borderId="0" xfId="235" applyNumberFormat="1" applyFont="1" applyFill="1" applyBorder="1" applyAlignment="1">
      <alignment vertical="center" wrapText="1"/>
    </xf>
    <xf numFmtId="201" fontId="66" fillId="0" borderId="0" xfId="235" applyNumberFormat="1" applyFont="1" applyFill="1" applyBorder="1" applyAlignment="1">
      <alignment vertical="center" shrinkToFit="1"/>
    </xf>
    <xf numFmtId="0" fontId="22" fillId="0" borderId="0" xfId="235" applyFont="1" applyFill="1" applyBorder="1" applyAlignment="1">
      <alignment horizontal="left" vertical="center" shrinkToFit="1"/>
    </xf>
    <xf numFmtId="38" fontId="66" fillId="0" borderId="0" xfId="235" applyNumberFormat="1" applyFont="1" applyFill="1" applyBorder="1" applyAlignment="1">
      <alignment vertical="center" shrinkToFit="1"/>
    </xf>
    <xf numFmtId="203" fontId="66" fillId="0" borderId="0" xfId="235" applyNumberFormat="1" applyFont="1" applyFill="1" applyBorder="1" applyAlignment="1">
      <alignment vertical="center" shrinkToFit="1"/>
    </xf>
    <xf numFmtId="203" fontId="66" fillId="0" borderId="0" xfId="235" applyNumberFormat="1" applyFont="1" applyFill="1" applyBorder="1" applyAlignment="1">
      <alignment horizontal="right" vertical="center" shrinkToFit="1"/>
    </xf>
    <xf numFmtId="203" fontId="66" fillId="0" borderId="0" xfId="235" applyNumberFormat="1" applyFont="1" applyFill="1" applyBorder="1" applyAlignment="1">
      <alignment vertical="center" wrapText="1"/>
    </xf>
    <xf numFmtId="0" fontId="22" fillId="0" borderId="0" xfId="235" applyFont="1" applyFill="1" applyBorder="1" applyAlignment="1">
      <alignment vertical="center" shrinkToFit="1"/>
    </xf>
    <xf numFmtId="3" fontId="1" fillId="0" borderId="0" xfId="235" applyNumberFormat="1" applyFill="1" applyBorder="1" applyAlignment="1">
      <alignment horizontal="left" vertical="center" shrinkToFit="1"/>
    </xf>
    <xf numFmtId="201" fontId="66" fillId="0" borderId="0" xfId="235" applyNumberFormat="1" applyFont="1" applyFill="1" applyBorder="1" applyAlignment="1">
      <alignment horizontal="left" vertical="center" shrinkToFit="1"/>
    </xf>
    <xf numFmtId="38" fontId="27" fillId="0" borderId="0" xfId="178" applyFont="1" applyFill="1" applyBorder="1" applyAlignment="1">
      <alignment horizontal="right" vertical="center" shrinkToFit="1"/>
    </xf>
    <xf numFmtId="0" fontId="1" fillId="0" borderId="0" xfId="235" applyFill="1" applyBorder="1" applyAlignment="1">
      <alignment horizontal="left" vertical="center"/>
    </xf>
    <xf numFmtId="9" fontId="22" fillId="0" borderId="0" xfId="235" applyNumberFormat="1" applyFont="1" applyFill="1" applyBorder="1" applyAlignment="1">
      <alignment horizontal="left" vertical="center" shrinkToFit="1"/>
    </xf>
    <xf numFmtId="176" fontId="1" fillId="0" borderId="0" xfId="235" applyNumberFormat="1" applyFill="1" applyBorder="1" applyAlignment="1">
      <alignment vertical="center" shrinkToFit="1"/>
    </xf>
    <xf numFmtId="0" fontId="36" fillId="0" borderId="0" xfId="236" applyNumberFormat="1" applyFont="1" applyBorder="1" applyAlignment="1">
      <alignment shrinkToFit="1"/>
    </xf>
    <xf numFmtId="0" fontId="36" fillId="0" borderId="28" xfId="236" applyNumberFormat="1" applyFont="1" applyBorder="1" applyAlignment="1">
      <alignment shrinkToFit="1"/>
    </xf>
    <xf numFmtId="0" fontId="27" fillId="0" borderId="0" xfId="235" applyFont="1" applyFill="1" applyBorder="1" applyAlignment="1">
      <alignment horizontal="left" vertical="center" shrinkToFit="1"/>
    </xf>
    <xf numFmtId="0" fontId="1" fillId="0" borderId="0" xfId="235" applyFill="1" applyBorder="1" applyAlignment="1">
      <alignment horizontal="center" vertical="center"/>
    </xf>
    <xf numFmtId="0" fontId="27" fillId="0" borderId="0" xfId="235" applyFont="1" applyFill="1" applyBorder="1" applyAlignment="1">
      <alignment horizontal="right" vertical="center" shrinkToFit="1"/>
    </xf>
    <xf numFmtId="3" fontId="1" fillId="0" borderId="0" xfId="235" applyNumberFormat="1" applyFill="1" applyBorder="1" applyAlignment="1">
      <alignment horizontal="center" vertical="center" shrinkToFit="1"/>
    </xf>
    <xf numFmtId="0" fontId="68" fillId="0" borderId="0" xfId="235" applyFont="1" applyFill="1" applyBorder="1" applyAlignment="1">
      <alignment horizontal="left" vertical="center" shrinkToFit="1"/>
    </xf>
    <xf numFmtId="0" fontId="27" fillId="0" borderId="0" xfId="235" applyFont="1" applyFill="1" applyBorder="1" applyAlignment="1">
      <alignment vertical="center" shrinkToFit="1"/>
    </xf>
    <xf numFmtId="0" fontId="1" fillId="0" borderId="0" xfId="235" applyFill="1" applyBorder="1" applyAlignment="1">
      <alignment vertical="center" wrapText="1" shrinkToFit="1"/>
    </xf>
    <xf numFmtId="186" fontId="0" fillId="0" borderId="28" xfId="236" applyNumberFormat="1" applyFont="1" applyBorder="1" applyAlignment="1">
      <alignment vertical="center" shrinkToFit="1"/>
    </xf>
    <xf numFmtId="185" fontId="62" fillId="0" borderId="26" xfId="236" applyNumberFormat="1" applyFont="1" applyBorder="1" applyAlignment="1">
      <alignment vertical="center" shrinkToFit="1"/>
    </xf>
    <xf numFmtId="185" fontId="62" fillId="0" borderId="0" xfId="236" applyNumberFormat="1" applyFont="1" applyBorder="1" applyAlignment="1">
      <alignment vertical="center" shrinkToFit="1"/>
    </xf>
    <xf numFmtId="49" fontId="62" fillId="0" borderId="26" xfId="236" applyNumberFormat="1" applyFont="1" applyBorder="1" applyAlignment="1">
      <alignment vertical="center" shrinkToFit="1"/>
    </xf>
    <xf numFmtId="0" fontId="1" fillId="0" borderId="0" xfId="235" applyFont="1" applyFill="1" applyBorder="1" applyAlignment="1">
      <alignment horizontal="center" vertical="center"/>
    </xf>
    <xf numFmtId="0" fontId="72" fillId="0" borderId="0" xfId="235" applyFont="1" applyFill="1" applyBorder="1" applyAlignment="1">
      <alignment horizontal="left" vertical="center" wrapText="1" shrinkToFit="1"/>
    </xf>
    <xf numFmtId="0" fontId="72" fillId="0" borderId="0" xfId="235" applyFont="1" applyFill="1" applyBorder="1" applyAlignment="1">
      <alignment vertical="center" wrapText="1" shrinkToFit="1"/>
    </xf>
    <xf numFmtId="0" fontId="22" fillId="0" borderId="0" xfId="235" applyFont="1" applyFill="1" applyBorder="1" applyAlignment="1">
      <alignment horizontal="left" vertical="center" wrapText="1" shrinkToFit="1"/>
    </xf>
    <xf numFmtId="0" fontId="1" fillId="0" borderId="0" xfId="235" applyFont="1" applyFill="1" applyBorder="1" applyAlignment="1">
      <alignment vertical="center" wrapText="1" shrinkToFit="1"/>
    </xf>
    <xf numFmtId="0" fontId="73" fillId="0" borderId="0" xfId="235" applyFont="1" applyFill="1" applyBorder="1" applyAlignment="1">
      <alignment horizontal="left" vertical="center" wrapText="1" shrinkToFit="1"/>
    </xf>
    <xf numFmtId="204" fontId="66" fillId="0" borderId="0" xfId="235" applyNumberFormat="1" applyFont="1" applyFill="1" applyBorder="1" applyAlignment="1">
      <alignment horizontal="right" vertical="center" shrinkToFit="1"/>
    </xf>
    <xf numFmtId="204" fontId="66" fillId="0" borderId="0" xfId="175" applyNumberFormat="1" applyFont="1" applyFill="1" applyBorder="1" applyAlignment="1">
      <alignment horizontal="right" vertical="center" shrinkToFit="1"/>
    </xf>
    <xf numFmtId="186" fontId="71" fillId="0" borderId="0" xfId="236" applyNumberFormat="1" applyFont="1" applyBorder="1" applyAlignment="1">
      <alignment horizontal="center" vertical="center" shrinkToFit="1"/>
    </xf>
    <xf numFmtId="0" fontId="1" fillId="0" borderId="29" xfId="235" applyFill="1" applyBorder="1" applyAlignment="1">
      <alignment horizontal="center" vertical="center" shrinkToFit="1"/>
    </xf>
    <xf numFmtId="38" fontId="1" fillId="0" borderId="29" xfId="178" applyFont="1" applyFill="1" applyBorder="1" applyAlignment="1">
      <alignment horizontal="center" vertical="center" shrinkToFit="1"/>
    </xf>
    <xf numFmtId="0" fontId="66" fillId="0" borderId="29" xfId="235" applyFont="1" applyFill="1" applyBorder="1" applyAlignment="1">
      <alignment horizontal="center" vertical="center" shrinkToFit="1"/>
    </xf>
    <xf numFmtId="49" fontId="0" fillId="0" borderId="0" xfId="236" applyNumberFormat="1" applyFont="1" applyBorder="1" applyAlignment="1">
      <alignment horizontal="center" vertical="center" shrinkToFit="1"/>
    </xf>
    <xf numFmtId="49" fontId="0" fillId="0" borderId="0" xfId="236" applyNumberFormat="1" applyFont="1" applyBorder="1" applyAlignment="1">
      <alignment horizontal="distributed" vertical="center" shrinkToFit="1"/>
    </xf>
    <xf numFmtId="0" fontId="0" fillId="0" borderId="0" xfId="236" applyNumberFormat="1" applyFont="1" applyBorder="1" applyAlignment="1">
      <alignment horizontal="distributed" vertical="center" shrinkToFit="1"/>
    </xf>
    <xf numFmtId="186" fontId="0" fillId="0" borderId="0" xfId="236" applyNumberFormat="1" applyFont="1" applyBorder="1" applyAlignment="1">
      <alignment horizontal="distributed" vertical="center" shrinkToFit="1"/>
    </xf>
    <xf numFmtId="186" fontId="6" fillId="0" borderId="0" xfId="236" applyNumberFormat="1" applyFont="1" applyBorder="1" applyAlignment="1">
      <alignment horizontal="left" vertical="center" shrinkToFit="1"/>
    </xf>
    <xf numFmtId="186" fontId="6" fillId="0" borderId="28" xfId="236" applyNumberFormat="1" applyFont="1" applyBorder="1" applyAlignment="1">
      <alignment horizontal="left" vertical="center" shrinkToFit="1"/>
    </xf>
    <xf numFmtId="49" fontId="62" fillId="0" borderId="26" xfId="236" applyNumberFormat="1" applyFont="1" applyBorder="1" applyAlignment="1">
      <alignment horizontal="center" shrinkToFit="1"/>
    </xf>
    <xf numFmtId="49" fontId="62" fillId="0" borderId="0" xfId="236" applyNumberFormat="1" applyFont="1" applyBorder="1" applyAlignment="1">
      <alignment horizontal="center" shrinkToFit="1"/>
    </xf>
    <xf numFmtId="49" fontId="62" fillId="0" borderId="24" xfId="236" applyNumberFormat="1" applyFont="1" applyBorder="1" applyAlignment="1">
      <alignment horizontal="center" shrinkToFit="1"/>
    </xf>
    <xf numFmtId="49" fontId="62" fillId="0" borderId="29" xfId="236" applyNumberFormat="1" applyFont="1" applyBorder="1" applyAlignment="1">
      <alignment horizontal="center" shrinkToFit="1"/>
    </xf>
    <xf numFmtId="186" fontId="62" fillId="0" borderId="0" xfId="236" applyNumberFormat="1" applyFont="1" applyBorder="1" applyAlignment="1">
      <alignment horizontal="left" vertical="center" shrinkToFit="1"/>
    </xf>
    <xf numFmtId="186" fontId="62" fillId="0" borderId="28" xfId="236" applyNumberFormat="1" applyFont="1" applyBorder="1" applyAlignment="1">
      <alignment horizontal="left" vertical="center" shrinkToFit="1"/>
    </xf>
    <xf numFmtId="49" fontId="70" fillId="0" borderId="6" xfId="236" applyNumberFormat="1" applyFont="1" applyBorder="1" applyAlignment="1">
      <alignment horizontal="center" vertical="center" shrinkToFit="1"/>
    </xf>
    <xf numFmtId="49" fontId="69" fillId="0" borderId="6" xfId="236" applyNumberFormat="1" applyFont="1" applyBorder="1" applyAlignment="1">
      <alignment horizontal="center" vertical="center" shrinkToFit="1"/>
    </xf>
    <xf numFmtId="49" fontId="62" fillId="0" borderId="0" xfId="236" applyNumberFormat="1" applyFont="1" applyBorder="1" applyAlignment="1">
      <alignment horizontal="left" vertical="center" shrinkToFit="1"/>
    </xf>
    <xf numFmtId="185" fontId="62" fillId="0" borderId="27" xfId="236" applyNumberFormat="1" applyFont="1" applyBorder="1" applyAlignment="1">
      <alignment horizontal="center" vertical="center" shrinkToFit="1"/>
    </xf>
    <xf numFmtId="185" fontId="62" fillId="0" borderId="2" xfId="236" applyNumberFormat="1" applyFont="1" applyBorder="1" applyAlignment="1">
      <alignment horizontal="center" vertical="center" shrinkToFit="1"/>
    </xf>
    <xf numFmtId="185" fontId="62" fillId="0" borderId="23" xfId="236" applyNumberFormat="1" applyFont="1" applyBorder="1" applyAlignment="1">
      <alignment horizontal="center" vertical="center" shrinkToFit="1"/>
    </xf>
    <xf numFmtId="185" fontId="62" fillId="0" borderId="24" xfId="236" applyNumberFormat="1" applyFont="1" applyBorder="1" applyAlignment="1">
      <alignment horizontal="center" vertical="center" shrinkToFit="1"/>
    </xf>
    <xf numFmtId="185" fontId="62" fillId="0" borderId="29" xfId="236" applyNumberFormat="1" applyFont="1" applyBorder="1" applyAlignment="1">
      <alignment horizontal="center" vertical="center" shrinkToFit="1"/>
    </xf>
    <xf numFmtId="185" fontId="62" fillId="0" borderId="17" xfId="236" applyNumberFormat="1" applyFont="1" applyBorder="1" applyAlignment="1">
      <alignment horizontal="center" vertical="center" shrinkToFit="1"/>
    </xf>
    <xf numFmtId="186" fontId="0" fillId="0" borderId="0" xfId="236" applyNumberFormat="1" applyFont="1" applyBorder="1" applyAlignment="1">
      <alignment horizontal="left" vertical="center" shrinkToFit="1"/>
    </xf>
    <xf numFmtId="186" fontId="0" fillId="0" borderId="28" xfId="236" applyNumberFormat="1" applyFont="1" applyBorder="1" applyAlignment="1">
      <alignment horizontal="left" vertical="center" shrinkToFit="1"/>
    </xf>
    <xf numFmtId="186" fontId="71" fillId="0" borderId="0" xfId="236" applyNumberFormat="1" applyFont="1" applyBorder="1" applyAlignment="1">
      <alignment horizontal="center" vertical="center" shrinkToFit="1"/>
    </xf>
    <xf numFmtId="49" fontId="63" fillId="0" borderId="2" xfId="236" applyNumberFormat="1" applyFont="1" applyBorder="1" applyAlignment="1">
      <alignment horizontal="center" vertical="center" shrinkToFit="1"/>
    </xf>
    <xf numFmtId="0" fontId="0" fillId="0" borderId="29" xfId="236" applyFont="1" applyBorder="1" applyAlignment="1">
      <alignment horizontal="center" vertical="center" shrinkToFit="1"/>
    </xf>
    <xf numFmtId="0" fontId="67" fillId="0" borderId="2" xfId="236" applyNumberFormat="1" applyFont="1" applyBorder="1" applyAlignment="1">
      <alignment horizontal="center" vertical="center" shrinkToFit="1"/>
    </xf>
    <xf numFmtId="0" fontId="67" fillId="0" borderId="29" xfId="236" applyNumberFormat="1" applyFont="1" applyBorder="1" applyAlignment="1">
      <alignment horizontal="center" vertical="center" shrinkToFit="1"/>
    </xf>
    <xf numFmtId="0" fontId="1" fillId="0" borderId="0" xfId="235" applyFill="1" applyBorder="1" applyAlignment="1">
      <alignment horizontal="left" vertical="center" shrinkToFit="1"/>
    </xf>
  </cellXfs>
  <cellStyles count="244">
    <cellStyle name="；；；；" xfId="3"/>
    <cellStyle name="=C:\WINDOWS\SYSTEM32\COMMAND.COM" xfId="4"/>
    <cellStyle name="0" xfId="5"/>
    <cellStyle name="0_電気内訳書" xfId="6"/>
    <cellStyle name="０を非表示" xfId="7"/>
    <cellStyle name="20% - アクセント 1" xfId="8" builtinId="30" customBuiltin="1"/>
    <cellStyle name="20% - アクセント 1 2" xfId="9"/>
    <cellStyle name="20% - アクセント 2" xfId="10" builtinId="34" customBuiltin="1"/>
    <cellStyle name="20% - アクセント 2 2" xfId="11"/>
    <cellStyle name="20% - アクセント 3" xfId="12" builtinId="38" customBuiltin="1"/>
    <cellStyle name="20% - アクセント 3 2" xfId="13"/>
    <cellStyle name="20% - アクセント 4" xfId="14" builtinId="42" customBuiltin="1"/>
    <cellStyle name="20% - アクセント 4 2" xfId="15"/>
    <cellStyle name="20% - アクセント 5" xfId="16" builtinId="46" customBuiltin="1"/>
    <cellStyle name="20% - アクセント 5 2" xfId="17"/>
    <cellStyle name="20% - アクセント 6" xfId="18" builtinId="50" customBuiltin="1"/>
    <cellStyle name="20% - アクセント 6 2" xfId="19"/>
    <cellStyle name="40% - アクセント 1" xfId="20" builtinId="31" customBuiltin="1"/>
    <cellStyle name="40% - アクセント 1 2" xfId="21"/>
    <cellStyle name="40% - アクセント 2" xfId="22" builtinId="35" customBuiltin="1"/>
    <cellStyle name="40% - アクセント 2 2" xfId="23"/>
    <cellStyle name="40% - アクセント 3" xfId="24" builtinId="39" customBuiltin="1"/>
    <cellStyle name="40% - アクセント 3 2" xfId="25"/>
    <cellStyle name="40% - アクセント 4" xfId="26" builtinId="43" customBuiltin="1"/>
    <cellStyle name="40% - アクセント 4 2" xfId="27"/>
    <cellStyle name="40% - アクセント 5" xfId="28" builtinId="47" customBuiltin="1"/>
    <cellStyle name="40% - アクセント 5 2" xfId="29"/>
    <cellStyle name="40% - アクセント 6" xfId="30" builtinId="51" customBuiltin="1"/>
    <cellStyle name="40% - アクセント 6 2" xfId="31"/>
    <cellStyle name="60% - アクセント 1" xfId="32" builtinId="32" customBuiltin="1"/>
    <cellStyle name="60% - アクセント 1 2" xfId="33"/>
    <cellStyle name="60% - アクセント 2" xfId="34" builtinId="36" customBuiltin="1"/>
    <cellStyle name="60% - アクセント 2 2" xfId="35"/>
    <cellStyle name="60% - アクセント 3" xfId="36" builtinId="40" customBuiltin="1"/>
    <cellStyle name="60% - アクセント 3 2" xfId="37"/>
    <cellStyle name="60% - アクセント 4" xfId="38" builtinId="44" customBuiltin="1"/>
    <cellStyle name="60% - アクセント 4 2" xfId="39"/>
    <cellStyle name="60% - アクセント 5" xfId="40" builtinId="48" customBuiltin="1"/>
    <cellStyle name="60% - アクセント 5 2" xfId="41"/>
    <cellStyle name="60% - アクセント 6" xfId="42" builtinId="52" customBuiltin="1"/>
    <cellStyle name="60% - アクセント 6 2" xfId="43"/>
    <cellStyle name="Array" xfId="44"/>
    <cellStyle name="Array Enter" xfId="45"/>
    <cellStyle name="Body text" xfId="46"/>
    <cellStyle name="Calc Currency (0)" xfId="47"/>
    <cellStyle name="Calc Currency (2)" xfId="48"/>
    <cellStyle name="Calc Percent (0)" xfId="49"/>
    <cellStyle name="Calc Percent (1)" xfId="50"/>
    <cellStyle name="Calc Percent (2)" xfId="51"/>
    <cellStyle name="Calc Units (0)" xfId="52"/>
    <cellStyle name="Calc Units (1)" xfId="53"/>
    <cellStyle name="Calc Units (2)" xfId="54"/>
    <cellStyle name="ColLevel_0" xfId="2"/>
    <cellStyle name="Comma [0]_#6 Temps &amp; Contractors" xfId="55"/>
    <cellStyle name="Comma [00]" xfId="56"/>
    <cellStyle name="Comma_#6 Temps &amp; Contractors" xfId="57"/>
    <cellStyle name="Currency [0]_#6 Temps &amp; Contractors" xfId="58"/>
    <cellStyle name="Currency [00]" xfId="59"/>
    <cellStyle name="Currency_#6 Temps &amp; Contractors" xfId="60"/>
    <cellStyle name="Date Short" xfId="61"/>
    <cellStyle name="Enter Currency (0)" xfId="62"/>
    <cellStyle name="Enter Currency (2)" xfId="63"/>
    <cellStyle name="Enter Units (0)" xfId="64"/>
    <cellStyle name="Enter Units (1)" xfId="65"/>
    <cellStyle name="Enter Units (2)" xfId="66"/>
    <cellStyle name="entry" xfId="67"/>
    <cellStyle name="Euro" xfId="68"/>
    <cellStyle name="Grey" xfId="69"/>
    <cellStyle name="Header1" xfId="70"/>
    <cellStyle name="Header2" xfId="71"/>
    <cellStyle name="Input [yellow]" xfId="72"/>
    <cellStyle name="Link Currency (0)" xfId="73"/>
    <cellStyle name="Link Currency (2)" xfId="74"/>
    <cellStyle name="Link Units (0)" xfId="75"/>
    <cellStyle name="Link Units (1)" xfId="76"/>
    <cellStyle name="Link Units (2)" xfId="77"/>
    <cellStyle name="MacroCode" xfId="78"/>
    <cellStyle name="MSｺﾞｼｯｸ9" xfId="79"/>
    <cellStyle name="NonPrint_Heading" xfId="80"/>
    <cellStyle name="Normal - Style1" xfId="81"/>
    <cellStyle name="Normal - Style1 2" xfId="82"/>
    <cellStyle name="Normal_# 41-Market &amp;Trends" xfId="83"/>
    <cellStyle name="ParaBirimi [0]_RESULTS" xfId="84"/>
    <cellStyle name="ParaBirimi_RESULTS" xfId="85"/>
    <cellStyle name="Percent [0]" xfId="86"/>
    <cellStyle name="Percent [00]" xfId="87"/>
    <cellStyle name="Percent [2]" xfId="88"/>
    <cellStyle name="Percent_#6 Temps &amp; Contractors" xfId="89"/>
    <cellStyle name="PrePop Currency (0)" xfId="90"/>
    <cellStyle name="PrePop Currency (2)" xfId="91"/>
    <cellStyle name="PrePop Units (0)" xfId="92"/>
    <cellStyle name="PrePop Units (1)" xfId="93"/>
    <cellStyle name="PrePop Units (2)" xfId="94"/>
    <cellStyle name="price" xfId="95"/>
    <cellStyle name="Product Title" xfId="96"/>
    <cellStyle name="PSChar" xfId="97"/>
    <cellStyle name="PSHeading" xfId="98"/>
    <cellStyle name="Red Text" xfId="99"/>
    <cellStyle name="revised" xfId="100"/>
    <cellStyle name="RowLevel_0" xfId="1"/>
    <cellStyle name="section" xfId="101"/>
    <cellStyle name="sell1" xfId="102"/>
    <cellStyle name="sell2" xfId="103"/>
    <cellStyle name="sell3" xfId="104"/>
    <cellStyle name="sell4" xfId="105"/>
    <cellStyle name="sell5" xfId="106"/>
    <cellStyle name="STYL0" xfId="107"/>
    <cellStyle name="STYL0 - ｽﾀｲﾙ1" xfId="108"/>
    <cellStyle name="STYL1" xfId="109"/>
    <cellStyle name="STYL1 - ｽﾀｲﾙ2" xfId="110"/>
    <cellStyle name="STYL2" xfId="111"/>
    <cellStyle name="STYL2 - ｽﾀｲﾙ3" xfId="112"/>
    <cellStyle name="STYL3" xfId="113"/>
    <cellStyle name="STYL3 - ｽﾀｲﾙ4" xfId="114"/>
    <cellStyle name="STYL4" xfId="115"/>
    <cellStyle name="STYL4 - ｽﾀｲﾙ5" xfId="116"/>
    <cellStyle name="STYL5" xfId="117"/>
    <cellStyle name="STYL5 - ｽﾀｲﾙ6" xfId="118"/>
    <cellStyle name="STYL6" xfId="119"/>
    <cellStyle name="STYL6 - ｽﾀｲﾙ7" xfId="120"/>
    <cellStyle name="STYL7" xfId="121"/>
    <cellStyle name="STYL7 - ｽﾀｲﾙ8" xfId="122"/>
    <cellStyle name="subhead" xfId="123"/>
    <cellStyle name="Text Indent A" xfId="124"/>
    <cellStyle name="Text Indent B" xfId="125"/>
    <cellStyle name="Text Indent C" xfId="126"/>
    <cellStyle name="title" xfId="127"/>
    <cellStyle name="TopGrey" xfId="128"/>
    <cellStyle name="Virg・ [0]_RESULTS" xfId="129"/>
    <cellStyle name="Virg・_RESULTS" xfId="130"/>
    <cellStyle name="アクセント 1" xfId="131" builtinId="29" customBuiltin="1"/>
    <cellStyle name="アクセント 1 2" xfId="132"/>
    <cellStyle name="アクセント 2" xfId="133" builtinId="33" customBuiltin="1"/>
    <cellStyle name="アクセント 2 2" xfId="134"/>
    <cellStyle name="アクセント 3" xfId="135" builtinId="37" customBuiltin="1"/>
    <cellStyle name="アクセント 3 2" xfId="136"/>
    <cellStyle name="アクセント 4" xfId="137" builtinId="41" customBuiltin="1"/>
    <cellStyle name="アクセント 4 2" xfId="138"/>
    <cellStyle name="アクセント 5" xfId="139" builtinId="45" customBuiltin="1"/>
    <cellStyle name="アクセント 5 2" xfId="140"/>
    <cellStyle name="アクセント 6" xfId="141" builtinId="49" customBuiltin="1"/>
    <cellStyle name="アクセント 6 2" xfId="142"/>
    <cellStyle name="タイトル" xfId="143" builtinId="15" customBuiltin="1"/>
    <cellStyle name="タイトル 2" xfId="144"/>
    <cellStyle name="チェック セル" xfId="145" builtinId="23" customBuiltin="1"/>
    <cellStyle name="チェック セル 2" xfId="146"/>
    <cellStyle name="どちらでもない" xfId="147" builtinId="28" customBuiltin="1"/>
    <cellStyle name="どちらでもない 2" xfId="148"/>
    <cellStyle name="ﾄ褊褂燾・[0]_PERSONAL" xfId="149"/>
    <cellStyle name="ﾄ褊褂燾饑PERSONAL" xfId="150"/>
    <cellStyle name="パーセント 2" xfId="151"/>
    <cellStyle name="パーセント 2 2" xfId="152"/>
    <cellStyle name="ハイパーリンク 2" xfId="153"/>
    <cellStyle name="ﾎ磊隆_PERSONAL" xfId="154"/>
    <cellStyle name="メモ" xfId="155" builtinId="10" customBuiltin="1"/>
    <cellStyle name="メモ 2" xfId="156"/>
    <cellStyle name="ﾔ竟瑙糺・[0]_PERSONAL" xfId="157"/>
    <cellStyle name="ﾔ竟瑙糺饑PERSONAL" xfId="158"/>
    <cellStyle name="リンク セル" xfId="159" builtinId="24" customBuiltin="1"/>
    <cellStyle name="リンク セル 2" xfId="160"/>
    <cellStyle name="悪い" xfId="161" builtinId="27" customBuiltin="1"/>
    <cellStyle name="悪い 2" xfId="162"/>
    <cellStyle name="円" xfId="163"/>
    <cellStyle name="円_設計書1" xfId="164"/>
    <cellStyle name="園田鏡" xfId="165"/>
    <cellStyle name="園田表紙１" xfId="166"/>
    <cellStyle name="園田表紙２" xfId="167"/>
    <cellStyle name="科目内訳" xfId="168"/>
    <cellStyle name="括弧付き" xfId="169"/>
    <cellStyle name="金額" xfId="170"/>
    <cellStyle name="計算" xfId="171" builtinId="22" customBuiltin="1"/>
    <cellStyle name="計算 2" xfId="172"/>
    <cellStyle name="警告文" xfId="173" builtinId="11" customBuiltin="1"/>
    <cellStyle name="警告文 2" xfId="174"/>
    <cellStyle name="桁区切り" xfId="175" builtinId="6"/>
    <cellStyle name="桁区切り [0.0]" xfId="176"/>
    <cellStyle name="桁区切り [0.000]" xfId="177"/>
    <cellStyle name="桁区切り 2" xfId="178"/>
    <cellStyle name="桁区切り 2 2" xfId="179"/>
    <cellStyle name="桁区切り 2 2 2" xfId="180"/>
    <cellStyle name="桁区切り 2 3" xfId="181"/>
    <cellStyle name="桁区切り 248" xfId="182"/>
    <cellStyle name="桁区切り 3" xfId="183"/>
    <cellStyle name="桁区切り 3 2" xfId="184"/>
    <cellStyle name="桁区切り 3 3" xfId="185"/>
    <cellStyle name="桁区切り 4" xfId="186"/>
    <cellStyle name="桁区切り 4 2" xfId="187"/>
    <cellStyle name="桁区切り 4 3" xfId="188"/>
    <cellStyle name="桁区切り 5" xfId="189"/>
    <cellStyle name="桁区切り 6" xfId="190"/>
    <cellStyle name="桁区切り 7" xfId="191"/>
    <cellStyle name="桁区切り 7 2" xfId="192"/>
    <cellStyle name="桁合せ" xfId="193"/>
    <cellStyle name="見出し 1" xfId="194" builtinId="16" customBuiltin="1"/>
    <cellStyle name="見出し 1 2" xfId="195"/>
    <cellStyle name="見出し 2" xfId="196" builtinId="17" customBuiltin="1"/>
    <cellStyle name="見出し 2 2" xfId="197"/>
    <cellStyle name="見出し 3" xfId="198" builtinId="18" customBuiltin="1"/>
    <cellStyle name="見出し 3 2" xfId="199"/>
    <cellStyle name="見出し 4" xfId="200" builtinId="19" customBuiltin="1"/>
    <cellStyle name="見出し 4 2" xfId="201"/>
    <cellStyle name="集計" xfId="202" builtinId="25" customBuiltin="1"/>
    <cellStyle name="集計 2" xfId="203"/>
    <cellStyle name="出力" xfId="204" builtinId="21" customBuiltin="1"/>
    <cellStyle name="出力 2" xfId="205"/>
    <cellStyle name="数値" xfId="206"/>
    <cellStyle name="数値2" xfId="207"/>
    <cellStyle name="説明文" xfId="208" builtinId="53" customBuiltin="1"/>
    <cellStyle name="説明文 2" xfId="209"/>
    <cellStyle name="単価" xfId="210"/>
    <cellStyle name="単価表" xfId="211"/>
    <cellStyle name="築工事提出分B建築主体　酒井" xfId="212"/>
    <cellStyle name="帳票" xfId="213"/>
    <cellStyle name="通浦 [0.00]_laroux" xfId="214"/>
    <cellStyle name="通浦_laroux" xfId="215"/>
    <cellStyle name="通貨 2" xfId="216"/>
    <cellStyle name="通貨 2 2" xfId="217"/>
    <cellStyle name="内訳" xfId="218"/>
    <cellStyle name="内訳書" xfId="219"/>
    <cellStyle name="入力" xfId="220" builtinId="20" customBuiltin="1"/>
    <cellStyle name="入力 2" xfId="221"/>
    <cellStyle name="比較表" xfId="222"/>
    <cellStyle name="標準" xfId="0" builtinId="0"/>
    <cellStyle name="標準 2" xfId="223"/>
    <cellStyle name="標準 2 2" xfId="224"/>
    <cellStyle name="標準 2 3" xfId="225"/>
    <cellStyle name="標準 2_★佐賀北高校教室棟解体工事H230831" xfId="226"/>
    <cellStyle name="標準 248" xfId="227"/>
    <cellStyle name="標準 3" xfId="228"/>
    <cellStyle name="標準 3 2" xfId="229"/>
    <cellStyle name="標準 4" xfId="230"/>
    <cellStyle name="標準 5" xfId="231"/>
    <cellStyle name="標準 6" xfId="232"/>
    <cellStyle name="標準(ｺﾞｼｯｸ)" xfId="233"/>
    <cellStyle name="標準（明朝）" xfId="234"/>
    <cellStyle name="標準_城西団地12棟" xfId="235"/>
    <cellStyle name="標準_設計書 2" xfId="236"/>
    <cellStyle name="標準12" xfId="237"/>
    <cellStyle name="標準2" xfId="238"/>
    <cellStyle name="表" xfId="239"/>
    <cellStyle name="未定義" xfId="240"/>
    <cellStyle name="未定義 2" xfId="241"/>
    <cellStyle name="良い" xfId="242" builtinId="26" customBuiltin="1"/>
    <cellStyle name="良い 2" xfId="243"/>
  </cellStyles>
  <dxfs count="1">
    <dxf>
      <font>
        <strike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314399</xdr:colOff>
      <xdr:row>19</xdr:row>
      <xdr:rowOff>57150</xdr:rowOff>
    </xdr:from>
    <xdr:to>
      <xdr:col>9</xdr:col>
      <xdr:colOff>371475</xdr:colOff>
      <xdr:row>26</xdr:row>
      <xdr:rowOff>152698</xdr:rowOff>
    </xdr:to>
    <xdr:sp macro="" textlink="" fLocksText="0">
      <xdr:nvSpPr>
        <xdr:cNvPr id="8" name="角丸四角形吹き出し 1"/>
        <xdr:cNvSpPr/>
      </xdr:nvSpPr>
      <xdr:spPr>
        <a:xfrm>
          <a:off x="5267325" y="3714750"/>
          <a:ext cx="4019550" cy="1238250"/>
        </a:xfrm>
        <a:prstGeom prst="wedgeRoundRectCallout">
          <a:avLst>
            <a:gd name="adj1" fmla="val -84322"/>
            <a:gd name="adj2" fmla="val 12114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補助金の額については、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補助対象工事費の</a:t>
          </a:r>
          <a:r>
            <a:rPr lang="en-US" altLang="ja-JP" sz="1100">
              <a:solidFill>
                <a:srgbClr val="FF0000"/>
              </a:solidFill>
            </a:rPr>
            <a:t>80</a:t>
          </a:r>
          <a:r>
            <a:rPr lang="ja-JP" altLang="en-US" sz="1100">
              <a:solidFill>
                <a:srgbClr val="FF0000"/>
              </a:solidFill>
            </a:rPr>
            <a:t>％以内（上限</a:t>
          </a:r>
          <a:r>
            <a:rPr lang="en-US" altLang="ja-JP" sz="1100">
              <a:solidFill>
                <a:srgbClr val="FF0000"/>
              </a:solidFill>
            </a:rPr>
            <a:t>115</a:t>
          </a:r>
          <a:r>
            <a:rPr lang="ja-JP" altLang="en-US" sz="1100">
              <a:solidFill>
                <a:srgbClr val="FF0000"/>
              </a:solidFill>
            </a:rPr>
            <a:t>万）となっています。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￥</a:t>
          </a:r>
          <a:r>
            <a:rPr lang="en-US" altLang="ja-JP" sz="1100">
              <a:solidFill>
                <a:srgbClr val="FF0000"/>
              </a:solidFill>
            </a:rPr>
            <a:t>3,499,100×80</a:t>
          </a:r>
          <a:r>
            <a:rPr lang="ja-JP" altLang="en-US" sz="1100">
              <a:solidFill>
                <a:srgbClr val="FF0000"/>
              </a:solidFill>
            </a:rPr>
            <a:t>％＝￥</a:t>
          </a:r>
          <a:r>
            <a:rPr lang="en-US" altLang="ja-JP" sz="1100">
              <a:solidFill>
                <a:srgbClr val="FF0000"/>
              </a:solidFill>
            </a:rPr>
            <a:t>2,799,000</a:t>
          </a:r>
          <a:r>
            <a:rPr lang="ja-JP" altLang="en-US" sz="1100">
              <a:solidFill>
                <a:srgbClr val="FF0000"/>
              </a:solidFill>
            </a:rPr>
            <a:t>　（千円未満切捨て）</a:t>
          </a:r>
          <a:endParaRPr lang="en-US" altLang="ja-JP" sz="1100">
            <a:solidFill>
              <a:srgbClr val="FF0000"/>
            </a:solidFill>
          </a:endParaRPr>
        </a:p>
        <a:p>
          <a:pPr algn="l"/>
          <a:r>
            <a:rPr lang="ja-JP" altLang="en-US" sz="1100">
              <a:solidFill>
                <a:srgbClr val="FF0000"/>
              </a:solidFill>
            </a:rPr>
            <a:t>￥</a:t>
          </a:r>
          <a:r>
            <a:rPr lang="en-US" altLang="ja-JP" sz="1100">
              <a:solidFill>
                <a:srgbClr val="FF0000"/>
              </a:solidFill>
            </a:rPr>
            <a:t>2,799,000</a:t>
          </a:r>
          <a:r>
            <a:rPr lang="ja-JP" altLang="en-US" sz="1100">
              <a:solidFill>
                <a:srgbClr val="FF0000"/>
              </a:solidFill>
            </a:rPr>
            <a:t>＞￥</a:t>
          </a:r>
          <a:r>
            <a:rPr lang="en-US" altLang="ja-JP" sz="1100">
              <a:solidFill>
                <a:srgbClr val="FF0000"/>
              </a:solidFill>
            </a:rPr>
            <a:t>1,150,000</a:t>
          </a:r>
          <a:r>
            <a:rPr lang="ja-JP" altLang="en-US" sz="1100">
              <a:solidFill>
                <a:srgbClr val="FF0000"/>
              </a:solidFill>
            </a:rPr>
            <a:t>　となっていますので、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今回の補助予定額は￥</a:t>
          </a:r>
          <a:r>
            <a:rPr lang="en-US" altLang="ja-JP" sz="1100">
              <a:solidFill>
                <a:srgbClr val="FF0000"/>
              </a:solidFill>
            </a:rPr>
            <a:t>1,150,000</a:t>
          </a:r>
          <a:r>
            <a:rPr lang="ja-JP" altLang="en-US" sz="1100">
              <a:solidFill>
                <a:srgbClr val="FF0000"/>
              </a:solidFill>
            </a:rPr>
            <a:t>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437722</xdr:colOff>
      <xdr:row>52</xdr:row>
      <xdr:rowOff>133536</xdr:rowOff>
    </xdr:from>
    <xdr:to>
      <xdr:col>6</xdr:col>
      <xdr:colOff>305395</xdr:colOff>
      <xdr:row>54</xdr:row>
      <xdr:rowOff>247799</xdr:rowOff>
    </xdr:to>
    <xdr:sp macro="" textlink="" fLocksText="0">
      <xdr:nvSpPr>
        <xdr:cNvPr id="61" name="角丸四角形吹き出し 1"/>
        <xdr:cNvSpPr/>
      </xdr:nvSpPr>
      <xdr:spPr>
        <a:xfrm>
          <a:off x="5114925" y="19535775"/>
          <a:ext cx="3619500" cy="819150"/>
        </a:xfrm>
        <a:prstGeom prst="wedgeRoundRectCallout">
          <a:avLst>
            <a:gd name="adj1" fmla="val -38049"/>
            <a:gd name="adj2" fmla="val 12361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100"/>
            </a:lnSpc>
          </a:pPr>
          <a:r>
            <a:rPr lang="ja-JP" altLang="en-US" sz="1100">
              <a:solidFill>
                <a:srgbClr val="FF0000"/>
              </a:solidFill>
            </a:rPr>
            <a:t>屋根工事（足場費以外）</a:t>
          </a:r>
          <a:r>
            <a:rPr lang="en-US" altLang="ja-JP" sz="1100">
              <a:solidFill>
                <a:srgbClr val="FF0000"/>
              </a:solidFill>
            </a:rPr>
            <a:t>【</a:t>
          </a:r>
          <a:r>
            <a:rPr lang="ja-JP" altLang="en-US" sz="1100">
              <a:solidFill>
                <a:srgbClr val="FF0000"/>
              </a:solidFill>
            </a:rPr>
            <a:t>補助対象</a:t>
          </a:r>
          <a:r>
            <a:rPr lang="en-US" altLang="ja-JP" sz="1100">
              <a:solidFill>
                <a:srgbClr val="FF0000"/>
              </a:solidFill>
            </a:rPr>
            <a:t>】</a:t>
          </a:r>
          <a:r>
            <a:rPr lang="ja-JP" altLang="en-US" sz="1100">
              <a:solidFill>
                <a:srgbClr val="FF0000"/>
              </a:solidFill>
            </a:rPr>
            <a:t>：計</a:t>
          </a:r>
          <a:r>
            <a:rPr lang="en-US" altLang="ja-JP" sz="1100">
              <a:solidFill>
                <a:srgbClr val="FF0000"/>
              </a:solidFill>
            </a:rPr>
            <a:t>168</a:t>
          </a:r>
          <a:r>
            <a:rPr lang="ja-JP" altLang="en-US" sz="1100">
              <a:solidFill>
                <a:srgbClr val="FF0000"/>
              </a:solidFill>
            </a:rPr>
            <a:t>万円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r>
            <a:rPr lang="ja-JP" altLang="en-US" sz="1100">
              <a:solidFill>
                <a:srgbClr val="FF0000"/>
              </a:solidFill>
            </a:rPr>
            <a:t>外壁改修工事（足場以外）</a:t>
          </a:r>
          <a:r>
            <a:rPr lang="en-US" altLang="ja-JP" sz="1100">
              <a:solidFill>
                <a:srgbClr val="FF0000"/>
              </a:solidFill>
            </a:rPr>
            <a:t>【</a:t>
          </a:r>
          <a:r>
            <a:rPr lang="ja-JP" altLang="en-US" sz="1100">
              <a:solidFill>
                <a:srgbClr val="FF0000"/>
              </a:solidFill>
            </a:rPr>
            <a:t>補助対象外</a:t>
          </a:r>
          <a:r>
            <a:rPr lang="en-US" altLang="ja-JP" sz="1100">
              <a:solidFill>
                <a:srgbClr val="FF0000"/>
              </a:solidFill>
            </a:rPr>
            <a:t>】</a:t>
          </a:r>
          <a:r>
            <a:rPr lang="ja-JP" altLang="en-US" sz="1100">
              <a:solidFill>
                <a:srgbClr val="FF0000"/>
              </a:solidFill>
            </a:rPr>
            <a:t>：計</a:t>
          </a:r>
          <a:r>
            <a:rPr lang="en-US" altLang="ja-JP" sz="1100">
              <a:solidFill>
                <a:srgbClr val="FF0000"/>
              </a:solidFill>
            </a:rPr>
            <a:t>123</a:t>
          </a:r>
          <a:r>
            <a:rPr lang="ja-JP" altLang="en-US" sz="1100">
              <a:solidFill>
                <a:srgbClr val="FF0000"/>
              </a:solidFill>
            </a:rPr>
            <a:t>万円</a:t>
          </a:r>
          <a:endParaRPr lang="en-US" altLang="ja-JP" sz="1100">
            <a:solidFill>
              <a:srgbClr val="FF0000"/>
            </a:solidFill>
          </a:endParaRPr>
        </a:p>
        <a:p>
          <a:pPr algn="l"/>
          <a:r>
            <a:rPr lang="en-US" altLang="ja-JP" sz="1100">
              <a:solidFill>
                <a:srgbClr val="FF0000"/>
              </a:solidFill>
            </a:rPr>
            <a:t>400</a:t>
          </a:r>
          <a:r>
            <a:rPr lang="ja-JP" altLang="en-US" sz="1100">
              <a:solidFill>
                <a:srgbClr val="FF0000"/>
              </a:solidFill>
            </a:rPr>
            <a:t>㎡</a:t>
          </a:r>
          <a:r>
            <a:rPr lang="en-US" altLang="ja-JP" sz="1100">
              <a:solidFill>
                <a:srgbClr val="FF0000"/>
              </a:solidFill>
            </a:rPr>
            <a:t>×168/</a:t>
          </a:r>
          <a:r>
            <a:rPr lang="ja-JP" altLang="en-US" sz="1100">
              <a:solidFill>
                <a:srgbClr val="FF0000"/>
              </a:solidFill>
            </a:rPr>
            <a:t>（</a:t>
          </a:r>
          <a:r>
            <a:rPr lang="en-US" altLang="ja-JP" sz="1100">
              <a:solidFill>
                <a:srgbClr val="FF0000"/>
              </a:solidFill>
            </a:rPr>
            <a:t>168+123</a:t>
          </a:r>
          <a:r>
            <a:rPr lang="ja-JP" altLang="en-US" sz="1100">
              <a:solidFill>
                <a:srgbClr val="FF0000"/>
              </a:solidFill>
            </a:rPr>
            <a:t>）＝</a:t>
          </a:r>
          <a:r>
            <a:rPr lang="en-US" altLang="ja-JP" sz="1100">
              <a:solidFill>
                <a:srgbClr val="FF0000"/>
              </a:solidFill>
            </a:rPr>
            <a:t>230.9</a:t>
          </a:r>
          <a:r>
            <a:rPr lang="ja-JP" altLang="en-US" sz="1100">
              <a:solidFill>
                <a:srgbClr val="FF0000"/>
              </a:solidFill>
            </a:rPr>
            <a:t>ｍ　→　約</a:t>
          </a:r>
          <a:r>
            <a:rPr lang="en-US" altLang="ja-JP" sz="1100">
              <a:solidFill>
                <a:srgbClr val="FF0000"/>
              </a:solidFill>
            </a:rPr>
            <a:t>230</a:t>
          </a:r>
          <a:r>
            <a:rPr lang="ja-JP" altLang="en-US" sz="1100">
              <a:solidFill>
                <a:srgbClr val="FF0000"/>
              </a:solidFill>
            </a:rPr>
            <a:t>ｍ</a:t>
          </a:r>
        </a:p>
      </xdr:txBody>
    </xdr:sp>
    <xdr:clientData/>
  </xdr:twoCellAnchor>
  <xdr:twoCellAnchor>
    <xdr:from>
      <xdr:col>1</xdr:col>
      <xdr:colOff>76991</xdr:colOff>
      <xdr:row>6</xdr:row>
      <xdr:rowOff>9637</xdr:rowOff>
    </xdr:from>
    <xdr:to>
      <xdr:col>3</xdr:col>
      <xdr:colOff>257175</xdr:colOff>
      <xdr:row>8</xdr:row>
      <xdr:rowOff>57820</xdr:rowOff>
    </xdr:to>
    <xdr:sp macro="" textlink="" fLocksText="0">
      <xdr:nvSpPr>
        <xdr:cNvPr id="62" name="角丸四角形吹き出し 2"/>
        <xdr:cNvSpPr/>
      </xdr:nvSpPr>
      <xdr:spPr>
        <a:xfrm>
          <a:off x="2209800" y="2124075"/>
          <a:ext cx="3609975" cy="752475"/>
        </a:xfrm>
        <a:prstGeom prst="wedgeRoundRectCallout">
          <a:avLst>
            <a:gd name="adj1" fmla="val -66931"/>
            <a:gd name="adj2" fmla="val -19356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1100"/>
            </a:lnSpc>
          </a:pPr>
          <a:r>
            <a:rPr lang="ja-JP" altLang="en-US" sz="1100">
              <a:solidFill>
                <a:srgbClr val="FF0000"/>
              </a:solidFill>
            </a:rPr>
            <a:t>工事箇所に番号をつけ、補強計画図及び工事写真にも同様に番号をつけてください。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r>
            <a:rPr lang="en-US" altLang="ja-JP" sz="1100">
              <a:solidFill>
                <a:srgbClr val="FF0000"/>
              </a:solidFill>
            </a:rPr>
            <a:t>※</a:t>
          </a:r>
          <a:r>
            <a:rPr lang="ja-JP" altLang="en-US" sz="1100">
              <a:solidFill>
                <a:srgbClr val="FF0000"/>
              </a:solidFill>
            </a:rPr>
            <a:t>施工写真の撮り忘れにご注意ください！！</a:t>
          </a:r>
        </a:p>
      </xdr:txBody>
    </xdr:sp>
    <xdr:clientData/>
  </xdr:twoCellAnchor>
  <xdr:twoCellAnchor>
    <xdr:from>
      <xdr:col>1</xdr:col>
      <xdr:colOff>486780</xdr:colOff>
      <xdr:row>81</xdr:row>
      <xdr:rowOff>114263</xdr:rowOff>
    </xdr:from>
    <xdr:to>
      <xdr:col>3</xdr:col>
      <xdr:colOff>485775</xdr:colOff>
      <xdr:row>83</xdr:row>
      <xdr:rowOff>57820</xdr:rowOff>
    </xdr:to>
    <xdr:sp macro="" textlink="" fLocksText="0">
      <xdr:nvSpPr>
        <xdr:cNvPr id="63" name="角丸四角形吹き出し 4"/>
        <xdr:cNvSpPr/>
      </xdr:nvSpPr>
      <xdr:spPr>
        <a:xfrm>
          <a:off x="2619375" y="30441900"/>
          <a:ext cx="3429000" cy="647700"/>
        </a:xfrm>
        <a:prstGeom prst="wedgeRoundRectCallout">
          <a:avLst>
            <a:gd name="adj1" fmla="val 26714"/>
            <a:gd name="adj2" fmla="val -171039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bg1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pPr algn="l">
            <a:lnSpc>
              <a:spcPts val="900"/>
            </a:lnSpc>
          </a:pPr>
          <a:r>
            <a:rPr lang="ja-JP" altLang="en-US" sz="1100">
              <a:solidFill>
                <a:srgbClr val="FF0000"/>
              </a:solidFill>
            </a:rPr>
            <a:t>見積書作成時に補助対象内外で迷われた場合や、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rgbClr val="FF0000"/>
              </a:solidFill>
            </a:rPr>
            <a:t>不明な箇所がある場合などはご相談ください。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Q36"/>
  <sheetViews>
    <sheetView tabSelected="1" view="pageBreakPreview" zoomScaleNormal="75" zoomScaleSheetLayoutView="100" workbookViewId="0">
      <selection activeCell="I29" sqref="I29"/>
    </sheetView>
  </sheetViews>
  <sheetFormatPr defaultColWidth="2.7109375" defaultRowHeight="15" customHeight="1"/>
  <cols>
    <col min="1" max="1" width="14.85546875" style="39" customWidth="1"/>
    <col min="2" max="4" width="14.85546875" style="40" customWidth="1"/>
    <col min="5" max="5" width="14.85546875" style="41" customWidth="1"/>
    <col min="6" max="8" width="14.85546875" style="42" customWidth="1"/>
    <col min="9" max="9" width="14.85546875" style="40" customWidth="1"/>
    <col min="10" max="10" width="14.85546875" style="43" customWidth="1"/>
    <col min="11" max="19" width="14.85546875" style="23" customWidth="1"/>
    <col min="20" max="36" width="9.140625" style="23" customWidth="1"/>
    <col min="37" max="49" width="4.85546875" style="23" customWidth="1"/>
    <col min="50" max="139" width="2.85546875" style="23" customWidth="1"/>
    <col min="140" max="16384" width="2.7109375" style="23"/>
  </cols>
  <sheetData>
    <row r="1" spans="1:43" ht="15" customHeight="1">
      <c r="A1" s="16"/>
      <c r="B1" s="17"/>
      <c r="C1" s="18"/>
      <c r="D1" s="18"/>
      <c r="E1" s="19"/>
      <c r="F1" s="20"/>
      <c r="G1" s="20"/>
      <c r="H1" s="20"/>
      <c r="I1" s="17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ht="15" customHeight="1">
      <c r="A2" s="24"/>
      <c r="B2" s="89"/>
      <c r="C2" s="90"/>
      <c r="D2" s="90"/>
      <c r="E2" s="91"/>
      <c r="F2" s="92"/>
      <c r="G2" s="92"/>
      <c r="H2" s="92"/>
      <c r="I2" s="89"/>
      <c r="J2" s="28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pans="1:43" ht="15" customHeight="1">
      <c r="A3" s="24"/>
      <c r="B3" s="25"/>
      <c r="C3" s="25"/>
      <c r="D3" s="25"/>
      <c r="E3" s="26"/>
      <c r="F3" s="27"/>
      <c r="G3" s="93" t="s">
        <v>44</v>
      </c>
      <c r="H3" s="93"/>
      <c r="I3" s="93"/>
      <c r="J3" s="94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</row>
    <row r="4" spans="1:43" ht="15" customHeight="1">
      <c r="A4" s="95" t="s">
        <v>12</v>
      </c>
      <c r="B4" s="96"/>
      <c r="C4" s="96"/>
      <c r="D4" s="25"/>
      <c r="E4" s="26"/>
      <c r="F4" s="27"/>
      <c r="G4" s="110" t="s">
        <v>58</v>
      </c>
      <c r="H4" s="110"/>
      <c r="I4" s="110"/>
      <c r="J4" s="11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15" customHeight="1">
      <c r="A5" s="97"/>
      <c r="B5" s="98"/>
      <c r="C5" s="98"/>
      <c r="D5" s="25"/>
      <c r="E5" s="26"/>
      <c r="F5" s="27"/>
      <c r="G5" s="110" t="s">
        <v>82</v>
      </c>
      <c r="H5" s="110"/>
      <c r="I5" s="110"/>
      <c r="J5" s="11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</row>
    <row r="6" spans="1:43" ht="15" customHeight="1">
      <c r="A6" s="1"/>
      <c r="B6" s="2"/>
      <c r="C6" s="2"/>
      <c r="D6" s="25"/>
      <c r="E6" s="26"/>
      <c r="F6" s="27"/>
      <c r="G6" s="110" t="s">
        <v>45</v>
      </c>
      <c r="H6" s="110"/>
      <c r="I6" s="110"/>
      <c r="J6" s="11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</row>
    <row r="7" spans="1:43" ht="15" customHeight="1">
      <c r="A7" s="1"/>
      <c r="B7" s="2"/>
      <c r="C7" s="2"/>
      <c r="D7" s="25"/>
      <c r="E7" s="26"/>
      <c r="F7" s="27"/>
      <c r="G7" s="110" t="s">
        <v>83</v>
      </c>
      <c r="H7" s="110"/>
      <c r="I7" s="110"/>
      <c r="J7" s="11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</row>
    <row r="8" spans="1:43" ht="15" customHeight="1">
      <c r="A8" s="24"/>
      <c r="B8" s="25"/>
      <c r="C8" s="25"/>
      <c r="D8" s="29"/>
      <c r="E8" s="30"/>
      <c r="F8" s="30"/>
      <c r="G8" s="110" t="s">
        <v>60</v>
      </c>
      <c r="H8" s="110"/>
      <c r="I8" s="110"/>
      <c r="J8" s="11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22"/>
      <c r="AL8" s="22"/>
      <c r="AM8" s="22"/>
      <c r="AN8" s="22"/>
      <c r="AO8" s="22"/>
      <c r="AP8" s="22"/>
      <c r="AQ8" s="22"/>
    </row>
    <row r="9" spans="1:43" ht="15" customHeight="1">
      <c r="A9" s="24"/>
      <c r="B9" s="25"/>
      <c r="C9" s="25"/>
      <c r="D9" s="29"/>
      <c r="E9" s="30"/>
      <c r="F9" s="30"/>
      <c r="G9" s="93" t="s">
        <v>59</v>
      </c>
      <c r="H9" s="93"/>
      <c r="I9" s="93"/>
      <c r="J9" s="94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22"/>
      <c r="AL9" s="22"/>
      <c r="AM9" s="22"/>
      <c r="AN9" s="22"/>
      <c r="AO9" s="22"/>
      <c r="AP9" s="22"/>
      <c r="AQ9" s="22"/>
    </row>
    <row r="10" spans="1:43" ht="15" customHeight="1">
      <c r="A10" s="24"/>
      <c r="B10" s="101" t="s">
        <v>40</v>
      </c>
      <c r="C10" s="101"/>
      <c r="D10" s="101" t="s">
        <v>41</v>
      </c>
      <c r="E10" s="101"/>
      <c r="F10" s="30"/>
      <c r="G10" s="110" t="s">
        <v>84</v>
      </c>
      <c r="H10" s="110"/>
      <c r="I10" s="110"/>
      <c r="J10" s="11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22"/>
      <c r="AL10" s="22"/>
      <c r="AM10" s="22"/>
      <c r="AN10" s="22"/>
      <c r="AO10" s="22"/>
      <c r="AP10" s="22"/>
      <c r="AQ10" s="22"/>
    </row>
    <row r="11" spans="1:43" ht="15" customHeight="1">
      <c r="A11" s="24"/>
      <c r="B11" s="102" t="s">
        <v>42</v>
      </c>
      <c r="C11" s="102"/>
      <c r="D11" s="102" t="s">
        <v>43</v>
      </c>
      <c r="E11" s="102"/>
      <c r="F11" s="27"/>
      <c r="G11" s="110" t="s">
        <v>86</v>
      </c>
      <c r="H11" s="110"/>
      <c r="I11" s="110"/>
      <c r="J11" s="11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</row>
    <row r="12" spans="1:43" ht="15" customHeight="1">
      <c r="A12" s="24"/>
      <c r="B12" s="102"/>
      <c r="C12" s="102"/>
      <c r="D12" s="102"/>
      <c r="E12" s="102"/>
      <c r="F12" s="27"/>
      <c r="G12" s="112" t="s">
        <v>47</v>
      </c>
      <c r="H12" s="112"/>
      <c r="I12" s="112"/>
      <c r="J12" s="7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</row>
    <row r="13" spans="1:43" ht="15" customHeight="1">
      <c r="A13" s="24"/>
      <c r="B13" s="25"/>
      <c r="C13" s="25"/>
      <c r="D13" s="32"/>
      <c r="E13" s="26"/>
      <c r="F13" s="27"/>
      <c r="G13" s="112"/>
      <c r="H13" s="112"/>
      <c r="I13" s="112"/>
      <c r="J13" s="73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</row>
    <row r="14" spans="1:43" ht="15" customHeight="1">
      <c r="A14" s="24"/>
      <c r="B14" s="25"/>
      <c r="C14" s="25"/>
      <c r="D14" s="25"/>
      <c r="E14" s="26"/>
      <c r="F14" s="27"/>
      <c r="G14" s="112"/>
      <c r="H14" s="112"/>
      <c r="I14" s="112"/>
      <c r="J14" s="7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3" ht="15" customHeight="1">
      <c r="A15" s="24"/>
      <c r="B15" s="25"/>
      <c r="C15" s="25"/>
      <c r="D15" s="25"/>
      <c r="E15" s="26"/>
      <c r="F15" s="27"/>
      <c r="G15" s="85"/>
      <c r="H15" s="85"/>
      <c r="I15" s="85"/>
      <c r="J15" s="73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3" ht="15" customHeight="1">
      <c r="A16" s="24"/>
      <c r="B16" s="25"/>
      <c r="C16" s="25"/>
      <c r="D16" s="25"/>
      <c r="E16" s="26"/>
      <c r="F16" s="27"/>
      <c r="G16" s="85"/>
      <c r="H16" s="85"/>
      <c r="I16" s="85"/>
      <c r="J16" s="73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</row>
    <row r="17" spans="1:43" ht="15" customHeight="1">
      <c r="A17" s="24"/>
      <c r="B17" s="25"/>
      <c r="C17" s="25"/>
      <c r="D17" s="25"/>
      <c r="E17" s="26"/>
      <c r="F17" s="27"/>
      <c r="G17" s="27"/>
      <c r="H17" s="27"/>
      <c r="I17" s="25"/>
      <c r="J17" s="28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3" ht="15" customHeight="1">
      <c r="A18" s="24"/>
      <c r="B18" s="115" t="s">
        <v>11</v>
      </c>
      <c r="C18" s="115"/>
      <c r="D18" s="115"/>
      <c r="E18" s="115"/>
      <c r="F18" s="115"/>
      <c r="G18" s="115"/>
      <c r="H18" s="115"/>
      <c r="I18" s="113" t="s">
        <v>10</v>
      </c>
      <c r="J18" s="28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spans="1:43" ht="15" customHeight="1">
      <c r="A19" s="24"/>
      <c r="B19" s="116"/>
      <c r="C19" s="116"/>
      <c r="D19" s="116"/>
      <c r="E19" s="116"/>
      <c r="F19" s="116"/>
      <c r="G19" s="116"/>
      <c r="H19" s="116"/>
      <c r="I19" s="114"/>
      <c r="J19" s="28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spans="1:43" ht="15" customHeight="1">
      <c r="A20" s="24"/>
      <c r="B20" s="25"/>
      <c r="C20" s="25"/>
      <c r="D20" s="32"/>
      <c r="E20" s="26"/>
      <c r="F20" s="27"/>
      <c r="G20" s="27"/>
      <c r="H20" s="27"/>
      <c r="I20" s="25"/>
      <c r="J20" s="28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spans="1:43" ht="15" customHeight="1">
      <c r="A21" s="24"/>
      <c r="B21" s="25"/>
      <c r="C21" s="25"/>
      <c r="D21" s="32"/>
      <c r="E21" s="26"/>
      <c r="F21" s="27"/>
      <c r="G21" s="27"/>
      <c r="H21" s="27"/>
      <c r="I21" s="25"/>
      <c r="J21" s="28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3" ht="15" customHeight="1">
      <c r="A22" s="24"/>
      <c r="B22" s="25"/>
      <c r="C22" s="25"/>
      <c r="D22" s="32"/>
      <c r="E22" s="26"/>
      <c r="F22" s="27"/>
      <c r="G22" s="27"/>
      <c r="H22" s="27"/>
      <c r="I22" s="25"/>
      <c r="J22" s="2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spans="1:43" ht="15" customHeight="1">
      <c r="A23" s="76"/>
      <c r="B23" s="103" t="s">
        <v>48</v>
      </c>
      <c r="C23" s="103"/>
      <c r="D23" s="103"/>
      <c r="E23" s="64"/>
      <c r="F23" s="64"/>
      <c r="G23" s="64"/>
      <c r="H23" s="64"/>
      <c r="I23" s="64"/>
      <c r="J23" s="65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22"/>
      <c r="AN23" s="22"/>
      <c r="AO23" s="22"/>
      <c r="AP23" s="22"/>
      <c r="AQ23" s="22"/>
    </row>
    <row r="24" spans="1:43" ht="15" customHeight="1">
      <c r="A24" s="76"/>
      <c r="B24" s="103"/>
      <c r="C24" s="103"/>
      <c r="D24" s="103"/>
      <c r="E24" s="64"/>
      <c r="F24" s="64"/>
      <c r="G24" s="64"/>
      <c r="H24" s="64"/>
      <c r="I24" s="64"/>
      <c r="J24" s="65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</row>
    <row r="25" spans="1:43" ht="15" customHeight="1">
      <c r="A25" s="74"/>
      <c r="B25" s="104">
        <f>内訳!F17</f>
        <v>6116000</v>
      </c>
      <c r="C25" s="105"/>
      <c r="D25" s="106"/>
      <c r="E25" s="75"/>
      <c r="F25" s="64"/>
      <c r="G25" s="64"/>
      <c r="H25" s="64"/>
      <c r="I25" s="64"/>
      <c r="J25" s="65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</row>
    <row r="26" spans="1:43" ht="15" customHeight="1">
      <c r="A26" s="74"/>
      <c r="B26" s="107"/>
      <c r="C26" s="108"/>
      <c r="D26" s="109"/>
      <c r="E26" s="75"/>
      <c r="F26" s="27"/>
      <c r="G26" s="27"/>
      <c r="H26" s="33"/>
      <c r="I26" s="25"/>
      <c r="J26" s="28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</row>
    <row r="27" spans="1:43" ht="15" customHeight="1">
      <c r="A27" s="24"/>
      <c r="B27" s="25"/>
      <c r="C27" s="25"/>
      <c r="D27" s="32"/>
      <c r="E27" s="26"/>
      <c r="F27" s="27"/>
      <c r="G27" s="27"/>
      <c r="H27" s="27"/>
      <c r="I27" s="25"/>
      <c r="J27" s="2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spans="1:43" ht="15" customHeight="1">
      <c r="A28" s="24"/>
      <c r="B28" s="25"/>
      <c r="C28" s="25"/>
      <c r="D28" s="32"/>
      <c r="E28" s="26"/>
      <c r="F28" s="27"/>
      <c r="G28" s="27"/>
      <c r="H28" s="27"/>
      <c r="I28" s="25"/>
      <c r="J28" s="28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spans="1:43" ht="15" customHeight="1">
      <c r="A29" s="24"/>
      <c r="B29" s="25"/>
      <c r="C29" s="25"/>
      <c r="D29" s="32"/>
      <c r="E29" s="26"/>
      <c r="F29" s="27"/>
      <c r="G29" s="27"/>
      <c r="H29" s="27"/>
      <c r="I29" s="25"/>
      <c r="J29" s="28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spans="1:43" ht="15" customHeight="1">
      <c r="A30" s="76"/>
      <c r="B30" s="103" t="s">
        <v>89</v>
      </c>
      <c r="C30" s="103"/>
      <c r="D30" s="103"/>
      <c r="E30" s="103"/>
      <c r="F30" s="27"/>
      <c r="G30" s="99" t="s">
        <v>13</v>
      </c>
      <c r="H30" s="99"/>
      <c r="I30" s="99"/>
      <c r="J30" s="100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spans="1:43" ht="15" customHeight="1">
      <c r="A31" s="76"/>
      <c r="B31" s="103"/>
      <c r="C31" s="103"/>
      <c r="D31" s="103"/>
      <c r="E31" s="103"/>
      <c r="F31" s="27"/>
      <c r="G31" s="99"/>
      <c r="H31" s="99"/>
      <c r="I31" s="99"/>
      <c r="J31" s="100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spans="1:43" ht="15" customHeight="1">
      <c r="A32" s="74"/>
      <c r="B32" s="104">
        <f>内訳!G17</f>
        <v>3499100</v>
      </c>
      <c r="C32" s="105"/>
      <c r="D32" s="106"/>
      <c r="E32" s="75"/>
      <c r="F32" s="27"/>
      <c r="G32" s="99" t="s">
        <v>14</v>
      </c>
      <c r="H32" s="99"/>
      <c r="I32" s="99"/>
      <c r="J32" s="100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spans="1:43" ht="15" customHeight="1">
      <c r="A33" s="74"/>
      <c r="B33" s="107"/>
      <c r="C33" s="108"/>
      <c r="D33" s="109"/>
      <c r="E33" s="75"/>
      <c r="F33" s="27"/>
      <c r="G33" s="99"/>
      <c r="H33" s="99"/>
      <c r="I33" s="99"/>
      <c r="J33" s="100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spans="1:43" ht="15" customHeight="1">
      <c r="A34" s="24"/>
      <c r="B34" s="25"/>
      <c r="C34" s="25"/>
      <c r="D34" s="25"/>
      <c r="E34" s="26"/>
      <c r="F34" s="27"/>
      <c r="G34" s="27"/>
      <c r="H34" s="27"/>
      <c r="I34" s="25"/>
      <c r="J34" s="28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spans="1:43" ht="15" customHeight="1">
      <c r="A35" s="24"/>
      <c r="B35" s="25"/>
      <c r="C35" s="25"/>
      <c r="D35" s="32"/>
      <c r="E35" s="26"/>
      <c r="F35" s="27"/>
      <c r="G35" s="27"/>
      <c r="H35" s="27"/>
      <c r="I35" s="25"/>
      <c r="J35" s="28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spans="1:43" ht="15" customHeight="1">
      <c r="A36" s="34"/>
      <c r="B36" s="35"/>
      <c r="C36" s="35"/>
      <c r="D36" s="35"/>
      <c r="E36" s="36"/>
      <c r="F36" s="37"/>
      <c r="G36" s="37"/>
      <c r="H36" s="37"/>
      <c r="I36" s="35"/>
      <c r="J36" s="38"/>
    </row>
  </sheetData>
  <mergeCells count="23">
    <mergeCell ref="B32:D33"/>
    <mergeCell ref="G10:J10"/>
    <mergeCell ref="G11:J11"/>
    <mergeCell ref="G12:I14"/>
    <mergeCell ref="G32:J33"/>
    <mergeCell ref="I18:I19"/>
    <mergeCell ref="B18:H19"/>
    <mergeCell ref="B30:E31"/>
    <mergeCell ref="G3:J3"/>
    <mergeCell ref="G4:J4"/>
    <mergeCell ref="G5:J5"/>
    <mergeCell ref="G6:J6"/>
    <mergeCell ref="G8:J8"/>
    <mergeCell ref="G9:J9"/>
    <mergeCell ref="A4:C5"/>
    <mergeCell ref="G30:J31"/>
    <mergeCell ref="B10:C10"/>
    <mergeCell ref="B11:C12"/>
    <mergeCell ref="D10:E10"/>
    <mergeCell ref="D11:E12"/>
    <mergeCell ref="B23:D24"/>
    <mergeCell ref="B25:D26"/>
    <mergeCell ref="G7:J7"/>
  </mergeCells>
  <phoneticPr fontId="44"/>
  <conditionalFormatting sqref="F20:G22 F27:G29 F4 F11 F33 F35:G35 F13 F31">
    <cfRule type="expression" dxfId="0" priority="1" stopIfTrue="1">
      <formula>D4=1</formula>
    </cfRule>
  </conditionalFormatting>
  <dataValidations count="1">
    <dataValidation allowBlank="1" showInputMessage="1" showErrorMessage="1" sqref="G12 F26:F65536 G26:G30 G32 G1:G10 F11:F16 G34:I65536 D1:F7 E24 B1:C3 A1:A4 H26:I29 C8:C9 B8:B11 D9:D11 H1:I2 A25:B25 B30 A27:A30 B27:E29 A34:E65536 A8:A23 A32:B32 B23 B20:I22 B13:E17 F17:I17"/>
  </dataValidations>
  <printOptions horizontalCentered="1" verticalCentered="1"/>
  <pageMargins left="0.39370078740157483" right="0.39370078740157483" top="0.78740157480314965" bottom="0.39370078740157483" header="0.59055118110236227" footer="0.19685039370078741"/>
  <pageSetup paperSize="9" orientation="landscape" r:id="rId1"/>
  <headerFooter alignWithMargins="0"/>
  <colBreaks count="1" manualBreakCount="1">
    <brk id="43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K122"/>
  <sheetViews>
    <sheetView showZeros="0" view="pageBreakPreview" zoomScaleNormal="100" zoomScaleSheetLayoutView="100" workbookViewId="0">
      <pane ySplit="1" topLeftCell="A2" activePane="bottomLeft" state="frozen"/>
      <selection pane="bottomLeft"/>
    </sheetView>
  </sheetViews>
  <sheetFormatPr defaultRowHeight="30" customHeight="1"/>
  <cols>
    <col min="1" max="2" width="30.5703125" style="5" customWidth="1"/>
    <col min="3" max="3" width="13.28515625" style="5" customWidth="1"/>
    <col min="4" max="4" width="9.140625" style="5" customWidth="1"/>
    <col min="5" max="5" width="15.140625" style="5" customWidth="1"/>
    <col min="6" max="6" width="18.7109375" style="5" customWidth="1"/>
    <col min="7" max="7" width="30.7109375" style="44" customWidth="1"/>
    <col min="8" max="8" width="13.85546875" style="5" customWidth="1"/>
    <col min="9" max="16384" width="9.140625" style="5"/>
  </cols>
  <sheetData>
    <row r="1" spans="1:11" ht="30" customHeight="1">
      <c r="A1" s="86" t="s">
        <v>3</v>
      </c>
      <c r="B1" s="86" t="s">
        <v>4</v>
      </c>
      <c r="C1" s="86" t="s">
        <v>0</v>
      </c>
      <c r="D1" s="86" t="s">
        <v>1</v>
      </c>
      <c r="E1" s="87" t="s">
        <v>5</v>
      </c>
      <c r="F1" s="87" t="s">
        <v>2</v>
      </c>
      <c r="G1" s="88" t="s">
        <v>6</v>
      </c>
    </row>
    <row r="2" spans="1:11" ht="30" customHeight="1">
      <c r="A2" s="66" t="s">
        <v>16</v>
      </c>
      <c r="B2" s="70" t="s">
        <v>18</v>
      </c>
      <c r="C2" s="13"/>
      <c r="D2" s="11"/>
      <c r="E2" s="4"/>
      <c r="F2" s="4"/>
      <c r="G2" s="45"/>
    </row>
    <row r="3" spans="1:11" ht="30" customHeight="1">
      <c r="A3" s="3" t="s">
        <v>61</v>
      </c>
      <c r="B3" s="12" t="s">
        <v>57</v>
      </c>
      <c r="C3" s="13">
        <v>1</v>
      </c>
      <c r="D3" s="11" t="s">
        <v>24</v>
      </c>
      <c r="E3" s="4"/>
      <c r="F3" s="4">
        <f>F34</f>
        <v>182000</v>
      </c>
      <c r="H3" s="117"/>
      <c r="I3" s="117"/>
    </row>
    <row r="4" spans="1:11" ht="30" customHeight="1">
      <c r="A4" s="67" t="s">
        <v>62</v>
      </c>
      <c r="B4" s="80" t="s">
        <v>64</v>
      </c>
      <c r="C4" s="13">
        <v>1</v>
      </c>
      <c r="D4" s="11" t="s">
        <v>24</v>
      </c>
      <c r="E4" s="4"/>
      <c r="F4" s="4">
        <f>F51</f>
        <v>405000</v>
      </c>
      <c r="G4" s="45"/>
      <c r="I4" s="63"/>
    </row>
    <row r="5" spans="1:11" ht="30" customHeight="1">
      <c r="A5" s="3" t="s">
        <v>63</v>
      </c>
      <c r="B5" s="57" t="s">
        <v>34</v>
      </c>
      <c r="C5" s="13">
        <v>1</v>
      </c>
      <c r="D5" s="11" t="s">
        <v>24</v>
      </c>
      <c r="E5" s="4"/>
      <c r="F5" s="4">
        <f>F68</f>
        <v>2094000</v>
      </c>
      <c r="G5" s="45"/>
      <c r="I5" s="63"/>
    </row>
    <row r="6" spans="1:11" ht="30" customHeight="1">
      <c r="A6" s="3" t="s">
        <v>23</v>
      </c>
      <c r="B6" s="52" t="s">
        <v>87</v>
      </c>
      <c r="C6" s="13">
        <v>1</v>
      </c>
      <c r="D6" s="11" t="s">
        <v>24</v>
      </c>
      <c r="E6" s="4"/>
      <c r="F6" s="4">
        <v>500000</v>
      </c>
      <c r="G6" s="45"/>
      <c r="I6" s="63"/>
    </row>
    <row r="7" spans="1:11" ht="30" customHeight="1">
      <c r="A7" s="68" t="s">
        <v>15</v>
      </c>
      <c r="B7" s="14"/>
      <c r="C7" s="13"/>
      <c r="D7" s="11"/>
      <c r="E7" s="4"/>
      <c r="F7" s="60">
        <f>SUM(F3:F6)</f>
        <v>3181000</v>
      </c>
      <c r="G7" s="45"/>
      <c r="I7" s="63"/>
    </row>
    <row r="8" spans="1:11" ht="30" customHeight="1">
      <c r="A8" s="7"/>
      <c r="B8" s="52"/>
      <c r="C8" s="13"/>
      <c r="D8" s="11"/>
      <c r="E8" s="4"/>
      <c r="F8" s="4"/>
      <c r="G8" s="45"/>
      <c r="I8" s="63"/>
      <c r="K8" s="4"/>
    </row>
    <row r="9" spans="1:11" ht="30" customHeight="1">
      <c r="A9" s="66" t="s">
        <v>35</v>
      </c>
      <c r="B9" s="71" t="s">
        <v>17</v>
      </c>
      <c r="C9" s="13">
        <v>1</v>
      </c>
      <c r="D9" s="11" t="s">
        <v>24</v>
      </c>
      <c r="E9" s="4"/>
      <c r="F9" s="4">
        <f>F85</f>
        <v>1979000</v>
      </c>
      <c r="G9" s="53"/>
      <c r="I9" s="63"/>
    </row>
    <row r="10" spans="1:11" ht="30" customHeight="1">
      <c r="A10" s="3" t="s">
        <v>23</v>
      </c>
      <c r="B10" s="52" t="s">
        <v>87</v>
      </c>
      <c r="C10" s="13">
        <v>1</v>
      </c>
      <c r="D10" s="11" t="s">
        <v>24</v>
      </c>
      <c r="E10" s="4"/>
      <c r="F10" s="4">
        <v>400000</v>
      </c>
      <c r="G10" s="45"/>
    </row>
    <row r="11" spans="1:11" ht="30" customHeight="1">
      <c r="A11" s="68" t="s">
        <v>15</v>
      </c>
      <c r="C11" s="13"/>
      <c r="D11" s="11"/>
      <c r="E11" s="4"/>
      <c r="F11" s="60">
        <f>SUM(F9:F10)</f>
        <v>2379000</v>
      </c>
    </row>
    <row r="12" spans="1:11" ht="30" customHeight="1">
      <c r="A12" s="3"/>
      <c r="B12" s="14"/>
      <c r="C12" s="13"/>
      <c r="D12" s="11"/>
      <c r="E12" s="4"/>
      <c r="F12" s="4"/>
      <c r="G12" s="45"/>
    </row>
    <row r="13" spans="1:11" ht="30" customHeight="1">
      <c r="A13" s="3"/>
      <c r="B13" s="14"/>
      <c r="C13" s="13"/>
      <c r="D13" s="11"/>
      <c r="E13" s="4"/>
      <c r="F13" s="4"/>
      <c r="G13" s="45"/>
    </row>
    <row r="14" spans="1:11" ht="30" customHeight="1">
      <c r="A14" s="3"/>
      <c r="B14" s="14"/>
      <c r="C14" s="13"/>
      <c r="D14" s="11"/>
      <c r="E14" s="4"/>
      <c r="F14" s="4"/>
      <c r="G14" s="45"/>
    </row>
    <row r="15" spans="1:11" ht="30" customHeight="1">
      <c r="A15" s="7" t="s">
        <v>38</v>
      </c>
      <c r="B15" s="14"/>
      <c r="C15" s="13"/>
      <c r="D15" s="11"/>
      <c r="E15" s="4"/>
      <c r="F15" s="4">
        <f>F7+F11</f>
        <v>5560000</v>
      </c>
      <c r="G15" s="83">
        <f>F7</f>
        <v>3181000</v>
      </c>
    </row>
    <row r="16" spans="1:11" ht="30" customHeight="1">
      <c r="A16" s="7" t="s">
        <v>8</v>
      </c>
      <c r="B16" s="62">
        <v>0.1</v>
      </c>
      <c r="C16" s="13">
        <v>1</v>
      </c>
      <c r="D16" s="11" t="s">
        <v>7</v>
      </c>
      <c r="E16" s="4"/>
      <c r="F16" s="4">
        <f>ROUNDDOWN(F15*0.1,0)</f>
        <v>556000</v>
      </c>
      <c r="G16" s="84">
        <f>G15*0.1</f>
        <v>318100</v>
      </c>
    </row>
    <row r="17" spans="1:8" ht="30" customHeight="1">
      <c r="A17" s="66" t="s">
        <v>9</v>
      </c>
      <c r="B17" s="6"/>
      <c r="C17" s="13"/>
      <c r="D17" s="11"/>
      <c r="E17" s="4"/>
      <c r="F17" s="60">
        <f>F15+F16</f>
        <v>6116000</v>
      </c>
      <c r="G17" s="83">
        <f>G15+G16</f>
        <v>3499100</v>
      </c>
    </row>
    <row r="18" spans="1:8" ht="30" customHeight="1">
      <c r="A18" s="7"/>
      <c r="B18" s="62"/>
      <c r="C18" s="13"/>
      <c r="D18" s="11"/>
      <c r="E18" s="4"/>
      <c r="F18" s="4"/>
      <c r="G18" s="45"/>
    </row>
    <row r="19" spans="1:8" ht="30" customHeight="1">
      <c r="A19" s="10"/>
      <c r="B19" s="6"/>
      <c r="C19" s="13"/>
      <c r="D19" s="11"/>
      <c r="E19" s="4"/>
      <c r="F19" s="4"/>
      <c r="H19" s="15"/>
    </row>
    <row r="20" spans="1:8" ht="30" customHeight="1">
      <c r="A20" s="7" t="s">
        <v>65</v>
      </c>
      <c r="B20" s="52" t="s">
        <v>71</v>
      </c>
      <c r="C20" s="13"/>
      <c r="D20" s="11"/>
      <c r="E20" s="4"/>
      <c r="F20" s="4"/>
      <c r="G20" s="45"/>
    </row>
    <row r="21" spans="1:8" ht="30" customHeight="1">
      <c r="A21" s="7"/>
      <c r="B21" s="14"/>
      <c r="C21" s="13"/>
      <c r="D21" s="11"/>
      <c r="E21" s="4"/>
      <c r="F21" s="4"/>
      <c r="G21" s="45"/>
    </row>
    <row r="22" spans="1:8" ht="30" customHeight="1">
      <c r="A22" s="5" t="s">
        <v>25</v>
      </c>
      <c r="B22" s="6" t="s">
        <v>26</v>
      </c>
      <c r="C22" s="13">
        <v>1</v>
      </c>
      <c r="D22" s="3" t="s">
        <v>24</v>
      </c>
      <c r="E22" s="4">
        <v>5000</v>
      </c>
      <c r="F22" s="4">
        <f>ROUNDDOWN(C22*E22,0)</f>
        <v>5000</v>
      </c>
    </row>
    <row r="23" spans="1:8" ht="30" customHeight="1">
      <c r="A23" s="5" t="s">
        <v>68</v>
      </c>
      <c r="B23" s="81" t="s">
        <v>69</v>
      </c>
      <c r="C23" s="13">
        <v>2</v>
      </c>
      <c r="D23" s="3" t="s">
        <v>56</v>
      </c>
      <c r="E23" s="4">
        <v>25000</v>
      </c>
      <c r="F23" s="4">
        <f>ROUNDDOWN(C23*E23,0)</f>
        <v>50000</v>
      </c>
    </row>
    <row r="24" spans="1:8" ht="30" customHeight="1">
      <c r="A24" s="7" t="s">
        <v>70</v>
      </c>
      <c r="B24" s="10"/>
      <c r="C24" s="13">
        <v>2</v>
      </c>
      <c r="D24" s="3" t="s">
        <v>56</v>
      </c>
      <c r="E24" s="4">
        <v>8500</v>
      </c>
      <c r="F24" s="4">
        <f>ROUNDDOWN(C24*E24,0)</f>
        <v>17000</v>
      </c>
    </row>
    <row r="25" spans="1:8" ht="30" customHeight="1">
      <c r="A25" s="7" t="s">
        <v>73</v>
      </c>
      <c r="B25" s="10"/>
      <c r="C25" s="13">
        <v>2</v>
      </c>
      <c r="D25" s="3" t="s">
        <v>56</v>
      </c>
      <c r="E25" s="4">
        <v>10000</v>
      </c>
      <c r="F25" s="4">
        <f>ROUNDDOWN(C25*E25,0)</f>
        <v>20000</v>
      </c>
    </row>
    <row r="26" spans="1:8" ht="30" customHeight="1">
      <c r="A26" s="61" t="s">
        <v>72</v>
      </c>
      <c r="B26" s="82" t="s">
        <v>74</v>
      </c>
      <c r="C26" s="13">
        <v>2</v>
      </c>
      <c r="D26" s="3" t="s">
        <v>56</v>
      </c>
      <c r="E26" s="4">
        <v>45000</v>
      </c>
      <c r="F26" s="4">
        <f>ROUNDDOWN(C26*E26,0)</f>
        <v>90000</v>
      </c>
      <c r="G26" s="45"/>
    </row>
    <row r="27" spans="1:8" ht="30" customHeight="1">
      <c r="A27" s="61"/>
      <c r="B27" s="52"/>
      <c r="C27" s="13"/>
      <c r="D27" s="11"/>
      <c r="E27" s="4"/>
      <c r="F27" s="4"/>
      <c r="G27" s="45"/>
    </row>
    <row r="28" spans="1:8" ht="30" customHeight="1">
      <c r="A28" s="3"/>
      <c r="B28" s="52"/>
      <c r="C28" s="13"/>
      <c r="D28" s="11"/>
      <c r="E28" s="4"/>
      <c r="F28" s="4"/>
      <c r="G28" s="45"/>
    </row>
    <row r="29" spans="1:8" ht="30" customHeight="1">
      <c r="A29" s="3"/>
      <c r="B29" s="57"/>
      <c r="C29" s="13"/>
      <c r="D29" s="11"/>
      <c r="E29" s="4"/>
      <c r="F29" s="4"/>
      <c r="G29" s="45"/>
    </row>
    <row r="30" spans="1:8" ht="30" customHeight="1">
      <c r="A30" s="7"/>
      <c r="B30" s="52"/>
      <c r="C30" s="13"/>
      <c r="D30" s="11"/>
      <c r="E30" s="4"/>
      <c r="F30" s="4"/>
      <c r="G30" s="45"/>
    </row>
    <row r="31" spans="1:8" ht="30" customHeight="1">
      <c r="A31" s="69"/>
      <c r="C31" s="13"/>
      <c r="D31" s="11"/>
      <c r="E31" s="4"/>
      <c r="F31" s="4"/>
    </row>
    <row r="32" spans="1:8" ht="30" customHeight="1">
      <c r="A32" s="3"/>
      <c r="B32" s="52"/>
      <c r="C32" s="13"/>
      <c r="D32" s="11"/>
      <c r="E32" s="4"/>
      <c r="F32" s="4"/>
      <c r="G32" s="45"/>
    </row>
    <row r="33" spans="1:7" ht="30" customHeight="1">
      <c r="A33" s="11"/>
      <c r="B33" s="6"/>
      <c r="C33" s="13"/>
      <c r="D33" s="11"/>
      <c r="E33" s="4"/>
      <c r="F33" s="4"/>
      <c r="G33" s="53"/>
    </row>
    <row r="34" spans="1:7" ht="30" customHeight="1">
      <c r="A34" s="3" t="s">
        <v>46</v>
      </c>
      <c r="B34" s="6"/>
      <c r="C34" s="13"/>
      <c r="D34" s="11"/>
      <c r="E34" s="4"/>
      <c r="F34" s="4">
        <f>SUM(F19:F33)</f>
        <v>182000</v>
      </c>
      <c r="G34" s="45"/>
    </row>
    <row r="35" spans="1:7" ht="30" customHeight="1">
      <c r="A35" s="7"/>
      <c r="C35" s="9"/>
      <c r="D35" s="3"/>
      <c r="E35" s="4"/>
      <c r="F35" s="4"/>
      <c r="G35" s="45"/>
    </row>
    <row r="36" spans="1:7" ht="30" customHeight="1">
      <c r="A36" s="7" t="s">
        <v>66</v>
      </c>
      <c r="B36" s="10" t="s">
        <v>75</v>
      </c>
      <c r="C36" s="3"/>
      <c r="D36" s="3"/>
      <c r="E36" s="4"/>
      <c r="F36" s="4"/>
      <c r="G36" s="45"/>
    </row>
    <row r="37" spans="1:7" ht="30" customHeight="1">
      <c r="A37" s="7"/>
      <c r="B37" s="10" t="s">
        <v>80</v>
      </c>
      <c r="C37" s="3"/>
      <c r="D37" s="3"/>
      <c r="E37" s="4"/>
      <c r="F37" s="4"/>
      <c r="G37" s="45"/>
    </row>
    <row r="38" spans="1:7" ht="30" customHeight="1">
      <c r="A38" s="7"/>
      <c r="B38" s="10"/>
      <c r="C38" s="3"/>
      <c r="D38" s="3"/>
      <c r="E38" s="4"/>
      <c r="F38" s="4"/>
      <c r="G38" s="45"/>
    </row>
    <row r="39" spans="1:7" ht="30" customHeight="1">
      <c r="A39" s="58" t="s">
        <v>19</v>
      </c>
      <c r="B39" s="6" t="s">
        <v>26</v>
      </c>
      <c r="C39" s="13">
        <v>1</v>
      </c>
      <c r="D39" s="3" t="s">
        <v>24</v>
      </c>
      <c r="E39" s="4">
        <v>5000</v>
      </c>
      <c r="F39" s="4">
        <f>ROUNDDOWN(C39*E39,0)</f>
        <v>5000</v>
      </c>
      <c r="G39" s="45"/>
    </row>
    <row r="40" spans="1:7" ht="30" customHeight="1">
      <c r="A40" s="58" t="s">
        <v>81</v>
      </c>
      <c r="B40" s="78" t="s">
        <v>76</v>
      </c>
      <c r="C40" s="13">
        <v>10</v>
      </c>
      <c r="D40" s="3" t="s">
        <v>85</v>
      </c>
      <c r="E40" s="4">
        <v>40000</v>
      </c>
      <c r="F40" s="4">
        <f>ROUNDDOWN(C40*E40,0)</f>
        <v>400000</v>
      </c>
      <c r="G40" s="45"/>
    </row>
    <row r="41" spans="1:7" ht="30" customHeight="1">
      <c r="A41" s="7"/>
      <c r="B41" s="10"/>
      <c r="C41" s="13"/>
      <c r="D41" s="3"/>
      <c r="E41" s="4"/>
      <c r="F41" s="4"/>
      <c r="G41" s="45"/>
    </row>
    <row r="42" spans="1:7" ht="30" customHeight="1">
      <c r="A42" s="7"/>
      <c r="B42" s="7"/>
      <c r="C42" s="13"/>
      <c r="D42" s="3"/>
      <c r="E42" s="4"/>
      <c r="F42" s="4"/>
      <c r="G42" s="45"/>
    </row>
    <row r="43" spans="1:7" ht="30" customHeight="1">
      <c r="A43" s="7"/>
      <c r="B43" s="79"/>
      <c r="C43" s="13"/>
      <c r="D43" s="3"/>
      <c r="E43" s="4"/>
      <c r="F43" s="4"/>
      <c r="G43" s="47"/>
    </row>
    <row r="44" spans="1:7" ht="30" customHeight="1">
      <c r="A44" s="7"/>
      <c r="B44" s="72"/>
      <c r="C44" s="13"/>
      <c r="D44" s="3"/>
      <c r="E44" s="4"/>
      <c r="F44" s="4"/>
      <c r="G44" s="55"/>
    </row>
    <row r="45" spans="1:7" ht="30" customHeight="1">
      <c r="A45" s="7"/>
      <c r="C45" s="13"/>
      <c r="D45" s="3"/>
      <c r="E45" s="4"/>
      <c r="F45" s="4"/>
      <c r="G45" s="55"/>
    </row>
    <row r="46" spans="1:7" ht="30" customHeight="1">
      <c r="A46" s="8"/>
      <c r="B46" s="10"/>
      <c r="C46" s="13"/>
      <c r="D46" s="3"/>
      <c r="E46" s="4"/>
      <c r="F46" s="4"/>
      <c r="G46" s="45"/>
    </row>
    <row r="47" spans="1:7" ht="30" customHeight="1">
      <c r="A47" s="3"/>
      <c r="C47" s="13"/>
      <c r="D47" s="3"/>
      <c r="E47" s="4"/>
      <c r="F47" s="4"/>
    </row>
    <row r="48" spans="1:7" ht="30" customHeight="1">
      <c r="A48" s="3"/>
      <c r="C48" s="13"/>
      <c r="D48" s="3"/>
      <c r="E48" s="4"/>
      <c r="F48" s="4"/>
    </row>
    <row r="49" spans="1:7" ht="30" customHeight="1">
      <c r="A49" s="7"/>
      <c r="C49" s="13"/>
      <c r="D49" s="3"/>
      <c r="E49" s="4"/>
      <c r="F49" s="4"/>
      <c r="G49" s="49"/>
    </row>
    <row r="50" spans="1:7" ht="30" customHeight="1">
      <c r="A50" s="7"/>
      <c r="C50" s="13"/>
      <c r="D50" s="3"/>
      <c r="E50" s="4"/>
      <c r="F50" s="4"/>
    </row>
    <row r="51" spans="1:7" ht="30" customHeight="1">
      <c r="A51" s="3" t="s">
        <v>46</v>
      </c>
      <c r="B51" s="6"/>
      <c r="C51" s="13"/>
      <c r="D51" s="11"/>
      <c r="E51" s="4"/>
      <c r="F51" s="4">
        <f>SUM(F36:F50)</f>
        <v>405000</v>
      </c>
    </row>
    <row r="52" spans="1:7" ht="30" customHeight="1">
      <c r="A52" s="7"/>
      <c r="B52" s="14"/>
      <c r="C52" s="13"/>
      <c r="D52" s="11"/>
      <c r="E52" s="4"/>
      <c r="F52" s="4"/>
      <c r="G52" s="56"/>
    </row>
    <row r="53" spans="1:7" ht="30" customHeight="1">
      <c r="A53" s="8" t="s">
        <v>67</v>
      </c>
      <c r="B53" s="10" t="s">
        <v>33</v>
      </c>
      <c r="C53" s="3"/>
      <c r="D53" s="3"/>
      <c r="E53" s="4"/>
      <c r="F53" s="4"/>
      <c r="G53" s="45"/>
    </row>
    <row r="54" spans="1:7" ht="30" customHeight="1">
      <c r="A54" s="8"/>
      <c r="B54" s="10"/>
      <c r="C54" s="3"/>
      <c r="D54" s="3"/>
      <c r="E54" s="4"/>
      <c r="F54" s="4"/>
      <c r="G54" s="45"/>
    </row>
    <row r="55" spans="1:7" ht="30" customHeight="1">
      <c r="A55" s="5" t="s">
        <v>25</v>
      </c>
      <c r="B55" s="6"/>
      <c r="C55" s="13"/>
      <c r="D55" s="3"/>
      <c r="E55" s="4"/>
      <c r="F55" s="4"/>
      <c r="G55" s="45"/>
    </row>
    <row r="56" spans="1:7" ht="30" customHeight="1">
      <c r="A56" s="3" t="s">
        <v>29</v>
      </c>
      <c r="B56" s="6"/>
      <c r="C56" s="13">
        <v>1</v>
      </c>
      <c r="D56" s="3" t="s">
        <v>24</v>
      </c>
      <c r="E56" s="4">
        <v>15000</v>
      </c>
      <c r="F56" s="4">
        <f>ROUNDDOWN(C56*E56,0)</f>
        <v>15000</v>
      </c>
      <c r="G56" s="45"/>
    </row>
    <row r="57" spans="1:7" ht="30" customHeight="1">
      <c r="A57" s="3" t="s">
        <v>28</v>
      </c>
      <c r="B57" s="6" t="s">
        <v>30</v>
      </c>
      <c r="C57" s="13">
        <v>230</v>
      </c>
      <c r="D57" s="3" t="s">
        <v>27</v>
      </c>
      <c r="E57" s="4">
        <v>1800</v>
      </c>
      <c r="F57" s="4">
        <f>ROUNDDOWN(C57*E57,0)</f>
        <v>414000</v>
      </c>
      <c r="G57" s="78" t="s">
        <v>31</v>
      </c>
    </row>
    <row r="58" spans="1:7" ht="30" customHeight="1">
      <c r="B58" s="6"/>
      <c r="C58" s="13"/>
      <c r="D58" s="3"/>
      <c r="E58" s="4"/>
      <c r="F58" s="4"/>
      <c r="G58" s="45"/>
    </row>
    <row r="59" spans="1:7" ht="30" customHeight="1">
      <c r="A59" s="7" t="s">
        <v>32</v>
      </c>
      <c r="B59" s="10" t="s">
        <v>39</v>
      </c>
      <c r="C59" s="13">
        <v>150</v>
      </c>
      <c r="D59" s="11" t="s">
        <v>77</v>
      </c>
      <c r="E59" s="4">
        <v>1500</v>
      </c>
      <c r="F59" s="4">
        <f>ROUNDDOWN(C59*E59,0)</f>
        <v>225000</v>
      </c>
      <c r="G59" s="45"/>
    </row>
    <row r="60" spans="1:7" ht="30" customHeight="1">
      <c r="A60" s="7" t="s">
        <v>73</v>
      </c>
      <c r="B60" s="52"/>
      <c r="C60" s="13">
        <v>1</v>
      </c>
      <c r="D60" s="11" t="s">
        <v>24</v>
      </c>
      <c r="E60" s="4">
        <v>90000</v>
      </c>
      <c r="F60" s="4">
        <f>ROUNDDOWN(C60*E60,0)</f>
        <v>90000</v>
      </c>
      <c r="G60" s="46"/>
    </row>
    <row r="61" spans="1:7" ht="30" customHeight="1">
      <c r="A61" s="7"/>
      <c r="B61" s="52"/>
      <c r="C61" s="13"/>
      <c r="D61" s="11"/>
      <c r="E61" s="4"/>
      <c r="F61" s="4">
        <f>ROUNDDOWN(C61*E61,0)</f>
        <v>0</v>
      </c>
      <c r="G61" s="47"/>
    </row>
    <row r="62" spans="1:7" ht="30" customHeight="1">
      <c r="A62" s="7" t="s">
        <v>78</v>
      </c>
      <c r="B62" s="82" t="s">
        <v>79</v>
      </c>
      <c r="C62" s="13">
        <v>150</v>
      </c>
      <c r="D62" s="11" t="s">
        <v>77</v>
      </c>
      <c r="E62" s="4">
        <v>9000</v>
      </c>
      <c r="F62" s="4">
        <f>ROUNDDOWN(C62*E62,0)</f>
        <v>1350000</v>
      </c>
      <c r="G62" s="47"/>
    </row>
    <row r="63" spans="1:7" ht="30" customHeight="1">
      <c r="A63" s="3"/>
      <c r="B63" s="52"/>
      <c r="C63" s="13"/>
      <c r="D63" s="11"/>
      <c r="E63" s="4"/>
      <c r="F63" s="4"/>
      <c r="G63" s="47"/>
    </row>
    <row r="64" spans="1:7" ht="30" customHeight="1">
      <c r="A64" s="3"/>
      <c r="B64" s="57"/>
      <c r="C64" s="13"/>
      <c r="D64" s="11"/>
      <c r="E64" s="4"/>
      <c r="F64" s="4"/>
      <c r="G64" s="55"/>
    </row>
    <row r="65" spans="1:7" ht="30" customHeight="1">
      <c r="A65" s="3"/>
      <c r="B65" s="52"/>
      <c r="C65" s="13"/>
      <c r="D65" s="11"/>
      <c r="E65" s="4"/>
      <c r="F65" s="4"/>
      <c r="G65" s="48"/>
    </row>
    <row r="66" spans="1:7" ht="30" customHeight="1">
      <c r="A66" s="3"/>
      <c r="B66" s="6"/>
      <c r="C66" s="13"/>
      <c r="D66" s="11"/>
      <c r="E66" s="4"/>
      <c r="F66" s="4"/>
    </row>
    <row r="67" spans="1:7" ht="30" customHeight="1">
      <c r="A67" s="3"/>
      <c r="B67" s="52"/>
      <c r="C67" s="13"/>
      <c r="D67" s="11"/>
      <c r="E67" s="4"/>
      <c r="F67" s="4"/>
      <c r="G67" s="49"/>
    </row>
    <row r="68" spans="1:7" ht="30" customHeight="1">
      <c r="A68" s="3" t="s">
        <v>46</v>
      </c>
      <c r="B68" s="6"/>
      <c r="C68" s="13"/>
      <c r="D68" s="11"/>
      <c r="E68" s="4"/>
      <c r="F68" s="4">
        <f>SUM(F53:F67)</f>
        <v>2094000</v>
      </c>
      <c r="G68" s="45"/>
    </row>
    <row r="69" spans="1:7" ht="30" customHeight="1">
      <c r="A69" s="7"/>
      <c r="B69" s="14"/>
      <c r="C69" s="13"/>
      <c r="D69" s="11"/>
      <c r="E69" s="4"/>
      <c r="F69" s="4"/>
    </row>
    <row r="70" spans="1:7" ht="30" customHeight="1">
      <c r="A70" s="8" t="s">
        <v>36</v>
      </c>
      <c r="B70" s="5" t="s">
        <v>37</v>
      </c>
      <c r="C70" s="3"/>
      <c r="D70" s="11"/>
      <c r="E70" s="4"/>
      <c r="F70" s="4"/>
    </row>
    <row r="71" spans="1:7" ht="30" customHeight="1">
      <c r="A71" s="8"/>
      <c r="C71" s="3"/>
      <c r="D71" s="11"/>
      <c r="E71" s="4"/>
      <c r="F71" s="4"/>
    </row>
    <row r="72" spans="1:7" ht="30" customHeight="1">
      <c r="A72" s="8" t="s">
        <v>49</v>
      </c>
      <c r="B72" s="5" t="s">
        <v>88</v>
      </c>
      <c r="C72" s="3"/>
      <c r="D72" s="11"/>
      <c r="E72" s="4"/>
      <c r="F72" s="4"/>
    </row>
    <row r="73" spans="1:7" ht="30" customHeight="1">
      <c r="A73" s="77" t="s">
        <v>55</v>
      </c>
      <c r="C73" s="13">
        <v>1</v>
      </c>
      <c r="D73" s="3" t="s">
        <v>24</v>
      </c>
      <c r="E73" s="4">
        <v>50000</v>
      </c>
      <c r="F73" s="4">
        <f>ROUNDDOWN(C73*E73,0)</f>
        <v>50000</v>
      </c>
    </row>
    <row r="74" spans="1:7" ht="30" customHeight="1">
      <c r="A74" s="3" t="s">
        <v>22</v>
      </c>
      <c r="B74" s="10"/>
      <c r="C74" s="9">
        <v>1</v>
      </c>
      <c r="D74" s="3" t="s">
        <v>24</v>
      </c>
      <c r="E74" s="4">
        <v>85000</v>
      </c>
      <c r="F74" s="4">
        <f>ROUNDDOWN(C74*E74,0)</f>
        <v>85000</v>
      </c>
      <c r="G74" s="45"/>
    </row>
    <row r="75" spans="1:7" ht="30" customHeight="1">
      <c r="A75" s="69" t="s">
        <v>20</v>
      </c>
      <c r="B75" s="10" t="s">
        <v>51</v>
      </c>
      <c r="C75" s="9">
        <v>1</v>
      </c>
      <c r="D75" s="3" t="s">
        <v>24</v>
      </c>
      <c r="E75" s="4">
        <v>125000</v>
      </c>
      <c r="F75" s="4">
        <f t="shared" ref="F75:F80" si="0">ROUNDDOWN(C75*E75,0)</f>
        <v>125000</v>
      </c>
      <c r="G75" s="45"/>
    </row>
    <row r="76" spans="1:7" ht="30" customHeight="1">
      <c r="A76" s="3" t="s">
        <v>21</v>
      </c>
      <c r="B76" s="10" t="s">
        <v>50</v>
      </c>
      <c r="C76" s="9">
        <v>1</v>
      </c>
      <c r="D76" s="3" t="s">
        <v>24</v>
      </c>
      <c r="E76" s="4">
        <v>183000</v>
      </c>
      <c r="F76" s="4">
        <f t="shared" si="0"/>
        <v>183000</v>
      </c>
      <c r="G76" s="45"/>
    </row>
    <row r="77" spans="1:7" ht="30" customHeight="1">
      <c r="A77" s="7" t="s">
        <v>52</v>
      </c>
      <c r="B77" s="10"/>
      <c r="C77" s="9"/>
      <c r="D77" s="3"/>
      <c r="E77" s="4"/>
      <c r="F77" s="4"/>
      <c r="G77" s="45"/>
    </row>
    <row r="78" spans="1:7" ht="30" customHeight="1">
      <c r="A78" s="77" t="s">
        <v>55</v>
      </c>
      <c r="B78" s="10"/>
      <c r="C78" s="13">
        <v>1</v>
      </c>
      <c r="D78" s="3" t="s">
        <v>24</v>
      </c>
      <c r="E78" s="4">
        <v>30000</v>
      </c>
      <c r="F78" s="4">
        <f t="shared" si="0"/>
        <v>30000</v>
      </c>
      <c r="G78" s="45"/>
    </row>
    <row r="79" spans="1:7" ht="30" customHeight="1">
      <c r="A79" s="3" t="s">
        <v>28</v>
      </c>
      <c r="B79" s="6" t="s">
        <v>30</v>
      </c>
      <c r="C79" s="13">
        <v>170</v>
      </c>
      <c r="D79" s="3" t="s">
        <v>27</v>
      </c>
      <c r="E79" s="4">
        <v>1800</v>
      </c>
      <c r="F79" s="4">
        <f>ROUNDDOWN(C79*E79,0)</f>
        <v>306000</v>
      </c>
      <c r="G79" s="78" t="s">
        <v>31</v>
      </c>
    </row>
    <row r="80" spans="1:7" ht="30" customHeight="1">
      <c r="A80" s="3" t="s">
        <v>53</v>
      </c>
      <c r="B80" s="10" t="s">
        <v>54</v>
      </c>
      <c r="C80" s="9">
        <v>1</v>
      </c>
      <c r="D80" s="3" t="s">
        <v>24</v>
      </c>
      <c r="E80" s="4">
        <v>1200000</v>
      </c>
      <c r="F80" s="4">
        <f t="shared" si="0"/>
        <v>1200000</v>
      </c>
      <c r="G80" s="46"/>
    </row>
    <row r="81" spans="1:11" ht="30" customHeight="1">
      <c r="A81" s="3"/>
      <c r="C81" s="9"/>
      <c r="D81" s="3"/>
      <c r="E81" s="4"/>
      <c r="F81" s="4"/>
      <c r="G81" s="46"/>
    </row>
    <row r="82" spans="1:11" ht="30" customHeight="1">
      <c r="A82" s="7"/>
      <c r="C82" s="9"/>
      <c r="D82" s="3"/>
      <c r="E82" s="4"/>
      <c r="F82" s="4"/>
      <c r="G82" s="59"/>
    </row>
    <row r="83" spans="1:11" ht="30" customHeight="1">
      <c r="A83" s="10"/>
      <c r="C83" s="9"/>
      <c r="D83" s="3"/>
      <c r="E83" s="4"/>
      <c r="F83" s="4"/>
      <c r="G83" s="50"/>
    </row>
    <row r="84" spans="1:11" ht="30" customHeight="1">
      <c r="B84" s="12"/>
      <c r="C84" s="13"/>
      <c r="D84" s="11"/>
      <c r="E84" s="4"/>
      <c r="F84" s="4"/>
    </row>
    <row r="85" spans="1:11" ht="30" customHeight="1">
      <c r="A85" s="3" t="s">
        <v>46</v>
      </c>
      <c r="B85" s="6"/>
      <c r="C85" s="13"/>
      <c r="D85" s="11"/>
      <c r="E85" s="4"/>
      <c r="F85" s="4">
        <f>SUM(F70:F84)</f>
        <v>1979000</v>
      </c>
      <c r="G85" s="49"/>
    </row>
    <row r="86" spans="1:11" ht="30" customHeight="1">
      <c r="A86" s="7"/>
      <c r="B86" s="14"/>
      <c r="C86" s="13"/>
      <c r="D86" s="11"/>
      <c r="E86" s="4"/>
      <c r="F86" s="4"/>
    </row>
    <row r="87" spans="1:11" ht="30" customHeight="1">
      <c r="A87" s="8"/>
      <c r="B87" s="10"/>
      <c r="C87" s="3"/>
      <c r="D87" s="3"/>
      <c r="E87" s="4"/>
      <c r="F87" s="4"/>
      <c r="G87" s="45"/>
    </row>
    <row r="88" spans="1:11" ht="30" customHeight="1">
      <c r="A88" s="8"/>
      <c r="B88" s="10"/>
      <c r="C88" s="3"/>
      <c r="D88" s="3"/>
      <c r="E88" s="4"/>
      <c r="F88" s="4"/>
      <c r="G88" s="45"/>
    </row>
    <row r="89" spans="1:11" ht="30" customHeight="1">
      <c r="A89" s="8"/>
      <c r="B89" s="10"/>
      <c r="C89" s="9"/>
      <c r="D89" s="3"/>
      <c r="E89" s="4"/>
      <c r="F89" s="4"/>
      <c r="G89" s="45"/>
      <c r="H89" s="7"/>
      <c r="K89" s="4"/>
    </row>
    <row r="90" spans="1:11" ht="30" customHeight="1">
      <c r="A90" s="8"/>
      <c r="B90" s="10"/>
      <c r="C90" s="9"/>
      <c r="D90" s="3"/>
      <c r="E90" s="4"/>
      <c r="F90" s="4"/>
      <c r="G90" s="45"/>
      <c r="H90" s="7"/>
      <c r="K90" s="4"/>
    </row>
    <row r="91" spans="1:11" ht="30" customHeight="1">
      <c r="A91" s="8"/>
      <c r="B91" s="10"/>
      <c r="C91" s="9"/>
      <c r="D91" s="3"/>
      <c r="E91" s="4"/>
      <c r="F91" s="4"/>
      <c r="G91" s="45"/>
      <c r="H91" s="7"/>
      <c r="K91" s="4"/>
    </row>
    <row r="92" spans="1:11" ht="30" customHeight="1">
      <c r="A92" s="8"/>
      <c r="B92" s="10"/>
      <c r="C92" s="9"/>
      <c r="D92" s="3"/>
      <c r="E92" s="4"/>
      <c r="F92" s="4"/>
      <c r="G92" s="45"/>
      <c r="H92" s="7"/>
      <c r="K92" s="4"/>
    </row>
    <row r="93" spans="1:11" ht="30" customHeight="1">
      <c r="A93" s="7"/>
      <c r="C93" s="9"/>
      <c r="D93" s="3"/>
      <c r="E93" s="4"/>
      <c r="F93" s="4"/>
      <c r="G93" s="46"/>
      <c r="H93" s="7"/>
      <c r="K93" s="4"/>
    </row>
    <row r="94" spans="1:11" ht="30" customHeight="1">
      <c r="A94" s="7"/>
      <c r="C94" s="9"/>
      <c r="D94" s="3"/>
      <c r="E94" s="4"/>
      <c r="F94" s="4"/>
      <c r="G94" s="59"/>
      <c r="H94" s="7"/>
      <c r="K94" s="4"/>
    </row>
    <row r="95" spans="1:11" ht="30" customHeight="1">
      <c r="A95" s="7"/>
      <c r="C95" s="9"/>
      <c r="D95" s="3"/>
      <c r="E95" s="4"/>
      <c r="F95" s="4"/>
      <c r="G95" s="45"/>
      <c r="H95" s="7"/>
      <c r="K95" s="4"/>
    </row>
    <row r="96" spans="1:11" ht="30" customHeight="1">
      <c r="A96" s="8"/>
      <c r="B96" s="10"/>
      <c r="C96" s="9"/>
      <c r="D96" s="3"/>
      <c r="E96" s="4"/>
      <c r="F96" s="4"/>
      <c r="G96" s="45"/>
    </row>
    <row r="97" spans="1:11" ht="30" customHeight="1">
      <c r="A97" s="7"/>
      <c r="C97" s="9"/>
      <c r="D97" s="3"/>
      <c r="E97" s="4"/>
      <c r="F97" s="4"/>
      <c r="H97" s="7"/>
    </row>
    <row r="98" spans="1:11" ht="30" customHeight="1">
      <c r="A98" s="7"/>
      <c r="C98" s="9"/>
      <c r="D98" s="3"/>
      <c r="E98" s="4"/>
      <c r="F98" s="4"/>
    </row>
    <row r="99" spans="1:11" ht="30" customHeight="1">
      <c r="A99" s="3"/>
      <c r="C99" s="9"/>
      <c r="D99" s="3"/>
      <c r="E99" s="4"/>
      <c r="F99" s="4"/>
    </row>
    <row r="100" spans="1:11" ht="30" customHeight="1">
      <c r="A100" s="7"/>
      <c r="C100" s="9"/>
      <c r="D100" s="3"/>
      <c r="E100" s="4"/>
      <c r="F100" s="4"/>
      <c r="G100" s="49"/>
    </row>
    <row r="101" spans="1:11" ht="30" customHeight="1">
      <c r="A101" s="7"/>
      <c r="B101" s="7"/>
      <c r="C101" s="13"/>
      <c r="D101" s="3"/>
      <c r="E101" s="4"/>
      <c r="F101" s="4"/>
      <c r="H101" s="7"/>
    </row>
    <row r="102" spans="1:11" ht="30" customHeight="1">
      <c r="A102" s="10"/>
      <c r="B102" s="10"/>
      <c r="C102" s="13"/>
      <c r="D102" s="11"/>
      <c r="E102" s="4"/>
      <c r="F102" s="4"/>
      <c r="G102" s="49"/>
    </row>
    <row r="103" spans="1:11" ht="30" customHeight="1">
      <c r="A103" s="11"/>
      <c r="B103" s="7"/>
      <c r="C103" s="3"/>
      <c r="D103" s="3"/>
      <c r="E103" s="4"/>
      <c r="F103" s="4"/>
      <c r="G103" s="51"/>
    </row>
    <row r="104" spans="1:11" ht="30" customHeight="1">
      <c r="A104" s="7"/>
      <c r="B104" s="7"/>
      <c r="C104" s="13"/>
      <c r="D104" s="3"/>
      <c r="E104" s="4"/>
      <c r="F104" s="4"/>
      <c r="G104" s="54"/>
    </row>
    <row r="105" spans="1:11" ht="30" customHeight="1">
      <c r="A105" s="8"/>
      <c r="B105" s="10"/>
      <c r="C105" s="3"/>
      <c r="D105" s="3"/>
      <c r="E105" s="4"/>
      <c r="F105" s="4"/>
      <c r="G105" s="45"/>
    </row>
    <row r="106" spans="1:11" ht="30" customHeight="1">
      <c r="A106" s="8"/>
      <c r="B106" s="10"/>
      <c r="C106" s="3"/>
      <c r="D106" s="3"/>
      <c r="E106" s="4"/>
      <c r="F106" s="4"/>
      <c r="G106" s="45"/>
    </row>
    <row r="107" spans="1:11" ht="30" customHeight="1">
      <c r="A107" s="8"/>
      <c r="B107" s="10"/>
      <c r="C107" s="9"/>
      <c r="D107" s="3"/>
      <c r="E107" s="4"/>
      <c r="F107" s="4"/>
      <c r="G107" s="45"/>
      <c r="H107" s="7"/>
      <c r="K107" s="4"/>
    </row>
    <row r="108" spans="1:11" ht="30" customHeight="1">
      <c r="A108" s="8"/>
      <c r="B108" s="10"/>
      <c r="C108" s="9"/>
      <c r="D108" s="3"/>
      <c r="E108" s="4"/>
      <c r="F108" s="4"/>
      <c r="G108" s="45"/>
      <c r="H108" s="7"/>
      <c r="K108" s="4"/>
    </row>
    <row r="109" spans="1:11" ht="30" customHeight="1">
      <c r="A109" s="8"/>
      <c r="B109" s="10"/>
      <c r="C109" s="9"/>
      <c r="D109" s="3"/>
      <c r="E109" s="4"/>
      <c r="F109" s="4"/>
      <c r="G109" s="45"/>
      <c r="H109" s="7"/>
      <c r="K109" s="4"/>
    </row>
    <row r="110" spans="1:11" ht="30" customHeight="1">
      <c r="A110" s="8"/>
      <c r="B110" s="10"/>
      <c r="C110" s="9"/>
      <c r="D110" s="3"/>
      <c r="E110" s="4"/>
      <c r="F110" s="4"/>
      <c r="G110" s="45"/>
      <c r="H110" s="7"/>
      <c r="K110" s="4"/>
    </row>
    <row r="111" spans="1:11" ht="30" customHeight="1">
      <c r="A111" s="7"/>
      <c r="C111" s="9"/>
      <c r="D111" s="3"/>
      <c r="E111" s="4"/>
      <c r="F111" s="4"/>
      <c r="G111" s="46"/>
      <c r="H111" s="7"/>
      <c r="K111" s="4"/>
    </row>
    <row r="112" spans="1:11" ht="30" customHeight="1">
      <c r="A112" s="7"/>
      <c r="C112" s="9"/>
      <c r="D112" s="3"/>
      <c r="E112" s="4"/>
      <c r="F112" s="4"/>
      <c r="G112" s="59"/>
      <c r="H112" s="7"/>
      <c r="K112" s="4"/>
    </row>
    <row r="113" spans="1:11" ht="30" customHeight="1">
      <c r="A113" s="7"/>
      <c r="C113" s="9"/>
      <c r="D113" s="3"/>
      <c r="E113" s="4"/>
      <c r="F113" s="4"/>
      <c r="G113" s="45"/>
      <c r="H113" s="7"/>
      <c r="K113" s="4"/>
    </row>
    <row r="114" spans="1:11" ht="30" customHeight="1">
      <c r="A114" s="8"/>
      <c r="B114" s="10"/>
      <c r="C114" s="9"/>
      <c r="D114" s="3"/>
      <c r="E114" s="4"/>
      <c r="F114" s="4"/>
      <c r="G114" s="45"/>
    </row>
    <row r="115" spans="1:11" ht="30" customHeight="1">
      <c r="A115" s="7"/>
      <c r="C115" s="9"/>
      <c r="D115" s="3"/>
      <c r="E115" s="4"/>
      <c r="F115" s="4"/>
      <c r="H115" s="7"/>
    </row>
    <row r="116" spans="1:11" ht="30" customHeight="1">
      <c r="A116" s="7"/>
      <c r="C116" s="9"/>
      <c r="D116" s="3"/>
      <c r="E116" s="4"/>
      <c r="F116" s="4"/>
    </row>
    <row r="117" spans="1:11" ht="30" customHeight="1">
      <c r="A117" s="3"/>
      <c r="C117" s="9"/>
      <c r="D117" s="3"/>
      <c r="E117" s="4"/>
      <c r="F117" s="4"/>
    </row>
    <row r="118" spans="1:11" ht="30" customHeight="1">
      <c r="A118" s="7"/>
      <c r="C118" s="9"/>
      <c r="D118" s="3"/>
      <c r="E118" s="4"/>
      <c r="F118" s="4"/>
      <c r="G118" s="49"/>
    </row>
    <row r="119" spans="1:11" ht="30" customHeight="1">
      <c r="A119" s="7"/>
      <c r="B119" s="7"/>
      <c r="C119" s="13"/>
      <c r="D119" s="3"/>
      <c r="E119" s="4"/>
      <c r="F119" s="4"/>
      <c r="H119" s="7"/>
    </row>
    <row r="120" spans="1:11" ht="30" customHeight="1">
      <c r="A120" s="10"/>
      <c r="B120" s="10"/>
      <c r="C120" s="13"/>
      <c r="D120" s="11"/>
      <c r="E120" s="4"/>
      <c r="F120" s="4"/>
      <c r="G120" s="49"/>
    </row>
    <row r="121" spans="1:11" ht="30" customHeight="1">
      <c r="A121" s="11"/>
      <c r="B121" s="7"/>
      <c r="C121" s="3"/>
      <c r="D121" s="3"/>
      <c r="E121" s="4"/>
      <c r="F121" s="4"/>
      <c r="G121" s="51"/>
    </row>
    <row r="122" spans="1:11" ht="30" customHeight="1">
      <c r="A122" s="7"/>
      <c r="B122" s="7"/>
      <c r="C122" s="13"/>
      <c r="D122" s="3"/>
      <c r="E122" s="4"/>
      <c r="F122" s="4"/>
      <c r="G122" s="54"/>
    </row>
  </sheetData>
  <mergeCells count="1">
    <mergeCell ref="H3:I3"/>
  </mergeCells>
  <phoneticPr fontId="44"/>
  <printOptions horizontalCentered="1" verticalCentered="1" gridLines="1"/>
  <pageMargins left="0.39370078740157483" right="0.39370078740157483" top="0.78740157480314965" bottom="0.39370078740157483" header="0.59055118110236227" footer="0.19685039370078741"/>
  <pageSetup paperSize="9" orientation="landscape" r:id="rId1"/>
  <headerFooter alignWithMargins="0">
    <oddHeader xml:space="preserve">&amp;L&amp;A　　
</oddHeader>
    <oddFooter>&amp;C&amp;P/&amp;N</oddFooter>
  </headerFooter>
  <rowBreaks count="4" manualBreakCount="4">
    <brk id="35" max="6" man="1"/>
    <brk id="52" max="6" man="1"/>
    <brk id="69" max="6" man="1"/>
    <brk id="8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内訳</vt:lpstr>
      <vt:lpstr>内訳!Print_Area</vt:lpstr>
      <vt:lpstr>内訳!Print_Titles</vt:lpstr>
    </vt:vector>
  </TitlesOfParts>
  <Company>NONAKA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VL-C</dc:creator>
  <cp:lastModifiedBy>kanishimura</cp:lastModifiedBy>
  <cp:lastPrinted>2025-05-28T04:33:30Z</cp:lastPrinted>
  <dcterms:created xsi:type="dcterms:W3CDTF">2013-02-16T01:23:08Z</dcterms:created>
  <dcterms:modified xsi:type="dcterms:W3CDTF">2025-05-28T04:33:38Z</dcterms:modified>
</cp:coreProperties>
</file>