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6930"/>
  </bookViews>
  <sheets>
    <sheet name="目次" sheetId="26" r:id="rId1"/>
    <sheet name="124" sheetId="24" r:id="rId2"/>
    <sheet name="125" sheetId="25" r:id="rId3"/>
    <sheet name="126" sheetId="4" r:id="rId4"/>
    <sheet name="127" sheetId="5" r:id="rId5"/>
    <sheet name="128①" sheetId="17" r:id="rId6"/>
    <sheet name="128②" sheetId="18" r:id="rId7"/>
    <sheet name="128③" sheetId="19" r:id="rId8"/>
    <sheet name="128④" sheetId="20" r:id="rId9"/>
    <sheet name="128⑤" sheetId="21" r:id="rId10"/>
    <sheet name="128⑥" sheetId="22" r:id="rId11"/>
    <sheet name="128⑦" sheetId="23" r:id="rId12"/>
    <sheet name="129①" sheetId="15" r:id="rId13"/>
    <sheet name="129②" sheetId="27" r:id="rId14"/>
  </sheets>
  <definedNames>
    <definedName name="_xlnm.Print_Area" localSheetId="5">#REF!</definedName>
    <definedName name="_xlnm.Print_Area" localSheetId="6">#REF!</definedName>
    <definedName name="_xlnm.Print_Area" localSheetId="7">#REF!</definedName>
    <definedName name="_xlnm.Print_Area" localSheetId="8">#REF!</definedName>
    <definedName name="_xlnm.Print_Area" localSheetId="9">#REF!</definedName>
    <definedName name="_xlnm.Print_Area" localSheetId="10">#REF!</definedName>
    <definedName name="_xlnm.Print_Area" localSheetId="11">#REF!</definedName>
    <definedName name="_xlnm.Print_Area" localSheetId="13">#REF!</definedName>
    <definedName name="_xlnm.Print_Area" localSheetId="0">#REF!</definedName>
    <definedName name="_xlnm.Print_Area">#REF!</definedName>
  </definedNames>
  <calcPr calcId="162913"/>
</workbook>
</file>

<file path=xl/calcChain.xml><?xml version="1.0" encoding="utf-8"?>
<calcChain xmlns="http://schemas.openxmlformats.org/spreadsheetml/2006/main">
  <c r="C17" i="26" l="1"/>
  <c r="C16" i="26"/>
  <c r="C15" i="26"/>
  <c r="C14" i="26"/>
  <c r="C13" i="26"/>
  <c r="C12" i="26"/>
  <c r="C11" i="26"/>
  <c r="C10" i="26"/>
  <c r="C9" i="26"/>
  <c r="C8" i="26"/>
  <c r="C7" i="26"/>
  <c r="C6" i="26"/>
  <c r="C5" i="26"/>
  <c r="B17" i="26"/>
  <c r="B16" i="26"/>
  <c r="B15" i="26"/>
  <c r="B14" i="26"/>
  <c r="B13" i="26"/>
  <c r="B12" i="26"/>
  <c r="B11" i="26"/>
  <c r="B10" i="26"/>
  <c r="B9" i="26"/>
  <c r="B8" i="26"/>
  <c r="B7" i="26"/>
  <c r="B6" i="26"/>
  <c r="B5" i="26"/>
</calcChain>
</file>

<file path=xl/sharedStrings.xml><?xml version="1.0" encoding="utf-8"?>
<sst xmlns="http://schemas.openxmlformats.org/spreadsheetml/2006/main" count="408" uniqueCount="210">
  <si>
    <t>年度・月</t>
    <rPh sb="0" eb="2">
      <t>ネンド</t>
    </rPh>
    <rPh sb="3" eb="4">
      <t>ツキ</t>
    </rPh>
    <phoneticPr fontId="5"/>
  </si>
  <si>
    <t>資料：佐賀ガス株式会社</t>
    <rPh sb="0" eb="2">
      <t>シリョウ</t>
    </rPh>
    <rPh sb="3" eb="5">
      <t>サガ</t>
    </rPh>
    <rPh sb="7" eb="11">
      <t>カブシキガイシャ</t>
    </rPh>
    <phoneticPr fontId="5"/>
  </si>
  <si>
    <t>公用</t>
    <rPh sb="0" eb="2">
      <t>コウヨウ</t>
    </rPh>
    <phoneticPr fontId="5"/>
  </si>
  <si>
    <t>公用</t>
    <rPh sb="0" eb="2">
      <t>コウヨウ</t>
    </rPh>
    <phoneticPr fontId="12"/>
  </si>
  <si>
    <t>医療用</t>
    <rPh sb="0" eb="3">
      <t>イリョウヨウ</t>
    </rPh>
    <phoneticPr fontId="5"/>
  </si>
  <si>
    <t>医療用</t>
    <rPh sb="0" eb="3">
      <t>イリョウヨウ</t>
    </rPh>
    <phoneticPr fontId="12"/>
  </si>
  <si>
    <t>商業用</t>
    <rPh sb="0" eb="3">
      <t>ショウギョウヨウ</t>
    </rPh>
    <phoneticPr fontId="12"/>
  </si>
  <si>
    <t>工業用</t>
    <rPh sb="0" eb="3">
      <t>コウギョウヨウ</t>
    </rPh>
    <phoneticPr fontId="5"/>
  </si>
  <si>
    <t>工業用</t>
    <rPh sb="0" eb="3">
      <t>コウギョウヨウ</t>
    </rPh>
    <phoneticPr fontId="12"/>
  </si>
  <si>
    <t>家庭用</t>
    <rPh sb="0" eb="3">
      <t>カテイヨウ</t>
    </rPh>
    <phoneticPr fontId="5"/>
  </si>
  <si>
    <t>家庭用</t>
    <rPh sb="0" eb="3">
      <t>カテイヨウ</t>
    </rPh>
    <phoneticPr fontId="12"/>
  </si>
  <si>
    <t>総　数</t>
    <rPh sb="0" eb="1">
      <t>フサ</t>
    </rPh>
    <rPh sb="2" eb="3">
      <t>カズ</t>
    </rPh>
    <phoneticPr fontId="5"/>
  </si>
  <si>
    <t>総　数</t>
    <rPh sb="0" eb="1">
      <t>フサ</t>
    </rPh>
    <rPh sb="2" eb="3">
      <t>カズ</t>
    </rPh>
    <phoneticPr fontId="12"/>
  </si>
  <si>
    <t>消費量（単位：㎥）</t>
    <rPh sb="4" eb="6">
      <t>タンイ</t>
    </rPh>
    <phoneticPr fontId="5"/>
  </si>
  <si>
    <t>商業用</t>
    <rPh sb="0" eb="2">
      <t>ショウギョウ</t>
    </rPh>
    <rPh sb="2" eb="3">
      <t>ヨウ</t>
    </rPh>
    <phoneticPr fontId="5"/>
  </si>
  <si>
    <t>注）譲渡に伴う精算分を除く。</t>
    <rPh sb="0" eb="1">
      <t>チュウ</t>
    </rPh>
    <rPh sb="2" eb="4">
      <t>ジョウト</t>
    </rPh>
    <rPh sb="5" eb="6">
      <t>トモナ</t>
    </rPh>
    <rPh sb="7" eb="9">
      <t>セイサン</t>
    </rPh>
    <rPh sb="9" eb="10">
      <t>ブン</t>
    </rPh>
    <rPh sb="11" eb="12">
      <t>ノゾ</t>
    </rPh>
    <phoneticPr fontId="5"/>
  </si>
  <si>
    <t>本支管延長</t>
    <rPh sb="0" eb="1">
      <t>ホン</t>
    </rPh>
    <rPh sb="1" eb="2">
      <t>シ</t>
    </rPh>
    <rPh sb="2" eb="3">
      <t>カン</t>
    </rPh>
    <rPh sb="3" eb="5">
      <t>エンチョウ</t>
    </rPh>
    <phoneticPr fontId="5"/>
  </si>
  <si>
    <t>ガスホルダー貯蔵量</t>
    <rPh sb="6" eb="8">
      <t>チョゾウ</t>
    </rPh>
    <rPh sb="8" eb="9">
      <t>リョウ</t>
    </rPh>
    <phoneticPr fontId="5"/>
  </si>
  <si>
    <t>１戸平均</t>
    <rPh sb="1" eb="2">
      <t>コ</t>
    </rPh>
    <rPh sb="2" eb="4">
      <t>ヘイキン</t>
    </rPh>
    <phoneticPr fontId="5"/>
  </si>
  <si>
    <t>消費量　１日平均</t>
    <rPh sb="0" eb="3">
      <t>ショウヒリョウ</t>
    </rPh>
    <rPh sb="5" eb="6">
      <t>ニチ</t>
    </rPh>
    <rPh sb="6" eb="8">
      <t>ヘイキン</t>
    </rPh>
    <phoneticPr fontId="5"/>
  </si>
  <si>
    <t>年間販売量</t>
    <rPh sb="0" eb="2">
      <t>ネンカン</t>
    </rPh>
    <rPh sb="2" eb="4">
      <t>ハンバイ</t>
    </rPh>
    <rPh sb="4" eb="5">
      <t>リョウ</t>
    </rPh>
    <phoneticPr fontId="5"/>
  </si>
  <si>
    <t>戸</t>
    <rPh sb="0" eb="1">
      <t>コ</t>
    </rPh>
    <phoneticPr fontId="5"/>
  </si>
  <si>
    <t>供給戸数</t>
    <rPh sb="0" eb="2">
      <t>キョウキュウ</t>
    </rPh>
    <rPh sb="2" eb="4">
      <t>コスウ</t>
    </rPh>
    <phoneticPr fontId="5"/>
  </si>
  <si>
    <t>種　　　　　　別</t>
    <rPh sb="0" eb="8">
      <t>シュベツ</t>
    </rPh>
    <phoneticPr fontId="5"/>
  </si>
  <si>
    <t xml:space="preserve">各年度末現在 </t>
    <rPh sb="0" eb="3">
      <t>カクネンド</t>
    </rPh>
    <rPh sb="3" eb="4">
      <t>マツ</t>
    </rPh>
    <rPh sb="4" eb="6">
      <t>ゲンザイ</t>
    </rPh>
    <phoneticPr fontId="5"/>
  </si>
  <si>
    <t>資料：上下水道局業務課</t>
    <rPh sb="3" eb="5">
      <t>ジョウゲ</t>
    </rPh>
    <rPh sb="8" eb="11">
      <t>ギョウムカ</t>
    </rPh>
    <phoneticPr fontId="5"/>
  </si>
  <si>
    <t>ｍ</t>
  </si>
  <si>
    <t>配水管総延長</t>
  </si>
  <si>
    <t>箇所</t>
    <rPh sb="0" eb="2">
      <t>カショ</t>
    </rPh>
    <phoneticPr fontId="5"/>
  </si>
  <si>
    <t>浄水場</t>
  </si>
  <si>
    <t>l</t>
  </si>
  <si>
    <t>１人１日平均給水量</t>
  </si>
  <si>
    <t>１日平均給水量</t>
  </si>
  <si>
    <t>１人１日最大給水量</t>
  </si>
  <si>
    <t>１日最大給水量</t>
  </si>
  <si>
    <t>年間給水量</t>
  </si>
  <si>
    <t>％</t>
  </si>
  <si>
    <t>普及率（人口）</t>
  </si>
  <si>
    <t>戸</t>
  </si>
  <si>
    <t>給水戸数</t>
  </si>
  <si>
    <t>人</t>
  </si>
  <si>
    <t>給水人口</t>
  </si>
  <si>
    <t>上水道</t>
    <rPh sb="0" eb="3">
      <t>ジョウスイドウ</t>
    </rPh>
    <phoneticPr fontId="5"/>
  </si>
  <si>
    <t>富士町</t>
    <rPh sb="0" eb="3">
      <t>フジチョウ</t>
    </rPh>
    <phoneticPr fontId="5"/>
  </si>
  <si>
    <t>大和町</t>
    <rPh sb="0" eb="3">
      <t>ヤマトチョウ</t>
    </rPh>
    <phoneticPr fontId="5"/>
  </si>
  <si>
    <t>諸富町</t>
    <rPh sb="0" eb="3">
      <t>モロトミチョウ</t>
    </rPh>
    <phoneticPr fontId="5"/>
  </si>
  <si>
    <t>旧佐賀市</t>
    <rPh sb="0" eb="1">
      <t>キュウ</t>
    </rPh>
    <rPh sb="1" eb="3">
      <t>サガ</t>
    </rPh>
    <rPh sb="3" eb="4">
      <t>シ</t>
    </rPh>
    <phoneticPr fontId="5"/>
  </si>
  <si>
    <t>種          別</t>
  </si>
  <si>
    <t>各年度末現在</t>
  </si>
  <si>
    <t>川副町</t>
    <rPh sb="0" eb="3">
      <t>カワソエマチ</t>
    </rPh>
    <phoneticPr fontId="5"/>
  </si>
  <si>
    <t>東与賀町</t>
    <rPh sb="0" eb="4">
      <t>ヒガシヨカチョウ</t>
    </rPh>
    <phoneticPr fontId="5"/>
  </si>
  <si>
    <t>久保田町</t>
    <rPh sb="0" eb="4">
      <t>クボタチョウ</t>
    </rPh>
    <phoneticPr fontId="5"/>
  </si>
  <si>
    <t>臨時給水用</t>
  </si>
  <si>
    <t>工場用</t>
    <rPh sb="0" eb="3">
      <t>コウジョウヨウ</t>
    </rPh>
    <phoneticPr fontId="5"/>
  </si>
  <si>
    <t>一般用</t>
    <rPh sb="0" eb="3">
      <t>イッパンヨウ</t>
    </rPh>
    <phoneticPr fontId="5"/>
  </si>
  <si>
    <t>年度・月</t>
    <rPh sb="3" eb="4">
      <t>ツキ</t>
    </rPh>
    <phoneticPr fontId="5"/>
  </si>
  <si>
    <t>使用量（単位：㎥)</t>
  </si>
  <si>
    <t>資料：上下水道局業務課</t>
    <rPh sb="3" eb="5">
      <t>ジョウゲ</t>
    </rPh>
    <rPh sb="5" eb="8">
      <t>スイドウキョク</t>
    </rPh>
    <rPh sb="8" eb="11">
      <t>ギョウムカ</t>
    </rPh>
    <phoneticPr fontId="5"/>
  </si>
  <si>
    <t>福祉用</t>
    <rPh sb="0" eb="3">
      <t>フクシヨウ</t>
    </rPh>
    <phoneticPr fontId="5"/>
  </si>
  <si>
    <t>臨時給水用</t>
    <rPh sb="0" eb="2">
      <t>リンジ</t>
    </rPh>
    <rPh sb="2" eb="4">
      <t>キュウスイ</t>
    </rPh>
    <rPh sb="4" eb="5">
      <t>ヨウ</t>
    </rPh>
    <phoneticPr fontId="5"/>
  </si>
  <si>
    <t>年度・月</t>
    <rPh sb="3" eb="4">
      <t>ツキ</t>
    </rPh>
    <phoneticPr fontId="8"/>
  </si>
  <si>
    <t>資料：佐賀東部水道企業団</t>
    <rPh sb="3" eb="5">
      <t>サガ</t>
    </rPh>
    <rPh sb="5" eb="7">
      <t>トウブ</t>
    </rPh>
    <rPh sb="7" eb="9">
      <t>スイドウ</t>
    </rPh>
    <rPh sb="9" eb="11">
      <t>キギョウ</t>
    </rPh>
    <rPh sb="11" eb="12">
      <t>ダン</t>
    </rPh>
    <phoneticPr fontId="5"/>
  </si>
  <si>
    <t>官公庁用</t>
    <rPh sb="0" eb="4">
      <t>カンコウチョウヨウ</t>
    </rPh>
    <phoneticPr fontId="5"/>
  </si>
  <si>
    <t>プール用</t>
    <rPh sb="3" eb="4">
      <t>ヨウ</t>
    </rPh>
    <phoneticPr fontId="5"/>
  </si>
  <si>
    <t>営業用</t>
    <rPh sb="0" eb="3">
      <t>エイギョウヨウ</t>
    </rPh>
    <phoneticPr fontId="5"/>
  </si>
  <si>
    <t>年度・月</t>
    <rPh sb="3" eb="4">
      <t>ツキ</t>
    </rPh>
    <phoneticPr fontId="12"/>
  </si>
  <si>
    <t xml:space="preserve"> 3</t>
  </si>
  <si>
    <t xml:space="preserve"> 9</t>
  </si>
  <si>
    <t xml:space="preserve"> 7</t>
  </si>
  <si>
    <t>使用水量（㎥）</t>
    <rPh sb="0" eb="1">
      <t>ツカ</t>
    </rPh>
    <rPh sb="1" eb="2">
      <t>ヨウ</t>
    </rPh>
    <rPh sb="2" eb="3">
      <t>ミズ</t>
    </rPh>
    <rPh sb="3" eb="4">
      <t>リョウ</t>
    </rPh>
    <phoneticPr fontId="12"/>
  </si>
  <si>
    <t>契約水量（㎥／日）</t>
    <rPh sb="7" eb="8">
      <t>ニチ</t>
    </rPh>
    <phoneticPr fontId="5"/>
  </si>
  <si>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12"/>
  </si>
  <si>
    <t>タイトル</t>
    <phoneticPr fontId="12"/>
  </si>
  <si>
    <t>掲載年次・年度</t>
    <rPh sb="0" eb="2">
      <t>ケイサイ</t>
    </rPh>
    <rPh sb="2" eb="4">
      <t>ネンジ</t>
    </rPh>
    <rPh sb="5" eb="7">
      <t>ネンド</t>
    </rPh>
    <phoneticPr fontId="12"/>
  </si>
  <si>
    <t>㎥</t>
  </si>
  <si>
    <t>上水道</t>
  </si>
  <si>
    <t>総量</t>
  </si>
  <si>
    <t>福祉用</t>
  </si>
  <si>
    <t xml:space="preserve"> 6</t>
  </si>
  <si>
    <t xml:space="preserve"> 8</t>
  </si>
  <si>
    <t xml:space="preserve"> 2</t>
  </si>
  <si>
    <t>注1）メーター検針・料金徴収は, 北地区(奇数月)・南地区(偶数月)それぞれ隔月実施。</t>
    <rPh sb="18" eb="20">
      <t>チク</t>
    </rPh>
    <rPh sb="21" eb="23">
      <t>キスウ</t>
    </rPh>
    <rPh sb="23" eb="24">
      <t>ツキ</t>
    </rPh>
    <rPh sb="27" eb="29">
      <t>チク</t>
    </rPh>
    <rPh sb="30" eb="32">
      <t>グウスウ</t>
    </rPh>
    <rPh sb="32" eb="33">
      <t>ツキ</t>
    </rPh>
    <phoneticPr fontId="5"/>
  </si>
  <si>
    <t>注2）旧佐賀市は平成17年10月合併以前の佐賀市の区域。</t>
    <rPh sb="3" eb="4">
      <t>キュウ</t>
    </rPh>
    <rPh sb="4" eb="7">
      <t>サガシ</t>
    </rPh>
    <rPh sb="8" eb="10">
      <t>ヘイセイ</t>
    </rPh>
    <rPh sb="12" eb="13">
      <t>ネン</t>
    </rPh>
    <rPh sb="15" eb="16">
      <t>ガツ</t>
    </rPh>
    <rPh sb="16" eb="18">
      <t>ガッペイ</t>
    </rPh>
    <rPh sb="18" eb="20">
      <t>イゼン</t>
    </rPh>
    <rPh sb="21" eb="24">
      <t>サガシ</t>
    </rPh>
    <rPh sb="25" eb="27">
      <t>クイキ</t>
    </rPh>
    <phoneticPr fontId="5"/>
  </si>
  <si>
    <t>１人１日平均給水量</t>
    <phoneticPr fontId="8"/>
  </si>
  <si>
    <t>資料：上下水道局業務課</t>
    <rPh sb="0" eb="2">
      <t>シリョウ</t>
    </rPh>
    <rPh sb="3" eb="5">
      <t>ジョウゲ</t>
    </rPh>
    <rPh sb="5" eb="8">
      <t>スイドウキョク</t>
    </rPh>
    <rPh sb="8" eb="11">
      <t>ギョウムカ</t>
    </rPh>
    <phoneticPr fontId="5"/>
  </si>
  <si>
    <t>使用量（単位：㎥)</t>
    <phoneticPr fontId="8"/>
  </si>
  <si>
    <t>総　量</t>
    <phoneticPr fontId="8"/>
  </si>
  <si>
    <t>総　量</t>
    <phoneticPr fontId="5"/>
  </si>
  <si>
    <t>年　度</t>
    <rPh sb="0" eb="1">
      <t>トシ</t>
    </rPh>
    <rPh sb="2" eb="3">
      <t>タビ</t>
    </rPh>
    <phoneticPr fontId="5"/>
  </si>
  <si>
    <t>令和元年度</t>
    <rPh sb="0" eb="2">
      <t>レイワ</t>
    </rPh>
    <rPh sb="2" eb="4">
      <t>ガンネン</t>
    </rPh>
    <rPh sb="4" eb="5">
      <t>ド</t>
    </rPh>
    <phoneticPr fontId="3"/>
  </si>
  <si>
    <t>令和元年度</t>
    <rPh sb="0" eb="2">
      <t>レイワ</t>
    </rPh>
    <rPh sb="2" eb="4">
      <t>ガンネン</t>
    </rPh>
    <rPh sb="4" eb="5">
      <t>ド</t>
    </rPh>
    <phoneticPr fontId="8"/>
  </si>
  <si>
    <t>注2）1か月平均使用量(一般用)は, 料金用途（一般用）を用いて計算している。</t>
    <rPh sb="19" eb="21">
      <t>リョウキン</t>
    </rPh>
    <rPh sb="21" eb="23">
      <t>ヨウト</t>
    </rPh>
    <rPh sb="24" eb="27">
      <t>イッパンヨウ</t>
    </rPh>
    <rPh sb="29" eb="30">
      <t>モチ</t>
    </rPh>
    <rPh sb="32" eb="34">
      <t>ケイサン</t>
    </rPh>
    <phoneticPr fontId="8"/>
  </si>
  <si>
    <t>注3）一般用は営業用，プール用，官公庁用を含む。</t>
    <rPh sb="0" eb="1">
      <t>チュウ</t>
    </rPh>
    <rPh sb="3" eb="6">
      <t>イッパンヨウ</t>
    </rPh>
    <rPh sb="7" eb="10">
      <t>エイギョウヨウ</t>
    </rPh>
    <rPh sb="14" eb="15">
      <t>ヨウ</t>
    </rPh>
    <rPh sb="16" eb="20">
      <t>カンコウチョウヨウ</t>
    </rPh>
    <rPh sb="21" eb="22">
      <t>フク</t>
    </rPh>
    <phoneticPr fontId="8"/>
  </si>
  <si>
    <t>注1）メーター検針・料金徴収は隔月実施。</t>
    <rPh sb="0" eb="1">
      <t>チュウ</t>
    </rPh>
    <phoneticPr fontId="5"/>
  </si>
  <si>
    <t>注2）一般用は営業用，プール用，官公庁用を含む。</t>
    <rPh sb="0" eb="1">
      <t>チュウ</t>
    </rPh>
    <rPh sb="3" eb="6">
      <t>イッパンヨウ</t>
    </rPh>
    <rPh sb="7" eb="10">
      <t>エイギョウヨウ</t>
    </rPh>
    <rPh sb="14" eb="15">
      <t>ヨウ</t>
    </rPh>
    <rPh sb="16" eb="20">
      <t>カンコウチョウヨウ</t>
    </rPh>
    <rPh sb="21" eb="22">
      <t>フク</t>
    </rPh>
    <phoneticPr fontId="8"/>
  </si>
  <si>
    <t>注1）メーター検針・料金徴収は隔月実施。</t>
    <phoneticPr fontId="5"/>
  </si>
  <si>
    <t>注1）メーター検針・料金請求は毎月実施。</t>
    <rPh sb="0" eb="1">
      <t>チュウ</t>
    </rPh>
    <rPh sb="7" eb="9">
      <t>ケンシン</t>
    </rPh>
    <rPh sb="10" eb="12">
      <t>リョウキン</t>
    </rPh>
    <rPh sb="12" eb="14">
      <t>セイキュウ</t>
    </rPh>
    <rPh sb="15" eb="17">
      <t>マイツキ</t>
    </rPh>
    <rPh sb="17" eb="19">
      <t>ジッシ</t>
    </rPh>
    <phoneticPr fontId="8"/>
  </si>
  <si>
    <t>注2）営業用は福祉用を含む。</t>
    <rPh sb="0" eb="1">
      <t>チュウ</t>
    </rPh>
    <rPh sb="3" eb="6">
      <t>エイギョウヨウ</t>
    </rPh>
    <rPh sb="7" eb="10">
      <t>フクシヨウ</t>
    </rPh>
    <rPh sb="11" eb="12">
      <t>フク</t>
    </rPh>
    <phoneticPr fontId="8"/>
  </si>
  <si>
    <t>注）営業用は福祉用を含む。</t>
    <rPh sb="0" eb="1">
      <t>チュウ</t>
    </rPh>
    <rPh sb="2" eb="5">
      <t>エイギョウヨウ</t>
    </rPh>
    <rPh sb="6" eb="9">
      <t>フクシヨウ</t>
    </rPh>
    <rPh sb="10" eb="11">
      <t>フク</t>
    </rPh>
    <phoneticPr fontId="8"/>
  </si>
  <si>
    <t>資料：西佐賀水道企業団，上下水道局業務課</t>
    <rPh sb="3" eb="4">
      <t>ニシ</t>
    </rPh>
    <rPh sb="4" eb="6">
      <t>サガ</t>
    </rPh>
    <rPh sb="6" eb="8">
      <t>スイドウ</t>
    </rPh>
    <rPh sb="8" eb="10">
      <t>キギョウ</t>
    </rPh>
    <rPh sb="10" eb="11">
      <t>ダン</t>
    </rPh>
    <rPh sb="12" eb="20">
      <t>ジョウゲスイドウキョクギョウムカ</t>
    </rPh>
    <phoneticPr fontId="5"/>
  </si>
  <si>
    <t>注1）令和2年3月まで，メーター検針は隔月実施，料金請求は毎月実施。</t>
    <rPh sb="0" eb="1">
      <t>チュウ</t>
    </rPh>
    <rPh sb="3" eb="5">
      <t>レイワ</t>
    </rPh>
    <rPh sb="6" eb="7">
      <t>ネン</t>
    </rPh>
    <rPh sb="8" eb="9">
      <t>ガツ</t>
    </rPh>
    <rPh sb="16" eb="18">
      <t>ケンシン</t>
    </rPh>
    <rPh sb="19" eb="20">
      <t>ヘダ</t>
    </rPh>
    <rPh sb="20" eb="21">
      <t>ツキ</t>
    </rPh>
    <rPh sb="21" eb="23">
      <t>ジッシ</t>
    </rPh>
    <rPh sb="24" eb="26">
      <t>リョウキン</t>
    </rPh>
    <rPh sb="26" eb="28">
      <t>セイキュウ</t>
    </rPh>
    <rPh sb="29" eb="31">
      <t>マイツキ</t>
    </rPh>
    <rPh sb="31" eb="33">
      <t>ジッシ</t>
    </rPh>
    <phoneticPr fontId="12"/>
  </si>
  <si>
    <r>
      <t>戸数</t>
    </r>
    <r>
      <rPr>
        <b/>
        <sz val="11"/>
        <rFont val="ＭＳ 明朝"/>
        <family val="1"/>
        <charset val="128"/>
      </rPr>
      <t xml:space="preserve"> </t>
    </r>
    <r>
      <rPr>
        <sz val="11"/>
        <rFont val="ＭＳ 明朝"/>
        <family val="1"/>
        <charset val="128"/>
      </rPr>
      <t>(戸)  　（調定件数）</t>
    </r>
    <rPh sb="0" eb="1">
      <t>ト</t>
    </rPh>
    <rPh sb="1" eb="2">
      <t>カズ</t>
    </rPh>
    <rPh sb="4" eb="5">
      <t>コ</t>
    </rPh>
    <rPh sb="10" eb="11">
      <t>チョウ</t>
    </rPh>
    <rPh sb="11" eb="12">
      <t>サダム</t>
    </rPh>
    <rPh sb="12" eb="14">
      <t>ケンスウ</t>
    </rPh>
    <phoneticPr fontId="5"/>
  </si>
  <si>
    <t>注1）三瀬村は, 上水道事業・簡易水道事業が実施されていないため記載していない。</t>
    <rPh sb="0" eb="1">
      <t>チュウ</t>
    </rPh>
    <phoneticPr fontId="8"/>
  </si>
  <si>
    <t>令和2年度</t>
    <rPh sb="0" eb="2">
      <t>レイワ</t>
    </rPh>
    <rPh sb="3" eb="5">
      <t>ネンド</t>
    </rPh>
    <rPh sb="4" eb="5">
      <t>ド</t>
    </rPh>
    <phoneticPr fontId="3"/>
  </si>
  <si>
    <t>2</t>
  </si>
  <si>
    <t xml:space="preserve"> 5</t>
  </si>
  <si>
    <t>注3）令和2年度から料金体系及び検針月変更。メーター検針・料金徴収は隔月実施。</t>
    <rPh sb="0" eb="1">
      <t>チュウ</t>
    </rPh>
    <rPh sb="3" eb="5">
      <t>レイワ</t>
    </rPh>
    <rPh sb="6" eb="8">
      <t>ネンド</t>
    </rPh>
    <rPh sb="10" eb="12">
      <t>リョウキン</t>
    </rPh>
    <rPh sb="12" eb="14">
      <t>タイケイ</t>
    </rPh>
    <rPh sb="14" eb="15">
      <t>オヨ</t>
    </rPh>
    <rPh sb="16" eb="18">
      <t>ケンシン</t>
    </rPh>
    <rPh sb="18" eb="19">
      <t>ツキ</t>
    </rPh>
    <rPh sb="19" eb="21">
      <t>ヘンコウ</t>
    </rPh>
    <rPh sb="26" eb="28">
      <t>ケンシン</t>
    </rPh>
    <rPh sb="29" eb="31">
      <t>リョウキン</t>
    </rPh>
    <rPh sb="31" eb="33">
      <t>チョウシュウ</t>
    </rPh>
    <rPh sb="34" eb="36">
      <t>カクゲツ</t>
    </rPh>
    <rPh sb="36" eb="38">
      <t>ジッシ</t>
    </rPh>
    <phoneticPr fontId="8"/>
  </si>
  <si>
    <t>令和3年度</t>
    <rPh sb="0" eb="2">
      <t>レイワ</t>
    </rPh>
    <rPh sb="3" eb="5">
      <t>ネンド</t>
    </rPh>
    <rPh sb="4" eb="5">
      <t>ド</t>
    </rPh>
    <phoneticPr fontId="3"/>
  </si>
  <si>
    <t>3</t>
  </si>
  <si>
    <t>8</t>
  </si>
  <si>
    <t>令和元年度</t>
    <rPh sb="0" eb="2">
      <t>レイワ</t>
    </rPh>
    <rPh sb="2" eb="4">
      <t>ガンネン</t>
    </rPh>
    <rPh sb="4" eb="5">
      <t>ド</t>
    </rPh>
    <phoneticPr fontId="7"/>
  </si>
  <si>
    <t>令和4年度</t>
    <rPh sb="0" eb="2">
      <t>レイワ</t>
    </rPh>
    <rPh sb="3" eb="5">
      <t>ネンド</t>
    </rPh>
    <rPh sb="4" eb="5">
      <t>ド</t>
    </rPh>
    <phoneticPr fontId="3"/>
  </si>
  <si>
    <t>令和4年度</t>
    <rPh sb="0" eb="2">
      <t>レイワ</t>
    </rPh>
    <phoneticPr fontId="5"/>
  </si>
  <si>
    <t>4</t>
  </si>
  <si>
    <t>（単位：1,000kWh）</t>
    <phoneticPr fontId="5"/>
  </si>
  <si>
    <t>合　計</t>
    <rPh sb="0" eb="1">
      <t>ゴウ</t>
    </rPh>
    <rPh sb="2" eb="3">
      <t>ケイ</t>
    </rPh>
    <phoneticPr fontId="5"/>
  </si>
  <si>
    <t>特別高圧／高圧</t>
    <rPh sb="0" eb="2">
      <t>トクベツ</t>
    </rPh>
    <rPh sb="2" eb="4">
      <t>コウアツ</t>
    </rPh>
    <rPh sb="5" eb="7">
      <t>コウアツ</t>
    </rPh>
    <phoneticPr fontId="21"/>
  </si>
  <si>
    <t>低　圧</t>
    <rPh sb="0" eb="1">
      <t>テイ</t>
    </rPh>
    <rPh sb="2" eb="3">
      <t>アツ</t>
    </rPh>
    <phoneticPr fontId="21"/>
  </si>
  <si>
    <t>資料：ＤＸ推進課（経済産業省・資源エネルギー庁「市町村別発電・需要実績」）</t>
    <rPh sb="5" eb="8">
      <t>スイシンカ</t>
    </rPh>
    <rPh sb="9" eb="11">
      <t>ケイザイ</t>
    </rPh>
    <rPh sb="11" eb="14">
      <t>サンギョウショウ</t>
    </rPh>
    <rPh sb="15" eb="17">
      <t>シゲン</t>
    </rPh>
    <rPh sb="22" eb="23">
      <t>チョウ</t>
    </rPh>
    <phoneticPr fontId="5"/>
  </si>
  <si>
    <t>合　計</t>
    <rPh sb="0" eb="1">
      <t>ゴウ</t>
    </rPh>
    <rPh sb="2" eb="3">
      <t>ケイ</t>
    </rPh>
    <phoneticPr fontId="8"/>
  </si>
  <si>
    <t>水　力</t>
    <rPh sb="0" eb="1">
      <t>ミズ</t>
    </rPh>
    <rPh sb="2" eb="3">
      <t>チカラ</t>
    </rPh>
    <phoneticPr fontId="5"/>
  </si>
  <si>
    <t>火　力</t>
    <rPh sb="0" eb="1">
      <t>カ</t>
    </rPh>
    <rPh sb="2" eb="3">
      <t>チカラ</t>
    </rPh>
    <phoneticPr fontId="8"/>
  </si>
  <si>
    <t>太陽光</t>
    <rPh sb="0" eb="3">
      <t>タイヨウコウ</t>
    </rPh>
    <phoneticPr fontId="5"/>
  </si>
  <si>
    <t>資料：ＤＸ推進課（経済産業省・資源エネルギー庁「市町村別発電・需要実績」）</t>
    <phoneticPr fontId="5"/>
  </si>
  <si>
    <t>　　 電気を流すこと。</t>
    <rPh sb="3" eb="5">
      <t>デンキ</t>
    </rPh>
    <rPh sb="6" eb="7">
      <t>ナガ</t>
    </rPh>
    <phoneticPr fontId="5"/>
  </si>
  <si>
    <t>注5）令和2年3月末で西佐賀水道企業団は解散、上下水道局へ引き継がれている。</t>
    <rPh sb="0" eb="1">
      <t>チュウ</t>
    </rPh>
    <rPh sb="8" eb="9">
      <t>ガツ</t>
    </rPh>
    <rPh sb="9" eb="10">
      <t>マツ</t>
    </rPh>
    <rPh sb="11" eb="12">
      <t>ニシ</t>
    </rPh>
    <rPh sb="12" eb="14">
      <t>サガ</t>
    </rPh>
    <rPh sb="14" eb="16">
      <t>スイドウ</t>
    </rPh>
    <rPh sb="16" eb="18">
      <t>キギョウ</t>
    </rPh>
    <rPh sb="18" eb="19">
      <t>ダン</t>
    </rPh>
    <rPh sb="20" eb="22">
      <t>カイサン</t>
    </rPh>
    <rPh sb="23" eb="28">
      <t>ジョウゲスイドウキョク</t>
    </rPh>
    <rPh sb="29" eb="30">
      <t>ヒ</t>
    </rPh>
    <rPh sb="31" eb="32">
      <t>ツ</t>
    </rPh>
    <phoneticPr fontId="8"/>
  </si>
  <si>
    <t>注）都市ガス供給のみ。</t>
    <rPh sb="2" eb="4">
      <t>トシ</t>
    </rPh>
    <rPh sb="6" eb="8">
      <t>キョウキュウ</t>
    </rPh>
    <phoneticPr fontId="8"/>
  </si>
  <si>
    <t>資料：佐賀県東部工業用水道管理事務所</t>
    <rPh sb="0" eb="2">
      <t>シリョウ</t>
    </rPh>
    <rPh sb="3" eb="6">
      <t>サガケン</t>
    </rPh>
    <rPh sb="6" eb="8">
      <t>トウブ</t>
    </rPh>
    <rPh sb="8" eb="11">
      <t>コウギョウヨウ</t>
    </rPh>
    <rPh sb="11" eb="13">
      <t>スイドウ</t>
    </rPh>
    <rPh sb="13" eb="15">
      <t>カンリ</t>
    </rPh>
    <rPh sb="15" eb="17">
      <t>ジム</t>
    </rPh>
    <rPh sb="17" eb="18">
      <t>ショ</t>
    </rPh>
    <phoneticPr fontId="5"/>
  </si>
  <si>
    <t>注1）逆潮流とは，太陽光発電システムなどの発電設備から，電力会社の電力網に</t>
    <rPh sb="3" eb="6">
      <t>ギャクチョウリュウ</t>
    </rPh>
    <rPh sb="9" eb="12">
      <t>タイヨウコウ</t>
    </rPh>
    <rPh sb="12" eb="14">
      <t>ハツデン</t>
    </rPh>
    <rPh sb="21" eb="23">
      <t>ハツデン</t>
    </rPh>
    <rPh sb="23" eb="25">
      <t>セツビ</t>
    </rPh>
    <rPh sb="28" eb="30">
      <t>デンリョク</t>
    </rPh>
    <rPh sb="30" eb="32">
      <t>ガイシャ</t>
    </rPh>
    <rPh sb="33" eb="35">
      <t>デンリョク</t>
    </rPh>
    <rPh sb="35" eb="36">
      <t>モウ</t>
    </rPh>
    <phoneticPr fontId="5"/>
  </si>
  <si>
    <t>令和５年度</t>
    <phoneticPr fontId="8"/>
  </si>
  <si>
    <t>令和元～５年度</t>
    <rPh sb="2" eb="3">
      <t>ガン</t>
    </rPh>
    <phoneticPr fontId="8"/>
  </si>
  <si>
    <t>令和４，５年度</t>
    <phoneticPr fontId="8"/>
  </si>
  <si>
    <t xml:space="preserve"> 令和5年度</t>
    <rPh sb="1" eb="3">
      <t>レイワ</t>
    </rPh>
    <rPh sb="4" eb="6">
      <t>ネンド</t>
    </rPh>
    <phoneticPr fontId="5"/>
  </si>
  <si>
    <t xml:space="preserve"> 令和5年度</t>
    <rPh sb="1" eb="3">
      <t>レイワ</t>
    </rPh>
    <rPh sb="4" eb="6">
      <t>ネンド</t>
    </rPh>
    <phoneticPr fontId="8"/>
  </si>
  <si>
    <t>5</t>
    <phoneticPr fontId="8"/>
  </si>
  <si>
    <t>令和5年度</t>
    <rPh sb="0" eb="2">
      <t>レイワ</t>
    </rPh>
    <phoneticPr fontId="5"/>
  </si>
  <si>
    <t xml:space="preserve"> 令和5年 4月検針分</t>
    <rPh sb="1" eb="3">
      <t>レイワ</t>
    </rPh>
    <rPh sb="4" eb="5">
      <t>ネン</t>
    </rPh>
    <rPh sb="5" eb="6">
      <t>ヘイネン</t>
    </rPh>
    <rPh sb="7" eb="8">
      <t>ガツ</t>
    </rPh>
    <rPh sb="8" eb="10">
      <t>ケンシン</t>
    </rPh>
    <rPh sb="10" eb="11">
      <t>ブン</t>
    </rPh>
    <phoneticPr fontId="1"/>
  </si>
  <si>
    <t xml:space="preserve"> 令和6年 1月検針分</t>
    <rPh sb="1" eb="3">
      <t>レイワ</t>
    </rPh>
    <rPh sb="4" eb="5">
      <t>ネン</t>
    </rPh>
    <rPh sb="7" eb="8">
      <t>ガツ</t>
    </rPh>
    <rPh sb="8" eb="10">
      <t>ケンシン</t>
    </rPh>
    <rPh sb="10" eb="11">
      <t>ブン</t>
    </rPh>
    <phoneticPr fontId="1"/>
  </si>
  <si>
    <t>5</t>
    <phoneticPr fontId="8"/>
  </si>
  <si>
    <t xml:space="preserve"> 令和5年 4月検針分</t>
    <rPh sb="1" eb="3">
      <t>レイワ</t>
    </rPh>
    <rPh sb="4" eb="5">
      <t>ネン</t>
    </rPh>
    <rPh sb="5" eb="6">
      <t>ヘイネン</t>
    </rPh>
    <rPh sb="7" eb="8">
      <t>ガツ</t>
    </rPh>
    <rPh sb="8" eb="10">
      <t>ケンシン</t>
    </rPh>
    <rPh sb="10" eb="11">
      <t>ブン</t>
    </rPh>
    <phoneticPr fontId="5"/>
  </si>
  <si>
    <t>-</t>
  </si>
  <si>
    <t>令和5年度</t>
    <rPh sb="0" eb="2">
      <t>レイワ</t>
    </rPh>
    <rPh sb="3" eb="5">
      <t>ネンド</t>
    </rPh>
    <rPh sb="4" eb="5">
      <t>ド</t>
    </rPh>
    <phoneticPr fontId="7"/>
  </si>
  <si>
    <t xml:space="preserve"> 令和6年 1月検針分</t>
    <rPh sb="1" eb="3">
      <t>レイワ</t>
    </rPh>
    <rPh sb="4" eb="5">
      <t>ネン</t>
    </rPh>
    <rPh sb="5" eb="6">
      <t>ヘイネン</t>
    </rPh>
    <rPh sb="7" eb="8">
      <t>ガツ</t>
    </rPh>
    <rPh sb="8" eb="11">
      <t>ケンシンブン</t>
    </rPh>
    <phoneticPr fontId="5"/>
  </si>
  <si>
    <t>令和5年 4月検針分</t>
    <rPh sb="0" eb="2">
      <t>レイワ</t>
    </rPh>
    <rPh sb="3" eb="4">
      <t>ネン</t>
    </rPh>
    <rPh sb="4" eb="5">
      <t>ヘイネン</t>
    </rPh>
    <rPh sb="6" eb="7">
      <t>ガツ</t>
    </rPh>
    <rPh sb="7" eb="9">
      <t>ケンシン</t>
    </rPh>
    <rPh sb="9" eb="10">
      <t>ブン</t>
    </rPh>
    <phoneticPr fontId="7"/>
  </si>
  <si>
    <t xml:space="preserve">10 </t>
    <phoneticPr fontId="8"/>
  </si>
  <si>
    <t xml:space="preserve">12 </t>
    <phoneticPr fontId="8"/>
  </si>
  <si>
    <t>令和6年 2月検針分</t>
    <rPh sb="0" eb="2">
      <t>レイワ</t>
    </rPh>
    <rPh sb="3" eb="4">
      <t>ネン</t>
    </rPh>
    <rPh sb="4" eb="5">
      <t>ヘイネン</t>
    </rPh>
    <rPh sb="6" eb="7">
      <t>ガツ</t>
    </rPh>
    <rPh sb="7" eb="10">
      <t>ケンシンブン</t>
    </rPh>
    <phoneticPr fontId="7"/>
  </si>
  <si>
    <t>令和5年 5月検針分</t>
    <rPh sb="0" eb="2">
      <t>レイワ</t>
    </rPh>
    <rPh sb="3" eb="4">
      <t>ネン</t>
    </rPh>
    <rPh sb="4" eb="5">
      <t>ヘイネン</t>
    </rPh>
    <rPh sb="6" eb="7">
      <t>ガツ</t>
    </rPh>
    <rPh sb="7" eb="9">
      <t>ケンシン</t>
    </rPh>
    <rPh sb="9" eb="10">
      <t>ブン</t>
    </rPh>
    <phoneticPr fontId="3"/>
  </si>
  <si>
    <t>7</t>
    <phoneticPr fontId="8"/>
  </si>
  <si>
    <t>9</t>
    <phoneticPr fontId="8"/>
  </si>
  <si>
    <t xml:space="preserve">11 </t>
    <phoneticPr fontId="8"/>
  </si>
  <si>
    <t>令和6年 1月検針分</t>
    <rPh sb="0" eb="2">
      <t>レイワ</t>
    </rPh>
    <rPh sb="3" eb="4">
      <t>ネン</t>
    </rPh>
    <rPh sb="4" eb="5">
      <t>ヘイネン</t>
    </rPh>
    <rPh sb="6" eb="7">
      <t>ガツ</t>
    </rPh>
    <rPh sb="7" eb="10">
      <t>ケンシンブン</t>
    </rPh>
    <phoneticPr fontId="3"/>
  </si>
  <si>
    <t>3</t>
    <phoneticPr fontId="8"/>
  </si>
  <si>
    <t>令和5年 4月検針分</t>
    <rPh sb="0" eb="2">
      <t>レイワ</t>
    </rPh>
    <rPh sb="3" eb="4">
      <t>ネン</t>
    </rPh>
    <rPh sb="4" eb="5">
      <t>ヘイネン</t>
    </rPh>
    <rPh sb="6" eb="7">
      <t>ガツ</t>
    </rPh>
    <rPh sb="7" eb="9">
      <t>ケンシン</t>
    </rPh>
    <rPh sb="9" eb="10">
      <t>ブン</t>
    </rPh>
    <phoneticPr fontId="8"/>
  </si>
  <si>
    <t>5</t>
    <phoneticPr fontId="8"/>
  </si>
  <si>
    <t>6</t>
    <phoneticPr fontId="8"/>
  </si>
  <si>
    <t>7</t>
    <phoneticPr fontId="8"/>
  </si>
  <si>
    <t xml:space="preserve">10 </t>
    <phoneticPr fontId="8"/>
  </si>
  <si>
    <t xml:space="preserve">11 </t>
    <phoneticPr fontId="8"/>
  </si>
  <si>
    <t xml:space="preserve">12 </t>
    <phoneticPr fontId="8"/>
  </si>
  <si>
    <t>令和6年 1月検針分</t>
    <rPh sb="0" eb="2">
      <t>レイワ</t>
    </rPh>
    <rPh sb="3" eb="4">
      <t>ネン</t>
    </rPh>
    <rPh sb="6" eb="7">
      <t>ガツ</t>
    </rPh>
    <rPh sb="7" eb="9">
      <t>ケンシン</t>
    </rPh>
    <rPh sb="9" eb="10">
      <t>ブン</t>
    </rPh>
    <phoneticPr fontId="8"/>
  </si>
  <si>
    <t>2</t>
    <phoneticPr fontId="8"/>
  </si>
  <si>
    <t>3</t>
    <phoneticPr fontId="8"/>
  </si>
  <si>
    <t>令和5年 4月検針分</t>
    <rPh sb="0" eb="2">
      <t>レイワ</t>
    </rPh>
    <rPh sb="3" eb="4">
      <t>ネン</t>
    </rPh>
    <rPh sb="4" eb="5">
      <t>ヘイネン</t>
    </rPh>
    <rPh sb="6" eb="7">
      <t>ガツ</t>
    </rPh>
    <rPh sb="7" eb="9">
      <t>ケンシン</t>
    </rPh>
    <rPh sb="9" eb="10">
      <t>ブン</t>
    </rPh>
    <phoneticPr fontId="4"/>
  </si>
  <si>
    <t>令和6年 2月検針分</t>
    <rPh sb="0" eb="2">
      <t>レイワ</t>
    </rPh>
    <rPh sb="3" eb="4">
      <t>ネン</t>
    </rPh>
    <rPh sb="4" eb="5">
      <t>ヘイネン</t>
    </rPh>
    <rPh sb="6" eb="7">
      <t>ガツ</t>
    </rPh>
    <rPh sb="7" eb="9">
      <t>ケンシン</t>
    </rPh>
    <rPh sb="9" eb="10">
      <t>ブン</t>
    </rPh>
    <phoneticPr fontId="4"/>
  </si>
  <si>
    <t>注2）年間使用水量について，令和元年度は，5月検針・5月請求分から3月検針・3月請求分までの11か月分の数値。</t>
    <rPh sb="0" eb="1">
      <t>チュウ</t>
    </rPh>
    <rPh sb="3" eb="5">
      <t>ネンカン</t>
    </rPh>
    <rPh sb="5" eb="7">
      <t>シヨウ</t>
    </rPh>
    <rPh sb="7" eb="9">
      <t>スイリョウ</t>
    </rPh>
    <rPh sb="14" eb="16">
      <t>レイワ</t>
    </rPh>
    <rPh sb="16" eb="18">
      <t>ガンネン</t>
    </rPh>
    <rPh sb="18" eb="19">
      <t>ド</t>
    </rPh>
    <rPh sb="22" eb="23">
      <t>ガツ</t>
    </rPh>
    <rPh sb="23" eb="25">
      <t>ケンシン</t>
    </rPh>
    <rPh sb="27" eb="28">
      <t>ガツ</t>
    </rPh>
    <rPh sb="28" eb="30">
      <t>セイキュウ</t>
    </rPh>
    <rPh sb="30" eb="31">
      <t>ブン</t>
    </rPh>
    <rPh sb="34" eb="35">
      <t>ガツ</t>
    </rPh>
    <rPh sb="35" eb="37">
      <t>ケンシン</t>
    </rPh>
    <rPh sb="39" eb="40">
      <t>ガツ</t>
    </rPh>
    <rPh sb="40" eb="42">
      <t>セイキュウ</t>
    </rPh>
    <rPh sb="42" eb="43">
      <t>ブン</t>
    </rPh>
    <rPh sb="49" eb="51">
      <t>ゲツブン</t>
    </rPh>
    <rPh sb="52" eb="54">
      <t>スウチ</t>
    </rPh>
    <phoneticPr fontId="8"/>
  </si>
  <si>
    <t>令和5年 4月</t>
    <rPh sb="0" eb="2">
      <t>レイワ</t>
    </rPh>
    <rPh sb="3" eb="4">
      <t>ネン</t>
    </rPh>
    <rPh sb="4" eb="5">
      <t>ヘイネン</t>
    </rPh>
    <rPh sb="6" eb="7">
      <t>ガツ</t>
    </rPh>
    <phoneticPr fontId="5"/>
  </si>
  <si>
    <t>　　　5</t>
    <phoneticPr fontId="5"/>
  </si>
  <si>
    <t xml:space="preserve">      6</t>
    <phoneticPr fontId="5"/>
  </si>
  <si>
    <t xml:space="preserve">      7</t>
    <phoneticPr fontId="5"/>
  </si>
  <si>
    <t xml:space="preserve">      8</t>
    <phoneticPr fontId="5"/>
  </si>
  <si>
    <t xml:space="preserve">      9</t>
    <phoneticPr fontId="5"/>
  </si>
  <si>
    <t xml:space="preserve">     10</t>
    <phoneticPr fontId="5"/>
  </si>
  <si>
    <t xml:space="preserve">     11</t>
    <phoneticPr fontId="5"/>
  </si>
  <si>
    <t xml:space="preserve">     12</t>
    <phoneticPr fontId="5"/>
  </si>
  <si>
    <t>令和6年 1月</t>
    <rPh sb="0" eb="2">
      <t>レイワ</t>
    </rPh>
    <rPh sb="3" eb="4">
      <t>ネン</t>
    </rPh>
    <rPh sb="4" eb="5">
      <t>ヘイネン</t>
    </rPh>
    <rPh sb="6" eb="7">
      <t>ガツ</t>
    </rPh>
    <phoneticPr fontId="5"/>
  </si>
  <si>
    <t xml:space="preserve">      2</t>
    <phoneticPr fontId="5"/>
  </si>
  <si>
    <t xml:space="preserve">      3</t>
    <phoneticPr fontId="5"/>
  </si>
  <si>
    <t>124. 需要電力量（令和５年度）</t>
    <rPh sb="5" eb="7">
      <t>ジュヨウ</t>
    </rPh>
    <rPh sb="7" eb="9">
      <t>デンリョク</t>
    </rPh>
    <rPh sb="9" eb="10">
      <t>リョウ</t>
    </rPh>
    <rPh sb="11" eb="13">
      <t>レイワ</t>
    </rPh>
    <rPh sb="14" eb="15">
      <t>トシ</t>
    </rPh>
    <rPh sb="15" eb="16">
      <t>タビ</t>
    </rPh>
    <phoneticPr fontId="5"/>
  </si>
  <si>
    <t>125. 逆潮流量（令和５年度）</t>
    <rPh sb="10" eb="12">
      <t>レイワ</t>
    </rPh>
    <rPh sb="13" eb="15">
      <t>ネンド</t>
    </rPh>
    <phoneticPr fontId="5"/>
  </si>
  <si>
    <t>126. ガス需要（令和元～５年度）</t>
    <rPh sb="7" eb="8">
      <t>ジュ</t>
    </rPh>
    <rPh sb="8" eb="9">
      <t>ヨウ</t>
    </rPh>
    <phoneticPr fontId="6"/>
  </si>
  <si>
    <t>令和3年度</t>
    <rPh sb="0" eb="2">
      <t>レイワ</t>
    </rPh>
    <rPh sb="3" eb="5">
      <t>ネンド</t>
    </rPh>
    <phoneticPr fontId="3"/>
  </si>
  <si>
    <t>4</t>
    <phoneticPr fontId="8"/>
  </si>
  <si>
    <t>令和5年 4月</t>
    <rPh sb="0" eb="2">
      <t>レイワ</t>
    </rPh>
    <rPh sb="3" eb="4">
      <t>ネン</t>
    </rPh>
    <rPh sb="4" eb="5">
      <t>ヘイネン</t>
    </rPh>
    <rPh sb="6" eb="7">
      <t>ガツ</t>
    </rPh>
    <phoneticPr fontId="6"/>
  </si>
  <si>
    <t xml:space="preserve">      5</t>
    <phoneticPr fontId="8"/>
  </si>
  <si>
    <t xml:space="preserve">      6</t>
    <phoneticPr fontId="8"/>
  </si>
  <si>
    <t xml:space="preserve">      7</t>
    <phoneticPr fontId="8"/>
  </si>
  <si>
    <t xml:space="preserve">      8</t>
    <phoneticPr fontId="8"/>
  </si>
  <si>
    <t xml:space="preserve">      9</t>
    <phoneticPr fontId="8"/>
  </si>
  <si>
    <t xml:space="preserve">     10</t>
    <phoneticPr fontId="8"/>
  </si>
  <si>
    <t xml:space="preserve">     11</t>
    <phoneticPr fontId="8"/>
  </si>
  <si>
    <t xml:space="preserve">     12</t>
    <phoneticPr fontId="8"/>
  </si>
  <si>
    <t>令和6年 1月</t>
    <rPh sb="0" eb="2">
      <t>レイワ</t>
    </rPh>
    <rPh sb="3" eb="4">
      <t>ネン</t>
    </rPh>
    <rPh sb="6" eb="7">
      <t>ガツ</t>
    </rPh>
    <phoneticPr fontId="6"/>
  </si>
  <si>
    <t xml:space="preserve">      2</t>
    <phoneticPr fontId="8"/>
  </si>
  <si>
    <t xml:space="preserve">      3</t>
    <phoneticPr fontId="8"/>
  </si>
  <si>
    <t>127. 水道需要（令和４，５年度）</t>
    <rPh sb="5" eb="6">
      <t>ミズ</t>
    </rPh>
    <rPh sb="6" eb="7">
      <t>ミチ</t>
    </rPh>
    <rPh sb="7" eb="8">
      <t>モトメ</t>
    </rPh>
    <rPh sb="8" eb="9">
      <t>ヨウ</t>
    </rPh>
    <rPh sb="10" eb="12">
      <t>レイワ</t>
    </rPh>
    <rPh sb="15" eb="17">
      <t>ネンド</t>
    </rPh>
    <phoneticPr fontId="5"/>
  </si>
  <si>
    <t>128-1. 用途別使用（年間有収）水量（旧佐賀市）（令和元～５年度）</t>
    <rPh sb="21" eb="25">
      <t>キサ</t>
    </rPh>
    <phoneticPr fontId="5"/>
  </si>
  <si>
    <t>128-2. 用途別使用（年間有収）水量（諸富町）（令和元～５年度）</t>
    <rPh sb="21" eb="24">
      <t>モロドミチョウ</t>
    </rPh>
    <phoneticPr fontId="5"/>
  </si>
  <si>
    <t>128-3. 用途別使用（年間有収）水量（大和町）（令和元～５年度）</t>
    <rPh sb="21" eb="24">
      <t>ヤマトチョウ</t>
    </rPh>
    <phoneticPr fontId="8"/>
  </si>
  <si>
    <t>128-4. 用途別使用（年間有収）水量（富士町）（令和元～５年度）</t>
    <rPh sb="7" eb="9">
      <t>ヨウト</t>
    </rPh>
    <rPh sb="9" eb="10">
      <t>ベツ</t>
    </rPh>
    <rPh sb="10" eb="12">
      <t>シヨウ</t>
    </rPh>
    <rPh sb="13" eb="15">
      <t>ネンカン</t>
    </rPh>
    <rPh sb="15" eb="16">
      <t>ユウ</t>
    </rPh>
    <rPh sb="16" eb="17">
      <t>オサム</t>
    </rPh>
    <rPh sb="18" eb="20">
      <t>スイリョウ</t>
    </rPh>
    <rPh sb="21" eb="24">
      <t>フジチョウ</t>
    </rPh>
    <phoneticPr fontId="8"/>
  </si>
  <si>
    <t>128-5. 用途別使用（年間有収）水量（川副町）（令和元～５年度）</t>
    <rPh sb="21" eb="23">
      <t>カワソエ</t>
    </rPh>
    <rPh sb="23" eb="24">
      <t>マチ</t>
    </rPh>
    <phoneticPr fontId="5"/>
  </si>
  <si>
    <t>128-6. 用途別使用（年間有収）水量（東与賀町）（令和元～５年度）</t>
    <rPh sb="21" eb="24">
      <t>ヒガシヨカ</t>
    </rPh>
    <rPh sb="24" eb="25">
      <t>マチ</t>
    </rPh>
    <phoneticPr fontId="5"/>
  </si>
  <si>
    <t>128-7. 用途別使用（年間有収）水量（久保田町）（令和元～５年度）</t>
    <rPh sb="21" eb="24">
      <t>クボタ</t>
    </rPh>
    <rPh sb="24" eb="25">
      <t>マチ</t>
    </rPh>
    <phoneticPr fontId="5"/>
  </si>
  <si>
    <t>129-1. 工業用水道需要（諸富町）（令和元～５年度）</t>
    <rPh sb="7" eb="8">
      <t>コウ</t>
    </rPh>
    <rPh sb="8" eb="9">
      <t>ギョウ</t>
    </rPh>
    <rPh sb="9" eb="10">
      <t>ヨウ</t>
    </rPh>
    <rPh sb="10" eb="11">
      <t>ミズ</t>
    </rPh>
    <rPh sb="11" eb="12">
      <t>ミチ</t>
    </rPh>
    <rPh sb="12" eb="14">
      <t>ジュヨウ</t>
    </rPh>
    <rPh sb="15" eb="17">
      <t>モロドミ</t>
    </rPh>
    <rPh sb="17" eb="18">
      <t>マチ</t>
    </rPh>
    <phoneticPr fontId="12"/>
  </si>
  <si>
    <t>129-2. 工業用水道需要（富士町）（令和元～５年度）</t>
    <rPh sb="7" eb="8">
      <t>コウ</t>
    </rPh>
    <rPh sb="8" eb="9">
      <t>ギョウ</t>
    </rPh>
    <rPh sb="9" eb="10">
      <t>ヨウ</t>
    </rPh>
    <rPh sb="10" eb="11">
      <t>ミズ</t>
    </rPh>
    <rPh sb="11" eb="12">
      <t>ミチ</t>
    </rPh>
    <rPh sb="12" eb="14">
      <t>ジュヨウ</t>
    </rPh>
    <rPh sb="15" eb="17">
      <t>フジ</t>
    </rPh>
    <rPh sb="17" eb="18">
      <t>マチ</t>
    </rPh>
    <phoneticPr fontId="12"/>
  </si>
  <si>
    <t>１件１か月平均使用量(一般用)</t>
    <rPh sb="1" eb="2">
      <t>ケン</t>
    </rPh>
    <rPh sb="11" eb="13">
      <t>イッパン</t>
    </rPh>
    <phoneticPr fontId="5"/>
  </si>
  <si>
    <t>資料：上下水道局業務課，佐賀東部水道企業団</t>
    <rPh sb="3" eb="5">
      <t>ジョウゲ</t>
    </rPh>
    <rPh sb="8" eb="11">
      <t>ギョウムカ</t>
    </rPh>
    <rPh sb="12" eb="14">
      <t>サガ</t>
    </rPh>
    <rPh sb="14" eb="16">
      <t>トウブ</t>
    </rPh>
    <rPh sb="16" eb="18">
      <t>スイドウ</t>
    </rPh>
    <rPh sb="18" eb="20">
      <t>キギョウ</t>
    </rPh>
    <rPh sb="20" eb="21">
      <t>ダン</t>
    </rPh>
    <phoneticPr fontId="5"/>
  </si>
  <si>
    <t>注4）令和2年度から一般用は官公庁用，プール用，営業用を含む。</t>
    <rPh sb="0" eb="1">
      <t>チュウ</t>
    </rPh>
    <rPh sb="10" eb="13">
      <t>イッパンヨウ</t>
    </rPh>
    <rPh sb="22" eb="23">
      <t>ヨウ</t>
    </rPh>
    <rPh sb="28" eb="29">
      <t>フク</t>
    </rPh>
    <phoneticPr fontId="8"/>
  </si>
  <si>
    <t>令 和 ６ 年 版 佐 賀 市 統 計 デ ー タ</t>
    <rPh sb="0" eb="1">
      <t>レイ</t>
    </rPh>
    <rPh sb="2" eb="3">
      <t>ワ</t>
    </rPh>
    <rPh sb="6" eb="7">
      <t>トシ</t>
    </rPh>
    <rPh sb="8" eb="9">
      <t>ハン</t>
    </rPh>
    <rPh sb="10" eb="11">
      <t>タスク</t>
    </rPh>
    <rPh sb="12" eb="13">
      <t>ガ</t>
    </rPh>
    <rPh sb="14" eb="15">
      <t>シ</t>
    </rPh>
    <rPh sb="16" eb="17">
      <t>オサム</t>
    </rPh>
    <rPh sb="18" eb="19">
      <t>ケイ</t>
    </rPh>
    <phoneticPr fontId="12"/>
  </si>
  <si>
    <t>〔１３〕  電 気 ・ ガ ス ・ 水 道</t>
    <rPh sb="6" eb="7">
      <t>デン</t>
    </rPh>
    <rPh sb="8" eb="9">
      <t>キ</t>
    </rPh>
    <rPh sb="18" eb="19">
      <t>ミズ</t>
    </rPh>
    <rPh sb="20" eb="21">
      <t>ミチ</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</si>
</sst>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43" formatCode="_ * #,##0.00_ ;_ * \-#,##0.00_ ;_ * &quot;-&quot;??_ ;_ @_ "/>
    <numFmt numFmtId="176" formatCode="_ * #\ ##0_ ;_ * \-#\ ##0_ ;_ * &quot;-&quot;_ ;_ @_ "/>
    <numFmt numFmtId="177" formatCode="#\ ###\ ##0_ ;_ * \-#\ ##0_ ;_ * &quot;-&quot;_ ;_ @_ "/>
    <numFmt numFmtId="178" formatCode="#\ ###\ ##0\ "/>
    <numFmt numFmtId="179" formatCode="#,##0;[Red]#,##0"/>
    <numFmt numFmtId="180" formatCode="#\ ###\ ##0\ ;\-#\ ###\ ##0\ ;\-\ "/>
    <numFmt numFmtId="181" formatCode="#,##0;\-#,##0;&quot;-&quot;"/>
    <numFmt numFmtId="182" formatCode="[$-411]g/&quot;標&quot;&quot;準&quot;"/>
    <numFmt numFmtId="183" formatCode="&quot;｣&quot;#,##0;[Red]\-&quot;｣&quot;#,##0"/>
    <numFmt numFmtId="184" formatCode="_ &quot;SFr.&quot;* #,##0.00_ ;_ &quot;SFr.&quot;* \-#,##0.00_ ;_ &quot;SFr.&quot;* &quot;-&quot;??_ ;_ @_ "/>
    <numFmt numFmtId="185" formatCode="##\ ###\ ##0"/>
    <numFmt numFmtId="186" formatCode="#\ ###\ ##0\ ;\-#\ ###\ ##0;\-\ "/>
    <numFmt numFmtId="187" formatCode="##\ ###\ ##0\ "/>
    <numFmt numFmtId="188" formatCode="General\ \ "/>
    <numFmt numFmtId="189" formatCode="_ * #,##0.0_ ;_ * \-#,##0.0_ ;_ * &quot;-&quot;?_ ;_ @_ "/>
    <numFmt numFmtId="190" formatCode="#\ ###\ ##0\ ;\-#\ ###\ ##0;&quot;- &quot;"/>
    <numFmt numFmtId="191" formatCode="_ * #\ ##0.0_ ;_ * \-#,##0.0_ ;_ * &quot;-&quot;?_ ;_ @_ "/>
  </numFmts>
  <fonts count="37">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1"/>
      <name val="ＭＳ 明朝"/>
      <family val="1"/>
      <charset val="128"/>
    </font>
    <font>
      <sz val="6"/>
      <name val="ＭＳ Ｐ明朝"/>
      <family val="1"/>
      <charset val="128"/>
    </font>
    <font>
      <sz val="10"/>
      <name val="ＭＳ 明朝"/>
      <family val="1"/>
      <charset val="128"/>
    </font>
    <font>
      <sz val="10"/>
      <name val="明朝"/>
      <family val="1"/>
      <charset val="128"/>
    </font>
    <font>
      <sz val="6"/>
      <name val="明朝"/>
      <family val="1"/>
      <charset val="128"/>
    </font>
    <font>
      <sz val="9"/>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b/>
      <sz val="11"/>
      <name val="ＭＳ 明朝"/>
      <family val="1"/>
      <charset val="128"/>
    </font>
    <font>
      <sz val="10"/>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sz val="14"/>
      <name val="ＭＳ 明朝"/>
      <family val="1"/>
      <charset val="128"/>
    </font>
    <font>
      <b/>
      <sz val="12"/>
      <color theme="10"/>
      <name val="ＭＳ Ｐゴシック"/>
      <family val="3"/>
      <charset val="128"/>
    </font>
    <font>
      <b/>
      <sz val="16"/>
      <name val="ＭＳ Ｐゴシック"/>
      <family val="3"/>
      <charset val="128"/>
    </font>
    <font>
      <b/>
      <sz val="18"/>
      <name val="ＭＳ Ｐゴシック"/>
      <family val="3"/>
      <charset val="128"/>
    </font>
    <font>
      <b/>
      <sz val="11"/>
      <name val="ＭＳ Ｐゴシック"/>
      <family val="3"/>
      <charset val="128"/>
    </font>
    <font>
      <sz val="10.5"/>
      <name val="ＭＳ 明朝"/>
      <family val="1"/>
      <charset val="128"/>
    </font>
    <font>
      <b/>
      <sz val="13"/>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003300"/>
        <bgColor indexed="64"/>
      </patternFill>
    </fill>
    <fill>
      <patternFill patternType="solid">
        <fgColor rgb="FFCCFF99"/>
        <bgColor indexed="64"/>
      </patternFill>
    </fill>
  </fills>
  <borders count="61">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medium">
        <color indexed="64"/>
      </top>
      <bottom style="thin">
        <color indexed="64"/>
      </bottom>
      <diagonal/>
    </border>
    <border>
      <left/>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s>
  <cellStyleXfs count="32">
    <xf numFmtId="0" fontId="0" fillId="0" borderId="0"/>
    <xf numFmtId="38" fontId="3" fillId="0" borderId="0" applyFont="0" applyFill="0" applyBorder="0" applyAlignment="0" applyProtection="0"/>
    <xf numFmtId="0" fontId="11" fillId="0" borderId="0"/>
    <xf numFmtId="38" fontId="4" fillId="0" borderId="0" applyFont="0" applyFill="0" applyBorder="0" applyAlignment="0" applyProtection="0"/>
    <xf numFmtId="0" fontId="4" fillId="0" borderId="0"/>
    <xf numFmtId="181" fontId="15" fillId="0" borderId="0" applyFill="0" applyBorder="0" applyAlignment="0"/>
    <xf numFmtId="41" fontId="16" fillId="0" borderId="0" applyFont="0" applyFill="0" applyBorder="0" applyAlignment="0" applyProtection="0"/>
    <xf numFmtId="43" fontId="16" fillId="0" borderId="0" applyFont="0" applyFill="0" applyBorder="0" applyAlignment="0" applyProtection="0"/>
    <xf numFmtId="182" fontId="11" fillId="0" borderId="0" applyFont="0" applyFill="0" applyBorder="0" applyAlignment="0" applyProtection="0"/>
    <xf numFmtId="183" fontId="11" fillId="0" borderId="0" applyFont="0" applyFill="0" applyBorder="0" applyAlignment="0" applyProtection="0"/>
    <xf numFmtId="0" fontId="17" fillId="0" borderId="0">
      <alignment horizontal="left"/>
    </xf>
    <xf numFmtId="38" fontId="18" fillId="2" borderId="0" applyNumberFormat="0" applyBorder="0" applyAlignment="0" applyProtection="0"/>
    <xf numFmtId="0" fontId="19" fillId="0" borderId="45" applyNumberFormat="0" applyAlignment="0" applyProtection="0">
      <alignment horizontal="left" vertical="center"/>
    </xf>
    <xf numFmtId="0" fontId="19" fillId="0" borderId="42">
      <alignment horizontal="left" vertical="center"/>
    </xf>
    <xf numFmtId="10" fontId="18" fillId="3" borderId="22" applyNumberFormat="0" applyBorder="0" applyAlignment="0" applyProtection="0"/>
    <xf numFmtId="184" fontId="6" fillId="0" borderId="0"/>
    <xf numFmtId="0" fontId="16" fillId="0" borderId="0"/>
    <xf numFmtId="10" fontId="16" fillId="0" borderId="0" applyFont="0" applyFill="0" applyBorder="0" applyAlignment="0" applyProtection="0"/>
    <xf numFmtId="4" fontId="17" fillId="0" borderId="0">
      <alignment horizontal="right"/>
    </xf>
    <xf numFmtId="4" fontId="20" fillId="0" borderId="0">
      <alignment horizontal="right"/>
    </xf>
    <xf numFmtId="0" fontId="21" fillId="0" borderId="0">
      <alignment horizontal="left"/>
    </xf>
    <xf numFmtId="0" fontId="22" fillId="0" borderId="0"/>
    <xf numFmtId="0" fontId="23" fillId="0" borderId="0">
      <alignment horizontal="center"/>
    </xf>
    <xf numFmtId="0" fontId="24" fillId="0" borderId="0">
      <alignment vertical="center"/>
    </xf>
    <xf numFmtId="0" fontId="3" fillId="0" borderId="0"/>
    <xf numFmtId="0" fontId="11" fillId="0" borderId="0">
      <alignment vertical="center"/>
    </xf>
    <xf numFmtId="0" fontId="3" fillId="0" borderId="0"/>
    <xf numFmtId="0" fontId="11" fillId="0" borderId="0"/>
    <xf numFmtId="0" fontId="29" fillId="0" borderId="0" applyNumberFormat="0" applyFill="0" applyBorder="0" applyAlignment="0" applyProtection="0">
      <alignment vertical="top"/>
      <protection locked="0"/>
    </xf>
    <xf numFmtId="0" fontId="30" fillId="0" borderId="0"/>
    <xf numFmtId="0" fontId="2" fillId="0" borderId="0">
      <alignment vertical="center"/>
    </xf>
    <xf numFmtId="0" fontId="1" fillId="0" borderId="0">
      <alignment vertical="center"/>
    </xf>
  </cellStyleXfs>
  <cellXfs count="314">
    <xf numFmtId="0" fontId="0" fillId="0" borderId="0" xfId="0"/>
    <xf numFmtId="0" fontId="4" fillId="0" borderId="0" xfId="0" applyFont="1" applyAlignment="1">
      <alignment vertical="center"/>
    </xf>
    <xf numFmtId="0" fontId="9" fillId="0" borderId="0" xfId="0" applyFont="1" applyAlignment="1">
      <alignment vertical="center"/>
    </xf>
    <xf numFmtId="0" fontId="9" fillId="0" borderId="0" xfId="0" applyFont="1" applyBorder="1" applyAlignment="1">
      <alignment vertical="center"/>
    </xf>
    <xf numFmtId="0" fontId="11" fillId="0" borderId="0" xfId="2" applyFont="1"/>
    <xf numFmtId="0" fontId="11" fillId="0" borderId="0" xfId="2" applyFont="1" applyFill="1"/>
    <xf numFmtId="0" fontId="11" fillId="0" borderId="0" xfId="2" applyFont="1" applyAlignment="1">
      <alignment vertical="center"/>
    </xf>
    <xf numFmtId="0" fontId="6" fillId="0" borderId="0" xfId="2" applyFont="1" applyAlignment="1">
      <alignment vertical="center"/>
    </xf>
    <xf numFmtId="0" fontId="6" fillId="0" borderId="0" xfId="2" applyFont="1"/>
    <xf numFmtId="0" fontId="6" fillId="0" borderId="0" xfId="2" applyFont="1" applyFill="1"/>
    <xf numFmtId="0" fontId="11" fillId="0" borderId="0" xfId="0" applyFont="1" applyAlignment="1">
      <alignment vertical="center"/>
    </xf>
    <xf numFmtId="0" fontId="14" fillId="0" borderId="0" xfId="0" applyFont="1" applyAlignment="1">
      <alignment vertical="center"/>
    </xf>
    <xf numFmtId="0" fontId="11" fillId="0" borderId="0" xfId="24" applyFont="1" applyAlignment="1">
      <alignment vertical="center"/>
    </xf>
    <xf numFmtId="0" fontId="7" fillId="0" borderId="0" xfId="0" applyFont="1"/>
    <xf numFmtId="0" fontId="3" fillId="0" borderId="0" xfId="24"/>
    <xf numFmtId="0" fontId="6" fillId="0" borderId="0" xfId="24" applyFont="1"/>
    <xf numFmtId="0" fontId="11" fillId="0" borderId="0" xfId="27" applyFont="1" applyAlignment="1">
      <alignment vertical="center"/>
    </xf>
    <xf numFmtId="0" fontId="26" fillId="0" borderId="0" xfId="27" applyFont="1" applyAlignment="1">
      <alignment vertical="center"/>
    </xf>
    <xf numFmtId="0" fontId="27" fillId="0" borderId="0" xfId="27" applyFont="1" applyAlignment="1">
      <alignment horizontal="center" vertical="center"/>
    </xf>
    <xf numFmtId="0" fontId="11" fillId="0" borderId="0" xfId="27" applyFont="1" applyBorder="1" applyAlignment="1">
      <alignment vertical="center"/>
    </xf>
    <xf numFmtId="0" fontId="28" fillId="4" borderId="51" xfId="27" applyFont="1" applyFill="1" applyBorder="1" applyAlignment="1">
      <alignment horizontal="center" vertical="center"/>
    </xf>
    <xf numFmtId="0" fontId="26" fillId="5" borderId="54" xfId="27" applyFont="1" applyFill="1" applyBorder="1" applyAlignment="1">
      <alignment horizontal="center" vertical="center"/>
    </xf>
    <xf numFmtId="0" fontId="26" fillId="5" borderId="56" xfId="27" applyFont="1" applyFill="1" applyBorder="1" applyAlignment="1">
      <alignment horizontal="center" vertical="center"/>
    </xf>
    <xf numFmtId="0" fontId="11" fillId="0" borderId="0" xfId="27" applyFont="1" applyAlignment="1">
      <alignment horizontal="center" vertical="center"/>
    </xf>
    <xf numFmtId="0" fontId="11" fillId="0" borderId="0" xfId="24" applyFont="1" applyFill="1" applyAlignment="1">
      <alignment vertical="center"/>
    </xf>
    <xf numFmtId="0" fontId="31" fillId="5" borderId="52" xfId="28" applyFont="1" applyFill="1" applyBorder="1" applyAlignment="1" applyProtection="1">
      <alignment horizontal="center" vertical="center"/>
    </xf>
    <xf numFmtId="0" fontId="31" fillId="5" borderId="36" xfId="28" applyFont="1" applyFill="1" applyBorder="1" applyAlignment="1" applyProtection="1">
      <alignment horizontal="center" vertical="center"/>
    </xf>
    <xf numFmtId="0" fontId="6" fillId="0" borderId="0" xfId="0" applyFont="1" applyAlignment="1">
      <alignment vertical="center"/>
    </xf>
    <xf numFmtId="0" fontId="11" fillId="0" borderId="0" xfId="2" applyFont="1" applyFill="1" applyBorder="1" applyAlignment="1">
      <alignment vertical="center"/>
    </xf>
    <xf numFmtId="179" fontId="11" fillId="0" borderId="0" xfId="2" applyNumberFormat="1" applyFont="1" applyFill="1" applyBorder="1" applyAlignment="1">
      <alignment vertical="center"/>
    </xf>
    <xf numFmtId="178" fontId="11" fillId="0" borderId="0" xfId="2" applyNumberFormat="1" applyFont="1" applyFill="1"/>
    <xf numFmtId="0" fontId="0" fillId="0" borderId="0" xfId="0"/>
    <xf numFmtId="0" fontId="11" fillId="0" borderId="0" xfId="0" applyFont="1" applyAlignment="1">
      <alignment vertical="center"/>
    </xf>
    <xf numFmtId="0" fontId="11" fillId="0" borderId="0" xfId="24" applyFont="1" applyAlignment="1">
      <alignment vertical="center"/>
    </xf>
    <xf numFmtId="0" fontId="7" fillId="0" borderId="0" xfId="24" applyFont="1"/>
    <xf numFmtId="0" fontId="14" fillId="0" borderId="0" xfId="0" applyFont="1" applyAlignment="1">
      <alignment vertical="center"/>
    </xf>
    <xf numFmtId="0" fontId="4" fillId="0" borderId="0" xfId="0" applyFont="1"/>
    <xf numFmtId="0" fontId="6" fillId="0" borderId="0" xfId="26" applyFont="1"/>
    <xf numFmtId="0" fontId="6" fillId="0" borderId="0" xfId="0" applyFont="1" applyAlignment="1">
      <alignment vertical="center"/>
    </xf>
    <xf numFmtId="0" fontId="6" fillId="0" borderId="1" xfId="0" applyFont="1" applyBorder="1" applyAlignment="1">
      <alignment vertical="center"/>
    </xf>
    <xf numFmtId="0" fontId="4" fillId="0" borderId="9"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16" xfId="0" applyNumberFormat="1" applyFont="1" applyBorder="1" applyAlignment="1">
      <alignment horizontal="center" vertical="center"/>
    </xf>
    <xf numFmtId="176" fontId="4" fillId="0" borderId="17" xfId="1" applyNumberFormat="1" applyFont="1" applyFill="1" applyBorder="1" applyAlignment="1">
      <alignment horizontal="right" vertical="center"/>
    </xf>
    <xf numFmtId="0" fontId="4" fillId="0" borderId="33" xfId="0" applyFont="1" applyBorder="1" applyAlignment="1">
      <alignment horizontal="center" vertical="center"/>
    </xf>
    <xf numFmtId="176" fontId="4" fillId="0" borderId="12" xfId="1" applyNumberFormat="1" applyFont="1" applyFill="1" applyBorder="1" applyAlignment="1">
      <alignment horizontal="right" vertical="center"/>
    </xf>
    <xf numFmtId="49" fontId="4" fillId="0" borderId="25" xfId="0" applyNumberFormat="1" applyFont="1" applyBorder="1" applyAlignment="1">
      <alignment horizontal="center" vertical="center"/>
    </xf>
    <xf numFmtId="176" fontId="4" fillId="0" borderId="5" xfId="1" applyNumberFormat="1" applyFont="1" applyFill="1" applyBorder="1" applyAlignment="1">
      <alignment horizontal="right" vertical="center"/>
    </xf>
    <xf numFmtId="0" fontId="4" fillId="0" borderId="25" xfId="0" applyFont="1" applyBorder="1" applyAlignment="1">
      <alignment horizontal="center" vertical="center"/>
    </xf>
    <xf numFmtId="49" fontId="4" fillId="0" borderId="24" xfId="0" applyNumberFormat="1" applyFont="1" applyBorder="1" applyAlignment="1">
      <alignment horizontal="center" vertical="center"/>
    </xf>
    <xf numFmtId="176" fontId="4" fillId="0" borderId="7" xfId="1" applyNumberFormat="1" applyFont="1" applyFill="1" applyBorder="1" applyAlignment="1">
      <alignment horizontal="right" vertical="center"/>
    </xf>
    <xf numFmtId="0" fontId="4" fillId="0" borderId="0" xfId="0" applyFont="1" applyBorder="1" applyAlignment="1">
      <alignment vertical="center"/>
    </xf>
    <xf numFmtId="0" fontId="4" fillId="0" borderId="22" xfId="0" applyFont="1" applyBorder="1" applyAlignment="1">
      <alignment horizontal="center" vertical="center"/>
    </xf>
    <xf numFmtId="0" fontId="4" fillId="0" borderId="0" xfId="2" applyFont="1" applyFill="1" applyAlignment="1">
      <alignment vertical="center"/>
    </xf>
    <xf numFmtId="0" fontId="4" fillId="0" borderId="0" xfId="2" applyFont="1" applyFill="1" applyAlignment="1">
      <alignment horizontal="right" vertical="center"/>
    </xf>
    <xf numFmtId="0" fontId="4" fillId="0" borderId="3" xfId="2" applyFont="1" applyFill="1" applyBorder="1" applyAlignment="1">
      <alignment horizontal="center" vertical="center"/>
    </xf>
    <xf numFmtId="0" fontId="4" fillId="0" borderId="37" xfId="2" applyFont="1" applyFill="1" applyBorder="1" applyAlignment="1">
      <alignment horizontal="center" vertical="center"/>
    </xf>
    <xf numFmtId="178" fontId="4" fillId="0" borderId="13" xfId="3" applyNumberFormat="1" applyFont="1" applyFill="1" applyBorder="1" applyAlignment="1">
      <alignment horizontal="right" vertical="center"/>
    </xf>
    <xf numFmtId="0" fontId="4" fillId="0" borderId="35" xfId="2" applyFont="1" applyFill="1" applyBorder="1" applyAlignment="1">
      <alignment horizontal="center" vertical="center"/>
    </xf>
    <xf numFmtId="178" fontId="4" fillId="0" borderId="6" xfId="3" applyNumberFormat="1" applyFont="1" applyFill="1" applyBorder="1" applyAlignment="1">
      <alignment horizontal="right" vertical="center"/>
    </xf>
    <xf numFmtId="0" fontId="4" fillId="0" borderId="34" xfId="2" applyFont="1" applyFill="1" applyBorder="1" applyAlignment="1">
      <alignment horizontal="center" vertical="center"/>
    </xf>
    <xf numFmtId="178" fontId="4" fillId="0" borderId="8" xfId="3" applyNumberFormat="1" applyFont="1" applyFill="1" applyBorder="1" applyAlignment="1">
      <alignment horizontal="right" vertical="center"/>
    </xf>
    <xf numFmtId="0" fontId="4" fillId="0" borderId="0" xfId="2" applyFont="1" applyFill="1" applyBorder="1" applyAlignment="1">
      <alignment vertical="center"/>
    </xf>
    <xf numFmtId="179" fontId="4" fillId="0" borderId="0" xfId="2" applyNumberFormat="1" applyFont="1" applyFill="1" applyBorder="1" applyAlignment="1">
      <alignment vertical="center"/>
    </xf>
    <xf numFmtId="0" fontId="34" fillId="0" borderId="0" xfId="2" applyFont="1" applyFill="1" applyBorder="1" applyAlignment="1">
      <alignment vertical="center"/>
    </xf>
    <xf numFmtId="0" fontId="3" fillId="0" borderId="0" xfId="0" applyFont="1"/>
    <xf numFmtId="0" fontId="4" fillId="0" borderId="32"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 xfId="2" applyFont="1" applyFill="1" applyBorder="1" applyAlignment="1">
      <alignment horizontal="center" vertical="center"/>
    </xf>
    <xf numFmtId="178" fontId="4" fillId="0" borderId="5" xfId="3" applyNumberFormat="1" applyFont="1" applyFill="1" applyBorder="1" applyAlignment="1">
      <alignment horizontal="right" vertical="center"/>
    </xf>
    <xf numFmtId="178" fontId="4" fillId="0" borderId="18" xfId="3" applyNumberFormat="1" applyFont="1" applyFill="1" applyBorder="1" applyAlignment="1">
      <alignment horizontal="right" vertical="center"/>
    </xf>
    <xf numFmtId="178" fontId="4" fillId="0" borderId="31" xfId="3" applyNumberFormat="1" applyFont="1" applyFill="1" applyBorder="1" applyAlignment="1">
      <alignment horizontal="right" vertical="center"/>
    </xf>
    <xf numFmtId="178" fontId="4" fillId="0" borderId="12" xfId="3" applyNumberFormat="1" applyFont="1" applyFill="1" applyBorder="1" applyAlignment="1">
      <alignment horizontal="right" vertical="center"/>
    </xf>
    <xf numFmtId="49" fontId="4" fillId="0" borderId="4" xfId="2" applyNumberFormat="1" applyFont="1" applyFill="1" applyBorder="1" applyAlignment="1">
      <alignment horizontal="center" vertical="center"/>
    </xf>
    <xf numFmtId="49" fontId="4" fillId="0" borderId="10" xfId="2" applyNumberFormat="1" applyFont="1" applyFill="1" applyBorder="1" applyAlignment="1">
      <alignment horizontal="center" vertical="center"/>
    </xf>
    <xf numFmtId="178" fontId="4" fillId="0" borderId="7" xfId="3" applyNumberFormat="1" applyFont="1" applyFill="1" applyBorder="1" applyAlignment="1">
      <alignment horizontal="right" vertical="center"/>
    </xf>
    <xf numFmtId="0" fontId="4" fillId="0" borderId="1" xfId="2" applyFont="1" applyFill="1" applyBorder="1" applyAlignment="1">
      <alignment vertical="center"/>
    </xf>
    <xf numFmtId="0" fontId="4" fillId="0" borderId="9" xfId="2" applyFont="1" applyFill="1" applyBorder="1" applyAlignment="1">
      <alignment horizontal="center" vertical="center"/>
    </xf>
    <xf numFmtId="178" fontId="4" fillId="0" borderId="15" xfId="3" applyNumberFormat="1" applyFont="1" applyFill="1" applyBorder="1" applyAlignment="1">
      <alignment horizontal="right" vertical="center"/>
    </xf>
    <xf numFmtId="0" fontId="4" fillId="0" borderId="0" xfId="24" applyFont="1" applyFill="1" applyBorder="1" applyAlignment="1">
      <alignment horizontal="right" vertical="center"/>
    </xf>
    <xf numFmtId="0" fontId="4" fillId="0" borderId="0" xfId="24" applyFont="1" applyFill="1" applyAlignment="1">
      <alignment vertical="center"/>
    </xf>
    <xf numFmtId="0" fontId="4" fillId="0" borderId="0" xfId="24" applyFont="1" applyFill="1" applyBorder="1" applyAlignment="1">
      <alignment vertical="center"/>
    </xf>
    <xf numFmtId="0" fontId="4" fillId="0" borderId="41" xfId="0" applyFont="1" applyBorder="1" applyAlignment="1">
      <alignment horizontal="center" vertical="center"/>
    </xf>
    <xf numFmtId="0" fontId="4" fillId="0" borderId="22" xfId="24" applyFont="1" applyFill="1" applyBorder="1" applyAlignment="1">
      <alignment horizontal="center" vertical="center"/>
    </xf>
    <xf numFmtId="0" fontId="4" fillId="0" borderId="41" xfId="24" applyFont="1" applyFill="1" applyBorder="1" applyAlignment="1">
      <alignment horizontal="center" vertical="center"/>
    </xf>
    <xf numFmtId="0" fontId="4" fillId="0" borderId="22"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1" xfId="0" applyFont="1" applyBorder="1" applyAlignment="1">
      <alignment horizontal="center" vertical="center" wrapText="1" shrinkToFit="1"/>
    </xf>
    <xf numFmtId="0" fontId="4" fillId="0" borderId="22" xfId="24" applyFont="1" applyFill="1" applyBorder="1" applyAlignment="1">
      <alignment horizontal="center" vertical="center" shrinkToFit="1"/>
    </xf>
    <xf numFmtId="0" fontId="4" fillId="0" borderId="41" xfId="24" applyFont="1" applyFill="1" applyBorder="1" applyAlignment="1">
      <alignment horizontal="center" vertical="center" shrinkToFit="1"/>
    </xf>
    <xf numFmtId="0" fontId="4" fillId="0" borderId="40" xfId="0" applyFont="1" applyBorder="1" applyAlignment="1">
      <alignment horizontal="distributed" vertical="center"/>
    </xf>
    <xf numFmtId="180" fontId="4" fillId="0" borderId="39" xfId="0" applyNumberFormat="1" applyFont="1" applyBorder="1" applyAlignment="1">
      <alignment vertical="center"/>
    </xf>
    <xf numFmtId="180" fontId="4" fillId="0" borderId="20" xfId="0" applyNumberFormat="1" applyFont="1" applyBorder="1" applyAlignment="1">
      <alignment horizontal="right" vertical="center"/>
    </xf>
    <xf numFmtId="180" fontId="4" fillId="0" borderId="39" xfId="24" applyNumberFormat="1" applyFont="1" applyFill="1" applyBorder="1" applyAlignment="1">
      <alignment vertical="center"/>
    </xf>
    <xf numFmtId="180" fontId="4" fillId="0" borderId="20" xfId="0" applyNumberFormat="1" applyFont="1" applyFill="1" applyBorder="1" applyAlignment="1">
      <alignment vertical="center"/>
    </xf>
    <xf numFmtId="0" fontId="4" fillId="0" borderId="35" xfId="0" applyFont="1" applyBorder="1" applyAlignment="1">
      <alignment horizontal="distributed" vertical="center"/>
    </xf>
    <xf numFmtId="180" fontId="4" fillId="0" borderId="5" xfId="0" applyNumberFormat="1" applyFont="1" applyBorder="1" applyAlignment="1">
      <alignment vertical="center"/>
    </xf>
    <xf numFmtId="180" fontId="4" fillId="0" borderId="5" xfId="0" applyNumberFormat="1" applyFont="1" applyBorder="1" applyAlignment="1">
      <alignment horizontal="right" vertical="center"/>
    </xf>
    <xf numFmtId="180" fontId="4" fillId="0" borderId="6" xfId="0" applyNumberFormat="1" applyFont="1" applyBorder="1" applyAlignment="1">
      <alignment horizontal="right" vertical="center"/>
    </xf>
    <xf numFmtId="180" fontId="4" fillId="0" borderId="5" xfId="24" applyNumberFormat="1" applyFont="1" applyFill="1" applyBorder="1" applyAlignment="1">
      <alignment vertical="center"/>
    </xf>
    <xf numFmtId="180" fontId="4" fillId="0" borderId="6" xfId="0" applyNumberFormat="1" applyFont="1" applyFill="1" applyBorder="1" applyAlignment="1">
      <alignment vertical="center"/>
    </xf>
    <xf numFmtId="180" fontId="4" fillId="0" borderId="6" xfId="0" applyNumberFormat="1" applyFont="1" applyFill="1" applyBorder="1" applyAlignment="1">
      <alignment horizontal="right" vertical="center"/>
    </xf>
    <xf numFmtId="180" fontId="4" fillId="0" borderId="5" xfId="24" applyNumberFormat="1" applyFont="1" applyFill="1" applyBorder="1" applyAlignment="1">
      <alignment horizontal="right" vertical="center"/>
    </xf>
    <xf numFmtId="0" fontId="4" fillId="0" borderId="35" xfId="0" applyFont="1" applyBorder="1" applyAlignment="1">
      <alignment horizontal="center" vertical="center"/>
    </xf>
    <xf numFmtId="0" fontId="4" fillId="0" borderId="24" xfId="0" applyFont="1" applyBorder="1" applyAlignment="1">
      <alignment horizontal="center" vertical="center"/>
    </xf>
    <xf numFmtId="0" fontId="4" fillId="0" borderId="34" xfId="0" applyFont="1" applyBorder="1" applyAlignment="1">
      <alignment horizontal="distributed" vertical="center"/>
    </xf>
    <xf numFmtId="180" fontId="4" fillId="0" borderId="7" xfId="0" applyNumberFormat="1" applyFont="1" applyBorder="1" applyAlignment="1">
      <alignment vertical="center"/>
    </xf>
    <xf numFmtId="180" fontId="4" fillId="0" borderId="7" xfId="0" applyNumberFormat="1" applyFont="1" applyBorder="1" applyAlignment="1">
      <alignment horizontal="right" vertical="center"/>
    </xf>
    <xf numFmtId="180" fontId="4" fillId="0" borderId="8" xfId="0" applyNumberFormat="1" applyFont="1" applyFill="1" applyBorder="1" applyAlignment="1">
      <alignment horizontal="right" vertical="center"/>
    </xf>
    <xf numFmtId="180" fontId="4" fillId="0" borderId="7" xfId="24" applyNumberFormat="1" applyFont="1" applyFill="1" applyBorder="1" applyAlignment="1">
      <alignment vertical="center"/>
    </xf>
    <xf numFmtId="0" fontId="4" fillId="0" borderId="0" xfId="0" applyFont="1" applyBorder="1" applyAlignment="1">
      <alignment horizontal="distributed" vertical="center"/>
    </xf>
    <xf numFmtId="180" fontId="4" fillId="0" borderId="0" xfId="0" applyNumberFormat="1" applyFont="1" applyBorder="1" applyAlignment="1">
      <alignment vertical="center"/>
    </xf>
    <xf numFmtId="180" fontId="4" fillId="0" borderId="0" xfId="24" applyNumberFormat="1" applyFont="1" applyFill="1" applyBorder="1" applyAlignment="1">
      <alignment vertical="center"/>
    </xf>
    <xf numFmtId="180" fontId="4" fillId="0" borderId="39" xfId="0" applyNumberFormat="1" applyFont="1" applyFill="1" applyBorder="1" applyAlignment="1">
      <alignment vertical="center"/>
    </xf>
    <xf numFmtId="176" fontId="4" fillId="0" borderId="6" xfId="0" applyNumberFormat="1" applyFont="1" applyFill="1" applyBorder="1" applyAlignment="1">
      <alignment horizontal="center" vertical="center"/>
    </xf>
    <xf numFmtId="177" fontId="4" fillId="0" borderId="39" xfId="24" applyNumberFormat="1" applyFont="1" applyFill="1" applyBorder="1" applyAlignment="1">
      <alignment horizontal="right" vertical="center"/>
    </xf>
    <xf numFmtId="177" fontId="4" fillId="0" borderId="20" xfId="0" applyNumberFormat="1" applyFont="1" applyFill="1" applyBorder="1" applyAlignment="1">
      <alignment vertical="center"/>
    </xf>
    <xf numFmtId="180" fontId="4" fillId="0" borderId="5" xfId="0" applyNumberFormat="1" applyFont="1" applyFill="1" applyBorder="1" applyAlignment="1">
      <alignment vertical="center"/>
    </xf>
    <xf numFmtId="177" fontId="4" fillId="0" borderId="5" xfId="24" applyNumberFormat="1" applyFont="1" applyFill="1" applyBorder="1" applyAlignment="1">
      <alignment horizontal="right" vertical="center"/>
    </xf>
    <xf numFmtId="177" fontId="4" fillId="0" borderId="6" xfId="0" applyNumberFormat="1" applyFont="1" applyFill="1" applyBorder="1" applyAlignment="1">
      <alignment vertical="center"/>
    </xf>
    <xf numFmtId="180" fontId="4" fillId="0" borderId="5"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177" fontId="4" fillId="0" borderId="5" xfId="24" applyNumberFormat="1" applyFont="1" applyFill="1" applyBorder="1" applyAlignment="1">
      <alignment vertical="center"/>
    </xf>
    <xf numFmtId="176" fontId="4" fillId="0" borderId="5" xfId="0" applyNumberFormat="1" applyFont="1" applyFill="1" applyBorder="1" applyAlignment="1">
      <alignment horizontal="right" vertical="center"/>
    </xf>
    <xf numFmtId="180" fontId="4" fillId="0" borderId="7" xfId="0" applyNumberFormat="1" applyFont="1" applyFill="1" applyBorder="1" applyAlignment="1">
      <alignment vertical="center"/>
    </xf>
    <xf numFmtId="176" fontId="4" fillId="0" borderId="8" xfId="0" applyNumberFormat="1" applyFont="1" applyFill="1" applyBorder="1" applyAlignment="1">
      <alignment horizontal="center" vertical="center"/>
    </xf>
    <xf numFmtId="177" fontId="4" fillId="0" borderId="7" xfId="24" applyNumberFormat="1" applyFont="1" applyFill="1" applyBorder="1" applyAlignment="1">
      <alignment horizontal="right" vertical="center"/>
    </xf>
    <xf numFmtId="0" fontId="4" fillId="0" borderId="38" xfId="0" applyFont="1" applyBorder="1" applyAlignment="1">
      <alignment vertical="center"/>
    </xf>
    <xf numFmtId="185" fontId="4" fillId="0" borderId="2" xfId="0" applyNumberFormat="1"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49" fontId="4" fillId="0" borderId="26" xfId="0" applyNumberFormat="1" applyFont="1" applyBorder="1" applyAlignment="1">
      <alignment horizontal="center" vertical="center"/>
    </xf>
    <xf numFmtId="187" fontId="4" fillId="0" borderId="5" xfId="0" applyNumberFormat="1" applyFont="1" applyBorder="1" applyAlignment="1">
      <alignment vertical="center"/>
    </xf>
    <xf numFmtId="187" fontId="4" fillId="0" borderId="5" xfId="0" applyNumberFormat="1" applyFont="1" applyBorder="1" applyAlignment="1">
      <alignment horizontal="right" vertical="center"/>
    </xf>
    <xf numFmtId="186" fontId="4" fillId="0" borderId="5" xfId="0" applyNumberFormat="1" applyFont="1" applyBorder="1" applyAlignment="1">
      <alignment vertical="center"/>
    </xf>
    <xf numFmtId="186" fontId="4" fillId="0" borderId="5" xfId="0" applyNumberFormat="1" applyFont="1" applyBorder="1" applyAlignment="1">
      <alignment horizontal="right" vertical="center"/>
    </xf>
    <xf numFmtId="186" fontId="4" fillId="0" borderId="6" xfId="0" applyNumberFormat="1" applyFont="1" applyBorder="1" applyAlignment="1">
      <alignment vertical="center"/>
    </xf>
    <xf numFmtId="49" fontId="4" fillId="0" borderId="11" xfId="0" applyNumberFormat="1" applyFont="1" applyBorder="1" applyAlignment="1">
      <alignment horizontal="center" vertical="center"/>
    </xf>
    <xf numFmtId="187" fontId="4" fillId="0" borderId="6" xfId="0" applyNumberFormat="1" applyFont="1" applyBorder="1" applyAlignment="1">
      <alignment vertical="center"/>
    </xf>
    <xf numFmtId="49" fontId="4" fillId="0" borderId="14" xfId="0" applyNumberFormat="1" applyFont="1" applyBorder="1" applyAlignment="1">
      <alignment horizontal="center" vertical="center"/>
    </xf>
    <xf numFmtId="187" fontId="4" fillId="0" borderId="15" xfId="0" applyNumberFormat="1" applyFont="1" applyBorder="1" applyAlignment="1">
      <alignment vertical="center"/>
    </xf>
    <xf numFmtId="186" fontId="4" fillId="0" borderId="15" xfId="0" applyNumberFormat="1" applyFont="1" applyBorder="1" applyAlignment="1">
      <alignment horizontal="right" vertical="center"/>
    </xf>
    <xf numFmtId="187" fontId="4" fillId="0" borderId="21" xfId="0" applyNumberFormat="1" applyFont="1" applyBorder="1" applyAlignment="1">
      <alignment vertical="center"/>
    </xf>
    <xf numFmtId="0" fontId="4" fillId="0" borderId="11" xfId="0" applyFont="1" applyBorder="1" applyAlignment="1">
      <alignment horizontal="center" vertical="center"/>
    </xf>
    <xf numFmtId="187" fontId="4" fillId="0" borderId="12" xfId="0" applyNumberFormat="1" applyFont="1" applyBorder="1" applyAlignment="1">
      <alignment vertical="center"/>
    </xf>
    <xf numFmtId="186" fontId="4" fillId="0" borderId="12" xfId="0" applyNumberFormat="1" applyFont="1" applyBorder="1" applyAlignment="1">
      <alignment horizontal="right" vertical="center"/>
    </xf>
    <xf numFmtId="186" fontId="4" fillId="0" borderId="20" xfId="0" applyNumberFormat="1" applyFont="1" applyBorder="1" applyAlignment="1">
      <alignment horizontal="right" vertical="center"/>
    </xf>
    <xf numFmtId="186" fontId="4" fillId="0" borderId="6" xfId="0" applyNumberFormat="1" applyFont="1" applyBorder="1" applyAlignment="1">
      <alignment horizontal="right" vertical="center"/>
    </xf>
    <xf numFmtId="0" fontId="4" fillId="0" borderId="4" xfId="0" applyFont="1" applyBorder="1" applyAlignment="1">
      <alignment horizontal="center" vertical="center"/>
    </xf>
    <xf numFmtId="187" fontId="4" fillId="0" borderId="18" xfId="0" applyNumberFormat="1" applyFont="1" applyBorder="1" applyAlignment="1">
      <alignment vertical="center"/>
    </xf>
    <xf numFmtId="186" fontId="4" fillId="0" borderId="18" xfId="0" applyNumberFormat="1" applyFont="1" applyBorder="1" applyAlignment="1">
      <alignment horizontal="right" vertical="center"/>
    </xf>
    <xf numFmtId="49" fontId="4" fillId="0" borderId="10" xfId="0" applyNumberFormat="1" applyFont="1" applyBorder="1" applyAlignment="1">
      <alignment horizontal="center" vertical="center"/>
    </xf>
    <xf numFmtId="187" fontId="4" fillId="0" borderId="7" xfId="0" applyNumberFormat="1" applyFont="1" applyBorder="1" applyAlignment="1">
      <alignment vertical="center"/>
    </xf>
    <xf numFmtId="186" fontId="4" fillId="0" borderId="7" xfId="0" applyNumberFormat="1" applyFont="1" applyBorder="1" applyAlignment="1">
      <alignment horizontal="right" vertical="center"/>
    </xf>
    <xf numFmtId="186" fontId="4" fillId="0" borderId="8" xfId="0" applyNumberFormat="1" applyFont="1" applyBorder="1" applyAlignment="1">
      <alignment horizontal="right" vertical="center"/>
    </xf>
    <xf numFmtId="185" fontId="4" fillId="0" borderId="0" xfId="0" applyNumberFormat="1" applyFont="1" applyFill="1" applyBorder="1" applyAlignment="1">
      <alignment vertical="center"/>
    </xf>
    <xf numFmtId="0" fontId="4" fillId="0" borderId="10" xfId="0" applyFont="1" applyBorder="1" applyAlignment="1">
      <alignment horizontal="center" vertical="center"/>
    </xf>
    <xf numFmtId="0" fontId="0" fillId="0" borderId="0" xfId="0" applyFont="1"/>
    <xf numFmtId="180" fontId="4" fillId="0" borderId="6" xfId="0" applyNumberFormat="1" applyFont="1" applyBorder="1" applyAlignment="1">
      <alignment vertical="center"/>
    </xf>
    <xf numFmtId="186" fontId="4" fillId="0" borderId="31" xfId="0" applyNumberFormat="1" applyFont="1" applyBorder="1" applyAlignment="1">
      <alignment horizontal="right" vertical="center"/>
    </xf>
    <xf numFmtId="180" fontId="4" fillId="0" borderId="21" xfId="0" applyNumberFormat="1" applyFont="1" applyBorder="1" applyAlignment="1">
      <alignment vertical="center"/>
    </xf>
    <xf numFmtId="186" fontId="4" fillId="0" borderId="13" xfId="0" applyNumberFormat="1" applyFont="1" applyBorder="1" applyAlignment="1">
      <alignment vertical="center"/>
    </xf>
    <xf numFmtId="186" fontId="4" fillId="0" borderId="21" xfId="0" applyNumberFormat="1" applyFont="1" applyBorder="1" applyAlignment="1">
      <alignment vertical="center"/>
    </xf>
    <xf numFmtId="186" fontId="4" fillId="0" borderId="8" xfId="0" applyNumberFormat="1" applyFont="1" applyBorder="1" applyAlignment="1">
      <alignment vertical="center"/>
    </xf>
    <xf numFmtId="186" fontId="4" fillId="0" borderId="7" xfId="0" applyNumberFormat="1" applyFont="1" applyBorder="1" applyAlignment="1">
      <alignment vertical="center"/>
    </xf>
    <xf numFmtId="187" fontId="4" fillId="0" borderId="0" xfId="0" applyNumberFormat="1" applyFont="1" applyBorder="1" applyAlignment="1">
      <alignment vertical="center"/>
    </xf>
    <xf numFmtId="0" fontId="4" fillId="0" borderId="0" xfId="24" applyFont="1" applyAlignment="1">
      <alignment vertical="center"/>
    </xf>
    <xf numFmtId="0" fontId="4" fillId="0" borderId="9" xfId="24" applyFont="1" applyBorder="1" applyAlignment="1">
      <alignment horizontal="center" vertical="center"/>
    </xf>
    <xf numFmtId="0" fontId="4" fillId="0" borderId="2" xfId="24" applyFont="1" applyBorder="1" applyAlignment="1">
      <alignment horizontal="distributed" vertical="center" justifyLastLine="1"/>
    </xf>
    <xf numFmtId="0" fontId="4" fillId="0" borderId="3" xfId="24" applyFont="1" applyBorder="1" applyAlignment="1">
      <alignment horizontal="center" vertical="center"/>
    </xf>
    <xf numFmtId="0" fontId="4" fillId="0" borderId="2" xfId="24" applyFont="1" applyBorder="1" applyAlignment="1">
      <alignment horizontal="center" vertical="center"/>
    </xf>
    <xf numFmtId="0" fontId="4" fillId="0" borderId="3" xfId="24" applyFont="1" applyBorder="1" applyAlignment="1">
      <alignment horizontal="center" vertical="center" shrinkToFit="1"/>
    </xf>
    <xf numFmtId="49" fontId="4" fillId="0" borderId="26" xfId="24" applyNumberFormat="1" applyFont="1" applyBorder="1" applyAlignment="1">
      <alignment horizontal="center" vertical="center"/>
    </xf>
    <xf numFmtId="187" fontId="4" fillId="0" borderId="5" xfId="24" applyNumberFormat="1" applyFont="1" applyBorder="1" applyAlignment="1">
      <alignment vertical="center"/>
    </xf>
    <xf numFmtId="186" fontId="4" fillId="0" borderId="6" xfId="24" applyNumberFormat="1" applyFont="1" applyBorder="1" applyAlignment="1">
      <alignment vertical="center"/>
    </xf>
    <xf numFmtId="49" fontId="4" fillId="0" borderId="4" xfId="24" applyNumberFormat="1" applyFont="1" applyBorder="1" applyAlignment="1">
      <alignment horizontal="center" vertical="center"/>
    </xf>
    <xf numFmtId="187" fontId="4" fillId="0" borderId="6" xfId="24" applyNumberFormat="1" applyFont="1" applyBorder="1" applyAlignment="1">
      <alignment vertical="center"/>
    </xf>
    <xf numFmtId="49" fontId="4" fillId="0" borderId="14" xfId="24" applyNumberFormat="1" applyFont="1" applyBorder="1" applyAlignment="1">
      <alignment horizontal="center" vertical="center"/>
    </xf>
    <xf numFmtId="187" fontId="4" fillId="0" borderId="21" xfId="24" applyNumberFormat="1" applyFont="1" applyBorder="1" applyAlignment="1">
      <alignment vertical="center"/>
    </xf>
    <xf numFmtId="0" fontId="4" fillId="0" borderId="11" xfId="24" applyFont="1" applyBorder="1" applyAlignment="1">
      <alignment horizontal="center" vertical="center" wrapText="1"/>
    </xf>
    <xf numFmtId="186" fontId="4" fillId="0" borderId="13" xfId="24" applyNumberFormat="1" applyFont="1" applyBorder="1" applyAlignment="1">
      <alignment vertical="center"/>
    </xf>
    <xf numFmtId="188" fontId="4" fillId="0" borderId="16" xfId="24" applyNumberFormat="1" applyFont="1" applyBorder="1" applyAlignment="1">
      <alignment horizontal="center" vertical="center" wrapText="1"/>
    </xf>
    <xf numFmtId="49" fontId="4" fillId="0" borderId="16" xfId="24" applyNumberFormat="1" applyFont="1" applyBorder="1" applyAlignment="1">
      <alignment horizontal="center" vertical="center" wrapText="1"/>
    </xf>
    <xf numFmtId="186" fontId="4" fillId="0" borderId="5" xfId="24" applyNumberFormat="1" applyFont="1" applyBorder="1" applyAlignment="1">
      <alignment vertical="center"/>
    </xf>
    <xf numFmtId="49" fontId="4" fillId="0" borderId="10" xfId="24" applyNumberFormat="1" applyFont="1" applyBorder="1" applyAlignment="1">
      <alignment horizontal="center" vertical="center" wrapText="1"/>
    </xf>
    <xf numFmtId="187" fontId="4" fillId="0" borderId="7" xfId="24" applyNumberFormat="1" applyFont="1" applyBorder="1" applyAlignment="1">
      <alignment vertical="center"/>
    </xf>
    <xf numFmtId="185" fontId="4" fillId="0" borderId="0" xfId="24" applyNumberFormat="1" applyFont="1" applyFill="1" applyBorder="1" applyAlignment="1">
      <alignment vertical="center"/>
    </xf>
    <xf numFmtId="187" fontId="4" fillId="0" borderId="31" xfId="24" applyNumberFormat="1" applyFont="1" applyBorder="1" applyAlignment="1">
      <alignment vertical="center"/>
    </xf>
    <xf numFmtId="187" fontId="4" fillId="0" borderId="19" xfId="24" applyNumberFormat="1" applyFont="1" applyBorder="1" applyAlignment="1">
      <alignment vertical="center"/>
    </xf>
    <xf numFmtId="187" fontId="4" fillId="0" borderId="15" xfId="24" applyNumberFormat="1" applyFont="1" applyBorder="1" applyAlignment="1">
      <alignment vertical="center"/>
    </xf>
    <xf numFmtId="186" fontId="4" fillId="0" borderId="19" xfId="24" applyNumberFormat="1" applyFont="1" applyBorder="1" applyAlignment="1">
      <alignment vertical="center"/>
    </xf>
    <xf numFmtId="186" fontId="4" fillId="0" borderId="7" xfId="24" applyNumberFormat="1" applyFont="1" applyBorder="1" applyAlignment="1">
      <alignment vertical="center"/>
    </xf>
    <xf numFmtId="49" fontId="4" fillId="0" borderId="11" xfId="24" applyNumberFormat="1" applyFont="1" applyBorder="1" applyAlignment="1">
      <alignment horizontal="center" vertical="center"/>
    </xf>
    <xf numFmtId="187" fontId="4" fillId="0" borderId="8" xfId="24" applyNumberFormat="1" applyFont="1" applyBorder="1" applyAlignment="1">
      <alignment vertical="center"/>
    </xf>
    <xf numFmtId="0" fontId="4" fillId="0" borderId="0" xfId="24" applyFont="1"/>
    <xf numFmtId="0" fontId="3" fillId="0" borderId="0" xfId="24" applyFont="1"/>
    <xf numFmtId="0" fontId="4" fillId="0" borderId="2" xfId="26" applyFont="1" applyBorder="1" applyAlignment="1">
      <alignment horizontal="center" vertical="center"/>
    </xf>
    <xf numFmtId="0" fontId="4" fillId="0" borderId="3" xfId="26" applyFont="1" applyBorder="1" applyAlignment="1">
      <alignment horizontal="center" vertical="center"/>
    </xf>
    <xf numFmtId="0" fontId="4" fillId="0" borderId="11" xfId="26" applyFont="1" applyBorder="1" applyAlignment="1">
      <alignment horizontal="center" vertical="center"/>
    </xf>
    <xf numFmtId="189" fontId="4" fillId="0" borderId="5" xfId="26" applyNumberFormat="1" applyFont="1" applyBorder="1" applyAlignment="1">
      <alignment vertical="center"/>
    </xf>
    <xf numFmtId="186" fontId="4" fillId="0" borderId="6" xfId="26" applyNumberFormat="1" applyFont="1" applyBorder="1" applyAlignment="1">
      <alignment vertical="center"/>
    </xf>
    <xf numFmtId="0" fontId="4" fillId="0" borderId="4" xfId="26" applyFont="1" applyBorder="1" applyAlignment="1">
      <alignment horizontal="center" vertical="center"/>
    </xf>
    <xf numFmtId="0" fontId="4" fillId="0" borderId="16" xfId="26" applyFont="1" applyBorder="1" applyAlignment="1">
      <alignment horizontal="center" vertical="center"/>
    </xf>
    <xf numFmtId="0" fontId="4" fillId="0" borderId="48" xfId="26" applyFont="1" applyBorder="1" applyAlignment="1">
      <alignment horizontal="center" vertical="center"/>
    </xf>
    <xf numFmtId="189" fontId="4" fillId="0" borderId="47" xfId="26" applyNumberFormat="1" applyFont="1" applyBorder="1" applyAlignment="1">
      <alignment vertical="center"/>
    </xf>
    <xf numFmtId="186" fontId="4" fillId="0" borderId="46" xfId="26" applyNumberFormat="1" applyFont="1" applyBorder="1" applyAlignment="1">
      <alignment vertical="center"/>
    </xf>
    <xf numFmtId="0" fontId="4" fillId="0" borderId="0" xfId="26" applyFont="1" applyAlignment="1">
      <alignment vertical="center"/>
    </xf>
    <xf numFmtId="0" fontId="4" fillId="0" borderId="0" xfId="26" applyFont="1"/>
    <xf numFmtId="0" fontId="10" fillId="0" borderId="1" xfId="0" applyFont="1" applyBorder="1" applyAlignment="1">
      <alignment vertical="center"/>
    </xf>
    <xf numFmtId="0" fontId="4" fillId="0" borderId="23" xfId="0" applyFont="1" applyBorder="1" applyAlignment="1">
      <alignment horizontal="center" vertical="center"/>
    </xf>
    <xf numFmtId="177" fontId="4" fillId="0" borderId="5" xfId="1" applyNumberFormat="1" applyFont="1" applyFill="1" applyBorder="1" applyAlignment="1">
      <alignment horizontal="right" vertical="center"/>
    </xf>
    <xf numFmtId="176" fontId="4" fillId="0" borderId="20" xfId="1" applyNumberFormat="1" applyFont="1" applyFill="1" applyBorder="1" applyAlignment="1">
      <alignment vertical="center"/>
    </xf>
    <xf numFmtId="176" fontId="4" fillId="0" borderId="6" xfId="1" applyNumberFormat="1" applyFont="1" applyFill="1" applyBorder="1" applyAlignment="1">
      <alignment vertical="center"/>
    </xf>
    <xf numFmtId="49" fontId="4" fillId="0" borderId="57" xfId="0" applyNumberFormat="1" applyFont="1" applyFill="1" applyBorder="1" applyAlignment="1">
      <alignment horizontal="center" vertical="center"/>
    </xf>
    <xf numFmtId="177" fontId="4" fillId="0" borderId="17" xfId="1" applyNumberFormat="1" applyFont="1" applyFill="1" applyBorder="1" applyAlignment="1">
      <alignment horizontal="right" vertical="center"/>
    </xf>
    <xf numFmtId="176" fontId="4" fillId="0" borderId="19" xfId="1" applyNumberFormat="1" applyFont="1" applyFill="1" applyBorder="1" applyAlignment="1">
      <alignment vertical="center"/>
    </xf>
    <xf numFmtId="177" fontId="4" fillId="0" borderId="12" xfId="1" applyNumberFormat="1" applyFont="1" applyFill="1" applyBorder="1" applyAlignment="1">
      <alignment horizontal="right" vertical="center"/>
    </xf>
    <xf numFmtId="177" fontId="4" fillId="0" borderId="7" xfId="1" applyNumberFormat="1" applyFont="1" applyFill="1" applyBorder="1" applyAlignment="1">
      <alignment horizontal="right" vertical="center"/>
    </xf>
    <xf numFmtId="176" fontId="4" fillId="0" borderId="8" xfId="1" applyNumberFormat="1" applyFont="1" applyFill="1" applyBorder="1" applyAlignment="1">
      <alignment vertical="center"/>
    </xf>
    <xf numFmtId="176" fontId="35" fillId="0" borderId="3" xfId="1" applyNumberFormat="1" applyFont="1" applyFill="1" applyBorder="1" applyAlignment="1">
      <alignment horizontal="center" vertical="center" wrapText="1" shrinkToFit="1"/>
    </xf>
    <xf numFmtId="0" fontId="4" fillId="0" borderId="2" xfId="0" applyFont="1" applyBorder="1" applyAlignment="1">
      <alignment horizontal="center" vertical="center" justifyLastLine="1" shrinkToFit="1"/>
    </xf>
    <xf numFmtId="0" fontId="4" fillId="0" borderId="2" xfId="24" applyFont="1" applyBorder="1" applyAlignment="1">
      <alignment horizontal="center" vertical="center" justifyLastLine="1"/>
    </xf>
    <xf numFmtId="0" fontId="4" fillId="0" borderId="9" xfId="26" applyFont="1" applyBorder="1" applyAlignment="1">
      <alignment horizontal="center" vertical="center" justifyLastLine="1"/>
    </xf>
    <xf numFmtId="0" fontId="4" fillId="0" borderId="4" xfId="24" applyNumberFormat="1" applyFont="1" applyBorder="1" applyAlignment="1">
      <alignment horizontal="center" vertical="center"/>
    </xf>
    <xf numFmtId="0" fontId="4" fillId="0" borderId="16" xfId="24" applyNumberFormat="1" applyFont="1" applyBorder="1" applyAlignment="1">
      <alignment horizontal="center" vertical="center"/>
    </xf>
    <xf numFmtId="178" fontId="4" fillId="0" borderId="6" xfId="3" applyNumberFormat="1" applyFont="1" applyFill="1" applyBorder="1" applyAlignment="1">
      <alignment horizontal="right" vertical="center"/>
    </xf>
    <xf numFmtId="178" fontId="4" fillId="0" borderId="8" xfId="3" applyNumberFormat="1" applyFont="1" applyFill="1" applyBorder="1" applyAlignment="1">
      <alignment horizontal="right" vertical="center"/>
    </xf>
    <xf numFmtId="178" fontId="4" fillId="0" borderId="13" xfId="3" applyNumberFormat="1" applyFont="1" applyFill="1" applyBorder="1" applyAlignment="1">
      <alignment horizontal="right" vertical="center"/>
    </xf>
    <xf numFmtId="0" fontId="4" fillId="0" borderId="1" xfId="0" applyFont="1" applyBorder="1" applyAlignment="1">
      <alignment vertical="center"/>
    </xf>
    <xf numFmtId="0" fontId="4" fillId="0" borderId="0" xfId="0" applyFont="1" applyAlignment="1">
      <alignment vertical="center"/>
    </xf>
    <xf numFmtId="0" fontId="4" fillId="0" borderId="1" xfId="24" applyFont="1" applyBorder="1" applyAlignment="1">
      <alignment vertical="center"/>
    </xf>
    <xf numFmtId="0" fontId="7" fillId="0" borderId="0" xfId="24" applyFont="1" applyBorder="1"/>
    <xf numFmtId="177" fontId="4" fillId="0" borderId="8" xfId="24" applyNumberFormat="1" applyFont="1" applyBorder="1" applyAlignment="1">
      <alignment vertical="center"/>
    </xf>
    <xf numFmtId="0" fontId="0" fillId="0" borderId="0" xfId="24" applyFont="1"/>
    <xf numFmtId="186" fontId="4" fillId="0" borderId="21" xfId="24" applyNumberFormat="1" applyFont="1" applyBorder="1" applyAlignment="1">
      <alignment vertical="center"/>
    </xf>
    <xf numFmtId="0" fontId="3" fillId="0" borderId="0" xfId="24" applyBorder="1"/>
    <xf numFmtId="186" fontId="4" fillId="0" borderId="8" xfId="24" applyNumberFormat="1" applyFont="1" applyBorder="1" applyAlignment="1">
      <alignment vertical="center"/>
    </xf>
    <xf numFmtId="178" fontId="4" fillId="0" borderId="6" xfId="3" applyNumberFormat="1" applyFont="1" applyFill="1" applyBorder="1" applyAlignment="1">
      <alignment horizontal="right" vertical="center"/>
    </xf>
    <xf numFmtId="178" fontId="4" fillId="0" borderId="8" xfId="3" applyNumberFormat="1" applyFont="1" applyFill="1" applyBorder="1" applyAlignment="1">
      <alignment horizontal="right" vertical="center"/>
    </xf>
    <xf numFmtId="0" fontId="4" fillId="0" borderId="3" xfId="2" applyFont="1" applyFill="1" applyBorder="1" applyAlignment="1">
      <alignment horizontal="center" vertical="center"/>
    </xf>
    <xf numFmtId="178" fontId="4" fillId="0" borderId="21" xfId="3" applyNumberFormat="1" applyFont="1" applyFill="1" applyBorder="1" applyAlignment="1">
      <alignment horizontal="right" vertical="center"/>
    </xf>
    <xf numFmtId="178" fontId="4" fillId="0" borderId="30" xfId="3" applyNumberFormat="1" applyFont="1" applyFill="1" applyBorder="1" applyAlignment="1">
      <alignment horizontal="right" vertical="center"/>
    </xf>
    <xf numFmtId="190" fontId="4" fillId="0" borderId="18" xfId="3" applyNumberFormat="1" applyFont="1" applyBorder="1" applyAlignment="1" applyProtection="1">
      <alignment horizontal="right" vertical="center"/>
    </xf>
    <xf numFmtId="190" fontId="4" fillId="0" borderId="30" xfId="3" applyNumberFormat="1" applyFont="1" applyBorder="1" applyAlignment="1" applyProtection="1">
      <alignment horizontal="right" vertical="center"/>
    </xf>
    <xf numFmtId="190" fontId="4" fillId="0" borderId="6" xfId="3" applyNumberFormat="1" applyFont="1" applyBorder="1" applyAlignment="1" applyProtection="1">
      <alignment horizontal="right" vertical="center"/>
    </xf>
    <xf numFmtId="0" fontId="4" fillId="0" borderId="3" xfId="0" applyFont="1" applyBorder="1" applyAlignment="1">
      <alignment horizontal="center" vertical="center"/>
    </xf>
    <xf numFmtId="0" fontId="4" fillId="0" borderId="1" xfId="0" applyFont="1" applyBorder="1" applyAlignment="1">
      <alignment vertical="center"/>
    </xf>
    <xf numFmtId="0" fontId="4" fillId="0" borderId="0" xfId="0" applyFont="1" applyAlignment="1">
      <alignment vertical="center"/>
    </xf>
    <xf numFmtId="49" fontId="4" fillId="0" borderId="16"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0" fontId="4" fillId="0" borderId="2" xfId="0" applyFont="1" applyBorder="1" applyAlignment="1">
      <alignment horizontal="centerContinuous" vertical="center"/>
    </xf>
    <xf numFmtId="49" fontId="4" fillId="0" borderId="57" xfId="0" applyNumberFormat="1" applyFont="1" applyBorder="1" applyAlignment="1">
      <alignment horizontal="center" vertical="center"/>
    </xf>
    <xf numFmtId="176" fontId="4" fillId="0" borderId="19" xfId="1" applyNumberFormat="1" applyFont="1" applyFill="1" applyBorder="1" applyAlignment="1">
      <alignment horizontal="right" vertical="center"/>
    </xf>
    <xf numFmtId="176" fontId="4" fillId="0" borderId="13" xfId="1" applyNumberFormat="1" applyFont="1" applyFill="1" applyBorder="1" applyAlignment="1">
      <alignment horizontal="right" vertical="center"/>
    </xf>
    <xf numFmtId="176" fontId="4" fillId="0" borderId="6" xfId="1" applyNumberFormat="1" applyFont="1" applyFill="1" applyBorder="1" applyAlignment="1">
      <alignment horizontal="right" vertical="center"/>
    </xf>
    <xf numFmtId="176" fontId="4" fillId="0" borderId="8" xfId="1"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0" xfId="2" applyFont="1" applyFill="1"/>
    <xf numFmtId="0" fontId="4" fillId="0" borderId="16" xfId="26" applyNumberFormat="1" applyFont="1" applyBorder="1" applyAlignment="1">
      <alignment horizontal="center" vertical="center"/>
    </xf>
    <xf numFmtId="0" fontId="26" fillId="5" borderId="60" xfId="27" applyFont="1" applyFill="1" applyBorder="1" applyAlignment="1">
      <alignment horizontal="center" vertical="center"/>
    </xf>
    <xf numFmtId="0" fontId="31" fillId="5" borderId="58" xfId="28" applyFont="1" applyFill="1" applyBorder="1" applyAlignment="1" applyProtection="1">
      <alignment horizontal="center" vertical="center"/>
    </xf>
    <xf numFmtId="0" fontId="31" fillId="5" borderId="53" xfId="28" applyFont="1" applyFill="1" applyBorder="1" applyAlignment="1" applyProtection="1">
      <alignment vertical="center"/>
    </xf>
    <xf numFmtId="0" fontId="31" fillId="5" borderId="55" xfId="28" applyFont="1" applyFill="1" applyBorder="1" applyAlignment="1" applyProtection="1">
      <alignment vertical="center"/>
    </xf>
    <xf numFmtId="0" fontId="31" fillId="5" borderId="36" xfId="28" applyFont="1" applyFill="1" applyBorder="1" applyAlignment="1" applyProtection="1">
      <alignment horizontal="left" vertical="center"/>
    </xf>
    <xf numFmtId="0" fontId="31" fillId="5" borderId="59" xfId="28" applyFont="1" applyFill="1" applyBorder="1" applyAlignment="1" applyProtection="1">
      <alignment vertical="center"/>
    </xf>
    <xf numFmtId="178" fontId="4" fillId="0" borderId="17" xfId="1" applyNumberFormat="1" applyFont="1" applyFill="1" applyBorder="1" applyAlignment="1">
      <alignment horizontal="right" vertical="center"/>
    </xf>
    <xf numFmtId="191" fontId="4" fillId="0" borderId="5" xfId="26" applyNumberFormat="1" applyFont="1" applyBorder="1" applyAlignment="1">
      <alignment vertical="center"/>
    </xf>
    <xf numFmtId="191" fontId="4" fillId="0" borderId="47" xfId="26" applyNumberFormat="1" applyFont="1" applyBorder="1" applyAlignment="1">
      <alignment vertical="center"/>
    </xf>
    <xf numFmtId="0" fontId="4" fillId="0" borderId="25" xfId="0" applyFont="1" applyBorder="1" applyAlignment="1">
      <alignment horizontal="center" vertical="center" shrinkToFit="1"/>
    </xf>
    <xf numFmtId="0" fontId="25" fillId="0" borderId="0" xfId="27" applyFont="1" applyAlignment="1">
      <alignment horizontal="center" vertical="center"/>
    </xf>
    <xf numFmtId="0" fontId="28" fillId="4" borderId="49" xfId="27" applyFont="1" applyFill="1" applyBorder="1" applyAlignment="1">
      <alignment horizontal="center" vertical="center"/>
    </xf>
    <xf numFmtId="0" fontId="28" fillId="4" borderId="50" xfId="27" applyFont="1" applyFill="1" applyBorder="1" applyAlignment="1">
      <alignment horizontal="center" vertical="center"/>
    </xf>
    <xf numFmtId="0" fontId="32" fillId="0" borderId="0" xfId="0" applyFont="1" applyAlignment="1">
      <alignment horizontal="center" vertical="center"/>
    </xf>
    <xf numFmtId="178" fontId="4" fillId="0" borderId="6" xfId="3" applyNumberFormat="1" applyFont="1" applyFill="1" applyBorder="1" applyAlignment="1">
      <alignment horizontal="right" vertical="center"/>
    </xf>
    <xf numFmtId="178" fontId="4" fillId="0" borderId="4" xfId="3" applyNumberFormat="1" applyFont="1" applyFill="1" applyBorder="1" applyAlignment="1">
      <alignment horizontal="right" vertical="center"/>
    </xf>
    <xf numFmtId="178" fontId="4" fillId="0" borderId="8" xfId="3" applyNumberFormat="1" applyFont="1" applyFill="1" applyBorder="1" applyAlignment="1">
      <alignment horizontal="right" vertical="center"/>
    </xf>
    <xf numFmtId="178" fontId="4" fillId="0" borderId="10" xfId="3" applyNumberFormat="1" applyFont="1" applyFill="1" applyBorder="1" applyAlignment="1">
      <alignment horizontal="right" vertical="center"/>
    </xf>
    <xf numFmtId="178" fontId="4" fillId="0" borderId="5" xfId="3" applyNumberFormat="1" applyFont="1" applyBorder="1" applyAlignment="1" applyProtection="1">
      <alignment horizontal="right" vertical="center"/>
    </xf>
    <xf numFmtId="0" fontId="4" fillId="0" borderId="3" xfId="2" applyFont="1" applyFill="1" applyBorder="1" applyAlignment="1">
      <alignment horizontal="center" vertical="center"/>
    </xf>
    <xf numFmtId="0" fontId="3" fillId="0" borderId="9" xfId="0" applyFont="1" applyFill="1" applyBorder="1" applyAlignment="1">
      <alignment horizontal="center" vertical="center"/>
    </xf>
    <xf numFmtId="190" fontId="4" fillId="0" borderId="20" xfId="3" applyNumberFormat="1" applyFont="1" applyBorder="1" applyAlignment="1" applyProtection="1">
      <alignment horizontal="right" vertical="center"/>
    </xf>
    <xf numFmtId="190" fontId="4" fillId="0" borderId="26" xfId="3" applyNumberFormat="1" applyFont="1" applyBorder="1" applyAlignment="1" applyProtection="1">
      <alignment horizontal="right" vertical="center"/>
    </xf>
    <xf numFmtId="178" fontId="4" fillId="0" borderId="21" xfId="3" applyNumberFormat="1" applyFont="1" applyFill="1" applyBorder="1" applyAlignment="1">
      <alignment horizontal="right" vertical="center"/>
    </xf>
    <xf numFmtId="178" fontId="4" fillId="0" borderId="14" xfId="3" applyNumberFormat="1" applyFont="1" applyFill="1" applyBorder="1" applyAlignment="1">
      <alignment horizontal="right" vertical="center"/>
    </xf>
    <xf numFmtId="178" fontId="4" fillId="0" borderId="20" xfId="3" applyNumberFormat="1" applyFont="1" applyFill="1" applyBorder="1" applyAlignment="1">
      <alignment horizontal="right" vertical="center"/>
    </xf>
    <xf numFmtId="178" fontId="4" fillId="0" borderId="26" xfId="3" applyNumberFormat="1" applyFont="1" applyFill="1" applyBorder="1" applyAlignment="1">
      <alignment horizontal="right" vertical="center"/>
    </xf>
    <xf numFmtId="178" fontId="11" fillId="0" borderId="38" xfId="2" applyNumberFormat="1" applyFont="1" applyFill="1" applyBorder="1" applyAlignment="1">
      <alignment horizontal="center"/>
    </xf>
    <xf numFmtId="0" fontId="11" fillId="0" borderId="38" xfId="2" applyFont="1" applyFill="1" applyBorder="1" applyAlignment="1">
      <alignment horizontal="center"/>
    </xf>
    <xf numFmtId="0" fontId="4" fillId="0" borderId="25" xfId="2" applyFont="1" applyFill="1" applyBorder="1" applyAlignment="1">
      <alignment horizontal="center" vertical="center"/>
    </xf>
    <xf numFmtId="0" fontId="32" fillId="0" borderId="0" xfId="2" applyFont="1" applyFill="1" applyAlignment="1">
      <alignment horizontal="center" vertical="center"/>
    </xf>
    <xf numFmtId="0" fontId="4" fillId="0" borderId="9"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24" xfId="2" applyFont="1" applyFill="1" applyBorder="1" applyAlignment="1">
      <alignment horizontal="center" vertical="center"/>
    </xf>
    <xf numFmtId="178" fontId="4" fillId="0" borderId="30" xfId="3" applyNumberFormat="1" applyFont="1" applyBorder="1" applyAlignment="1" applyProtection="1">
      <alignment horizontal="right" vertical="center"/>
    </xf>
    <xf numFmtId="178" fontId="4" fillId="0" borderId="15" xfId="3" applyNumberFormat="1" applyFont="1" applyBorder="1" applyAlignment="1" applyProtection="1">
      <alignment horizontal="right" vertical="center"/>
    </xf>
    <xf numFmtId="178" fontId="4" fillId="0" borderId="39" xfId="3" applyNumberFormat="1" applyFont="1" applyBorder="1" applyAlignment="1" applyProtection="1">
      <alignment horizontal="right" vertical="center"/>
    </xf>
    <xf numFmtId="0" fontId="4" fillId="0" borderId="38" xfId="0" applyFont="1" applyBorder="1" applyAlignment="1">
      <alignment horizontal="center" vertical="center"/>
    </xf>
    <xf numFmtId="0" fontId="4" fillId="0" borderId="44" xfId="0" applyFont="1" applyBorder="1" applyAlignment="1">
      <alignment horizontal="center" vertical="center"/>
    </xf>
    <xf numFmtId="0" fontId="4" fillId="0" borderId="0" xfId="0" applyFont="1" applyBorder="1" applyAlignment="1">
      <alignment horizontal="center" vertical="center"/>
    </xf>
    <xf numFmtId="0" fontId="4" fillId="0" borderId="43"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33" fillId="0" borderId="0" xfId="0" applyFont="1" applyAlignment="1">
      <alignment horizontal="center" vertical="center"/>
    </xf>
    <xf numFmtId="0" fontId="4"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32" fillId="0" borderId="0" xfId="24" applyFont="1" applyAlignment="1">
      <alignment horizontal="center" vertical="center"/>
    </xf>
    <xf numFmtId="0" fontId="4" fillId="0" borderId="1" xfId="24" applyFont="1" applyBorder="1" applyAlignment="1">
      <alignment vertical="center"/>
    </xf>
    <xf numFmtId="0" fontId="3" fillId="0" borderId="1" xfId="24" applyFont="1" applyBorder="1" applyAlignment="1">
      <alignment vertical="center"/>
    </xf>
    <xf numFmtId="0" fontId="36" fillId="0" borderId="0" xfId="26" applyFont="1" applyAlignment="1">
      <alignment horizontal="center" vertical="center"/>
    </xf>
    <xf numFmtId="0" fontId="36" fillId="0" borderId="0" xfId="26" applyFont="1" applyAlignment="1"/>
  </cellXfs>
  <cellStyles count="32">
    <cellStyle name="Calc Currency (0)" xfId="5"/>
    <cellStyle name="Comma [0]_Full Year FY96" xfId="6"/>
    <cellStyle name="Comma_Full Year FY96" xfId="7"/>
    <cellStyle name="Currency [0]_CCOCPX" xfId="8"/>
    <cellStyle name="Currency_CCOCPX" xfId="9"/>
    <cellStyle name="entry" xfId="10"/>
    <cellStyle name="Grey" xfId="11"/>
    <cellStyle name="Header1" xfId="12"/>
    <cellStyle name="Header2" xfId="13"/>
    <cellStyle name="Input [yellow]" xfId="14"/>
    <cellStyle name="Normal - Style1" xfId="15"/>
    <cellStyle name="Normal_#18-Internet" xfId="16"/>
    <cellStyle name="Percent [2]" xfId="17"/>
    <cellStyle name="price" xfId="18"/>
    <cellStyle name="revised" xfId="19"/>
    <cellStyle name="section" xfId="20"/>
    <cellStyle name="subhead" xfId="21"/>
    <cellStyle name="title" xfId="22"/>
    <cellStyle name="センター" xfId="23"/>
    <cellStyle name="ハイパーリンク" xfId="28" builtinId="8"/>
    <cellStyle name="桁区切り" xfId="1" builtinId="6"/>
    <cellStyle name="桁区切り 2" xfId="3"/>
    <cellStyle name="標準" xfId="0" builtinId="0"/>
    <cellStyle name="標準 2" xfId="4"/>
    <cellStyle name="標準 2 2" xfId="27"/>
    <cellStyle name="標準 3" xfId="25"/>
    <cellStyle name="標準 4" xfId="30"/>
    <cellStyle name="標準 4 2" xfId="31"/>
    <cellStyle name="標準_101水道の需要状況" xfId="24"/>
    <cellStyle name="標準_Sheet1" xfId="26"/>
    <cellStyle name="標準_調定戸数及び販売量1" xfId="2"/>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1</xdr:colOff>
      <xdr:row>0</xdr:row>
      <xdr:rowOff>1</xdr:rowOff>
    </xdr:from>
    <xdr:to>
      <xdr:col>0</xdr:col>
      <xdr:colOff>720001</xdr:colOff>
      <xdr:row>0</xdr:row>
      <xdr:rowOff>324001</xdr:rowOff>
    </xdr:to>
    <xdr:sp macro="" textlink="">
      <xdr:nvSpPr>
        <xdr:cNvPr id="2" name="額縁 1">
          <a:hlinkClick xmlns:r="http://schemas.openxmlformats.org/officeDocument/2006/relationships" r:id="rId1"/>
        </xdr:cNvPr>
        <xdr:cNvSpPr/>
      </xdr:nvSpPr>
      <xdr:spPr>
        <a:xfrm>
          <a:off x="1"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activeCell="B3" sqref="B3"/>
    </sheetView>
  </sheetViews>
  <sheetFormatPr defaultColWidth="9" defaultRowHeight="13.5"/>
  <cols>
    <col min="1" max="1" width="5.625" style="16" customWidth="1"/>
    <col min="2" max="2" width="7.625" style="16" customWidth="1"/>
    <col min="3" max="3" width="64.625" style="16" customWidth="1"/>
    <col min="4" max="4" width="25.625" style="23" customWidth="1"/>
    <col min="5" max="16384" width="9" style="16"/>
  </cols>
  <sheetData>
    <row r="1" spans="1:4" ht="30" customHeight="1">
      <c r="B1" s="269" t="s">
        <v>208</v>
      </c>
      <c r="C1" s="269"/>
      <c r="D1" s="269"/>
    </row>
    <row r="2" spans="1:4" ht="30" customHeight="1">
      <c r="B2" s="269" t="s">
        <v>209</v>
      </c>
      <c r="C2" s="269"/>
      <c r="D2" s="269"/>
    </row>
    <row r="3" spans="1:4" ht="30" customHeight="1" thickBot="1">
      <c r="B3" s="17" t="s">
        <v>71</v>
      </c>
      <c r="C3" s="18"/>
      <c r="D3" s="18"/>
    </row>
    <row r="4" spans="1:4" ht="35.1" customHeight="1">
      <c r="A4" s="19"/>
      <c r="B4" s="270" t="s">
        <v>72</v>
      </c>
      <c r="C4" s="271"/>
      <c r="D4" s="20" t="s">
        <v>73</v>
      </c>
    </row>
    <row r="5" spans="1:4" ht="35.1" customHeight="1">
      <c r="A5" s="19"/>
      <c r="B5" s="25" t="str">
        <f>HYPERLINK("#124!A1","124")</f>
        <v>124</v>
      </c>
      <c r="C5" s="261" t="str">
        <f>HYPERLINK("#124!A1","需要電力量")</f>
        <v>需要電力量</v>
      </c>
      <c r="D5" s="21" t="s">
        <v>129</v>
      </c>
    </row>
    <row r="6" spans="1:4" ht="35.1" customHeight="1">
      <c r="A6" s="19"/>
      <c r="B6" s="26" t="str">
        <f>HYPERLINK("#125!A1","125")</f>
        <v>125</v>
      </c>
      <c r="C6" s="262" t="str">
        <f>HYPERLINK("#125!A1","逆潮流量")</f>
        <v>逆潮流量</v>
      </c>
      <c r="D6" s="21" t="s">
        <v>129</v>
      </c>
    </row>
    <row r="7" spans="1:4" ht="35.1" customHeight="1">
      <c r="A7" s="19"/>
      <c r="B7" s="26" t="str">
        <f>HYPERLINK("#126!A1","126")</f>
        <v>126</v>
      </c>
      <c r="C7" s="262" t="str">
        <f>HYPERLINK("#126!A1","ガス需要")</f>
        <v>ガス需要</v>
      </c>
      <c r="D7" s="21" t="s">
        <v>130</v>
      </c>
    </row>
    <row r="8" spans="1:4" ht="35.1" customHeight="1">
      <c r="A8" s="19"/>
      <c r="B8" s="26" t="str">
        <f>HYPERLINK("#127!A1","127")</f>
        <v>127</v>
      </c>
      <c r="C8" s="262" t="str">
        <f>HYPERLINK("#127!A1","水道需要")</f>
        <v>水道需要</v>
      </c>
      <c r="D8" s="22" t="s">
        <v>131</v>
      </c>
    </row>
    <row r="9" spans="1:4" ht="35.1" customHeight="1">
      <c r="A9" s="19"/>
      <c r="B9" s="26" t="str">
        <f>HYPERLINK("#128①!A1","128-1")</f>
        <v>128-1</v>
      </c>
      <c r="C9" s="262" t="str">
        <f>HYPERLINK("#128①!A1","用途別使用（年間有収）水量（旧佐賀市）")</f>
        <v>用途別使用（年間有収）水量（旧佐賀市）</v>
      </c>
      <c r="D9" s="21" t="s">
        <v>130</v>
      </c>
    </row>
    <row r="10" spans="1:4" ht="35.1" customHeight="1">
      <c r="A10" s="19"/>
      <c r="B10" s="26" t="str">
        <f>HYPERLINK("#128②!A1","128-2")</f>
        <v>128-2</v>
      </c>
      <c r="C10" s="262" t="str">
        <f>HYPERLINK("#128②!A1","用途別使用（年間有収）水量（諸富町）")</f>
        <v>用途別使用（年間有収）水量（諸富町）</v>
      </c>
      <c r="D10" s="21" t="s">
        <v>130</v>
      </c>
    </row>
    <row r="11" spans="1:4" ht="35.1" customHeight="1">
      <c r="A11" s="19"/>
      <c r="B11" s="26" t="str">
        <f>HYPERLINK("#128③!A1","128-3")</f>
        <v>128-3</v>
      </c>
      <c r="C11" s="263" t="str">
        <f>HYPERLINK("#128③!A1","用途別使用（年間有収）水量（大和町）")</f>
        <v>用途別使用（年間有収）水量（大和町）</v>
      </c>
      <c r="D11" s="21" t="s">
        <v>130</v>
      </c>
    </row>
    <row r="12" spans="1:4" ht="35.1" customHeight="1">
      <c r="A12" s="19"/>
      <c r="B12" s="26" t="str">
        <f>HYPERLINK("#128④!A1","128-4")</f>
        <v>128-4</v>
      </c>
      <c r="C12" s="262" t="str">
        <f>HYPERLINK("#128④!A1","用途別使用（年間有収）水量（富士町）")</f>
        <v>用途別使用（年間有収）水量（富士町）</v>
      </c>
      <c r="D12" s="21" t="s">
        <v>130</v>
      </c>
    </row>
    <row r="13" spans="1:4" ht="35.1" customHeight="1">
      <c r="A13" s="19"/>
      <c r="B13" s="26" t="str">
        <f>HYPERLINK("#128⑤!A1","128-5")</f>
        <v>128-5</v>
      </c>
      <c r="C13" s="263" t="str">
        <f>HYPERLINK("#128⑤!A1","用途別使用（年間有収）水量（川副町）")</f>
        <v>用途別使用（年間有収）水量（川副町）</v>
      </c>
      <c r="D13" s="21" t="s">
        <v>130</v>
      </c>
    </row>
    <row r="14" spans="1:4" ht="35.1" customHeight="1">
      <c r="A14" s="19"/>
      <c r="B14" s="26" t="str">
        <f>HYPERLINK("#128⑥!A1","128-6")</f>
        <v>128-6</v>
      </c>
      <c r="C14" s="263" t="str">
        <f>HYPERLINK("#128⑥!A1","用途別使用（年間有収）水量（東与賀町）")</f>
        <v>用途別使用（年間有収）水量（東与賀町）</v>
      </c>
      <c r="D14" s="21" t="s">
        <v>130</v>
      </c>
    </row>
    <row r="15" spans="1:4" ht="35.1" customHeight="1">
      <c r="A15" s="19"/>
      <c r="B15" s="26" t="str">
        <f>HYPERLINK("#128⑦!A1","128-7")</f>
        <v>128-7</v>
      </c>
      <c r="C15" s="263" t="str">
        <f>HYPERLINK("#128⑦!A1","用途別使用（年間有収）水量（久保田町）")</f>
        <v>用途別使用（年間有収）水量（久保田町）</v>
      </c>
      <c r="D15" s="21" t="s">
        <v>130</v>
      </c>
    </row>
    <row r="16" spans="1:4" ht="35.1" customHeight="1">
      <c r="A16" s="19"/>
      <c r="B16" s="26" t="str">
        <f>HYPERLINK("#129①!A1","129-1")</f>
        <v>129-1</v>
      </c>
      <c r="C16" s="262" t="str">
        <f>HYPERLINK("#129①!A1","工業用水道需要（諸富町）")</f>
        <v>工業用水道需要（諸富町）</v>
      </c>
      <c r="D16" s="22" t="s">
        <v>130</v>
      </c>
    </row>
    <row r="17" spans="1:4" ht="35.1" customHeight="1" thickBot="1">
      <c r="A17" s="19"/>
      <c r="B17" s="260" t="str">
        <f>HYPERLINK("#129②!A1","129-2")</f>
        <v>129-2</v>
      </c>
      <c r="C17" s="264" t="str">
        <f>HYPERLINK("#129②!A1","工業用水道需要（富士町）")</f>
        <v>工業用水道需要（富士町）</v>
      </c>
      <c r="D17" s="259" t="s">
        <v>130</v>
      </c>
    </row>
  </sheetData>
  <mergeCells count="3">
    <mergeCell ref="B1:D1"/>
    <mergeCell ref="B2:D2"/>
    <mergeCell ref="B4:C4"/>
  </mergeCells>
  <phoneticPr fontId="8"/>
  <hyperlinks>
    <hyperlink ref="C11:C12" location="'131③'!A1" display="'131③'!A1"/>
    <hyperlink ref="C12" location="'128④'!A1" display="'128④'!A1"/>
    <hyperlink ref="B11:B15" location="'131③'!A1" display="'131③'!A1"/>
    <hyperlink ref="B11" location="'128③'!A1" display="'128③'!A1"/>
    <hyperlink ref="B12" location="'128④'!A1" display="'128④'!A1"/>
    <hyperlink ref="B13" location="'128⑤'!A1" display="'128⑤'!A1"/>
    <hyperlink ref="B14" location="'128⑥'!A1" display="'128⑥'!A1"/>
    <hyperlink ref="B15" location="'128⑦'!A1" display="'128⑦'!A1"/>
    <hyperlink ref="C13:C15" location="'131⑤'!A1" display="'131⑤'!A1"/>
    <hyperlink ref="C14" location="'128⑥'!A1" display="'128⑥'!A1"/>
    <hyperlink ref="C15" location="'128⑦'!A1" display="'128⑦'!A1"/>
    <hyperlink ref="C11" location="'128③'!A1" display="'128③'!A1"/>
    <hyperlink ref="C13" location="'128⑤'!A1" display="'128⑤'!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Normal="100" workbookViewId="0"/>
  </sheetViews>
  <sheetFormatPr defaultRowHeight="13.5"/>
  <cols>
    <col min="1" max="1" width="20" style="14" customWidth="1"/>
    <col min="2" max="3" width="13.125" style="14" customWidth="1"/>
    <col min="4" max="5" width="10" style="14" customWidth="1"/>
    <col min="6" max="6" width="10.625" style="14" customWidth="1"/>
    <col min="7" max="7" width="10" style="14" customWidth="1"/>
    <col min="8" max="8" width="11.25" style="14" customWidth="1"/>
    <col min="9" max="16384" width="9" style="14"/>
  </cols>
  <sheetData>
    <row r="1" spans="1:9" s="15" customFormat="1" ht="30" customHeight="1"/>
    <row r="2" spans="1:9" ht="22.5" customHeight="1">
      <c r="A2" s="309" t="s">
        <v>200</v>
      </c>
      <c r="B2" s="309"/>
      <c r="C2" s="309"/>
      <c r="D2" s="309"/>
      <c r="E2" s="309"/>
      <c r="F2" s="309"/>
      <c r="G2" s="309"/>
      <c r="H2" s="309"/>
    </row>
    <row r="3" spans="1:9" s="34" customFormat="1" ht="13.5" customHeight="1" thickBot="1">
      <c r="A3" s="310" t="s">
        <v>56</v>
      </c>
      <c r="B3" s="310"/>
      <c r="C3" s="230"/>
      <c r="D3" s="166"/>
      <c r="E3" s="230"/>
      <c r="F3" s="230"/>
      <c r="G3" s="230"/>
      <c r="H3" s="230"/>
    </row>
    <row r="4" spans="1:9" s="34" customFormat="1" ht="18.75" customHeight="1">
      <c r="A4" s="167" t="s">
        <v>60</v>
      </c>
      <c r="B4" s="221" t="s">
        <v>86</v>
      </c>
      <c r="C4" s="169" t="s">
        <v>54</v>
      </c>
      <c r="D4" s="169" t="s">
        <v>62</v>
      </c>
      <c r="E4" s="170" t="s">
        <v>63</v>
      </c>
      <c r="F4" s="170" t="s">
        <v>64</v>
      </c>
      <c r="G4" s="170" t="s">
        <v>53</v>
      </c>
      <c r="H4" s="171" t="s">
        <v>59</v>
      </c>
      <c r="I4" s="231"/>
    </row>
    <row r="5" spans="1:9" s="34" customFormat="1" ht="18.75" customHeight="1">
      <c r="A5" s="172" t="s">
        <v>110</v>
      </c>
      <c r="B5" s="173">
        <v>1782887</v>
      </c>
      <c r="C5" s="173">
        <v>1148348</v>
      </c>
      <c r="D5" s="176">
        <v>52238</v>
      </c>
      <c r="E5" s="173">
        <v>5183</v>
      </c>
      <c r="F5" s="173">
        <v>572123</v>
      </c>
      <c r="G5" s="173">
        <v>4782</v>
      </c>
      <c r="H5" s="176">
        <v>213</v>
      </c>
      <c r="I5" s="231"/>
    </row>
    <row r="6" spans="1:9" s="34" customFormat="1" ht="18.75" customHeight="1">
      <c r="A6" s="223" t="s">
        <v>104</v>
      </c>
      <c r="B6" s="173">
        <v>1823350</v>
      </c>
      <c r="C6" s="173">
        <v>1173800</v>
      </c>
      <c r="D6" s="176">
        <v>47176</v>
      </c>
      <c r="E6" s="173">
        <v>1873</v>
      </c>
      <c r="F6" s="173">
        <v>596648</v>
      </c>
      <c r="G6" s="173">
        <v>3643</v>
      </c>
      <c r="H6" s="176">
        <v>210</v>
      </c>
      <c r="I6" s="231"/>
    </row>
    <row r="7" spans="1:9" s="34" customFormat="1" ht="18.75" customHeight="1">
      <c r="A7" s="223" t="s">
        <v>108</v>
      </c>
      <c r="B7" s="173">
        <v>1832260</v>
      </c>
      <c r="C7" s="173">
        <v>1151081</v>
      </c>
      <c r="D7" s="176">
        <v>47377</v>
      </c>
      <c r="E7" s="173">
        <v>3414</v>
      </c>
      <c r="F7" s="173">
        <v>624333</v>
      </c>
      <c r="G7" s="173">
        <v>4383</v>
      </c>
      <c r="H7" s="176">
        <v>1672</v>
      </c>
      <c r="I7" s="231"/>
    </row>
    <row r="8" spans="1:9" s="34" customFormat="1" ht="18.75" customHeight="1">
      <c r="A8" s="223" t="s">
        <v>113</v>
      </c>
      <c r="B8" s="176">
        <v>1612673</v>
      </c>
      <c r="C8" s="176">
        <v>1123950</v>
      </c>
      <c r="D8" s="176">
        <v>47013</v>
      </c>
      <c r="E8" s="176">
        <v>4567</v>
      </c>
      <c r="F8" s="176">
        <v>434619</v>
      </c>
      <c r="G8" s="176">
        <v>2496</v>
      </c>
      <c r="H8" s="176">
        <v>28</v>
      </c>
      <c r="I8" s="231"/>
    </row>
    <row r="9" spans="1:9" s="34" customFormat="1" ht="18.75" customHeight="1">
      <c r="A9" s="177" t="s">
        <v>134</v>
      </c>
      <c r="B9" s="178">
        <v>1622522</v>
      </c>
      <c r="C9" s="178">
        <v>1123594</v>
      </c>
      <c r="D9" s="178">
        <v>44849</v>
      </c>
      <c r="E9" s="178">
        <v>5748</v>
      </c>
      <c r="F9" s="178">
        <v>446052</v>
      </c>
      <c r="G9" s="178">
        <v>2230</v>
      </c>
      <c r="H9" s="178">
        <v>49</v>
      </c>
      <c r="I9" s="231"/>
    </row>
    <row r="10" spans="1:9" s="34" customFormat="1" ht="18.75" customHeight="1">
      <c r="A10" s="179" t="s">
        <v>136</v>
      </c>
      <c r="B10" s="180">
        <v>370</v>
      </c>
      <c r="C10" s="180">
        <v>259</v>
      </c>
      <c r="D10" s="180">
        <v>0</v>
      </c>
      <c r="E10" s="180">
        <v>0</v>
      </c>
      <c r="F10" s="180">
        <v>110</v>
      </c>
      <c r="G10" s="180">
        <v>0</v>
      </c>
      <c r="H10" s="180">
        <v>1</v>
      </c>
      <c r="I10" s="231"/>
    </row>
    <row r="11" spans="1:9" s="34" customFormat="1" ht="18.75" customHeight="1">
      <c r="A11" s="175" t="s">
        <v>105</v>
      </c>
      <c r="B11" s="173">
        <v>219275</v>
      </c>
      <c r="C11" s="173">
        <v>181817</v>
      </c>
      <c r="D11" s="176">
        <v>6839</v>
      </c>
      <c r="E11" s="173">
        <v>712</v>
      </c>
      <c r="F11" s="173">
        <v>29561</v>
      </c>
      <c r="G11" s="173">
        <v>346</v>
      </c>
      <c r="H11" s="174">
        <v>0</v>
      </c>
      <c r="I11" s="231"/>
    </row>
    <row r="12" spans="1:9" s="34" customFormat="1" ht="18.75" customHeight="1">
      <c r="A12" s="175" t="s">
        <v>78</v>
      </c>
      <c r="B12" s="174">
        <v>194</v>
      </c>
      <c r="C12" s="174">
        <v>162</v>
      </c>
      <c r="D12" s="174">
        <v>29</v>
      </c>
      <c r="E12" s="174">
        <v>0</v>
      </c>
      <c r="F12" s="174">
        <v>3</v>
      </c>
      <c r="G12" s="174">
        <v>0</v>
      </c>
      <c r="H12" s="174">
        <v>0</v>
      </c>
      <c r="I12" s="231"/>
    </row>
    <row r="13" spans="1:9" s="34" customFormat="1" ht="18.75" customHeight="1">
      <c r="A13" s="175" t="s">
        <v>68</v>
      </c>
      <c r="B13" s="173">
        <v>225225</v>
      </c>
      <c r="C13" s="173">
        <v>183993</v>
      </c>
      <c r="D13" s="176">
        <v>10281</v>
      </c>
      <c r="E13" s="173">
        <v>2573</v>
      </c>
      <c r="F13" s="173">
        <v>27964</v>
      </c>
      <c r="G13" s="173">
        <v>413</v>
      </c>
      <c r="H13" s="176">
        <v>1</v>
      </c>
      <c r="I13" s="231"/>
    </row>
    <row r="14" spans="1:9" s="34" customFormat="1" ht="18.75" customHeight="1">
      <c r="A14" s="175" t="s">
        <v>79</v>
      </c>
      <c r="B14" s="174">
        <v>416</v>
      </c>
      <c r="C14" s="174">
        <v>246</v>
      </c>
      <c r="D14" s="174">
        <v>0</v>
      </c>
      <c r="E14" s="174">
        <v>170</v>
      </c>
      <c r="F14" s="174">
        <v>0</v>
      </c>
      <c r="G14" s="174">
        <v>0</v>
      </c>
      <c r="H14" s="174">
        <v>0</v>
      </c>
      <c r="I14" s="231"/>
    </row>
    <row r="15" spans="1:9" s="34" customFormat="1" ht="18.75" customHeight="1">
      <c r="A15" s="175" t="s">
        <v>67</v>
      </c>
      <c r="B15" s="173">
        <v>225980</v>
      </c>
      <c r="C15" s="173">
        <v>188802</v>
      </c>
      <c r="D15" s="176">
        <v>7264</v>
      </c>
      <c r="E15" s="173">
        <v>708</v>
      </c>
      <c r="F15" s="173">
        <v>28812</v>
      </c>
      <c r="G15" s="173">
        <v>391</v>
      </c>
      <c r="H15" s="176">
        <v>3</v>
      </c>
      <c r="I15" s="231"/>
    </row>
    <row r="16" spans="1:9" s="34" customFormat="1" ht="18.75" customHeight="1">
      <c r="A16" s="175">
        <v>10</v>
      </c>
      <c r="B16" s="174">
        <v>269</v>
      </c>
      <c r="C16" s="174">
        <v>268</v>
      </c>
      <c r="D16" s="174">
        <v>0</v>
      </c>
      <c r="E16" s="174">
        <v>0</v>
      </c>
      <c r="F16" s="174">
        <v>0</v>
      </c>
      <c r="G16" s="174">
        <v>0</v>
      </c>
      <c r="H16" s="174">
        <v>1</v>
      </c>
      <c r="I16" s="231"/>
    </row>
    <row r="17" spans="1:9" s="34" customFormat="1" ht="18.75" customHeight="1">
      <c r="A17" s="175">
        <v>11</v>
      </c>
      <c r="B17" s="173">
        <v>247151</v>
      </c>
      <c r="C17" s="173">
        <v>187149</v>
      </c>
      <c r="D17" s="176">
        <v>7649</v>
      </c>
      <c r="E17" s="173">
        <v>430</v>
      </c>
      <c r="F17" s="173">
        <v>51566</v>
      </c>
      <c r="G17" s="173">
        <v>357</v>
      </c>
      <c r="H17" s="174">
        <v>0</v>
      </c>
      <c r="I17" s="231"/>
    </row>
    <row r="18" spans="1:9" s="34" customFormat="1" ht="18.75" customHeight="1">
      <c r="A18" s="175">
        <v>12</v>
      </c>
      <c r="B18" s="174">
        <v>209</v>
      </c>
      <c r="C18" s="174">
        <v>209</v>
      </c>
      <c r="D18" s="174">
        <v>0</v>
      </c>
      <c r="E18" s="174">
        <v>0</v>
      </c>
      <c r="F18" s="174">
        <v>0</v>
      </c>
      <c r="G18" s="174">
        <v>0</v>
      </c>
      <c r="H18" s="174">
        <v>0</v>
      </c>
      <c r="I18" s="231"/>
    </row>
    <row r="19" spans="1:9" s="34" customFormat="1" ht="18.75" customHeight="1">
      <c r="A19" s="181" t="s">
        <v>137</v>
      </c>
      <c r="B19" s="173">
        <v>334476</v>
      </c>
      <c r="C19" s="173">
        <v>194946</v>
      </c>
      <c r="D19" s="176">
        <v>6725</v>
      </c>
      <c r="E19" s="173">
        <v>573</v>
      </c>
      <c r="F19" s="173">
        <v>131835</v>
      </c>
      <c r="G19" s="173">
        <v>397</v>
      </c>
      <c r="H19" s="174">
        <v>0</v>
      </c>
      <c r="I19" s="231"/>
    </row>
    <row r="20" spans="1:9" s="34" customFormat="1" ht="18.75" customHeight="1">
      <c r="A20" s="182" t="s">
        <v>80</v>
      </c>
      <c r="B20" s="183">
        <v>1056</v>
      </c>
      <c r="C20" s="183">
        <v>181</v>
      </c>
      <c r="D20" s="174">
        <v>0</v>
      </c>
      <c r="E20" s="183">
        <v>0</v>
      </c>
      <c r="F20" s="183">
        <v>832</v>
      </c>
      <c r="G20" s="183">
        <v>0</v>
      </c>
      <c r="H20" s="174">
        <v>43</v>
      </c>
      <c r="I20" s="231"/>
    </row>
    <row r="21" spans="1:9" s="34" customFormat="1" ht="18.75" customHeight="1" thickBot="1">
      <c r="A21" s="184" t="s">
        <v>66</v>
      </c>
      <c r="B21" s="185">
        <v>367901</v>
      </c>
      <c r="C21" s="185">
        <v>185562</v>
      </c>
      <c r="D21" s="193">
        <v>6062</v>
      </c>
      <c r="E21" s="185">
        <v>582</v>
      </c>
      <c r="F21" s="185">
        <v>175369</v>
      </c>
      <c r="G21" s="185">
        <v>326</v>
      </c>
      <c r="H21" s="232">
        <v>0</v>
      </c>
      <c r="I21" s="231"/>
    </row>
    <row r="22" spans="1:9" s="34" customFormat="1" ht="13.5" customHeight="1">
      <c r="A22" s="166" t="s">
        <v>61</v>
      </c>
      <c r="B22" s="186"/>
      <c r="C22" s="166"/>
      <c r="D22" s="166"/>
      <c r="E22" s="166"/>
      <c r="F22" s="166"/>
      <c r="G22" s="166"/>
      <c r="H22" s="166"/>
    </row>
    <row r="23" spans="1:9" s="34" customFormat="1" ht="13.5" customHeight="1">
      <c r="A23" s="166" t="s">
        <v>96</v>
      </c>
      <c r="B23" s="186"/>
      <c r="C23" s="166"/>
      <c r="D23" s="166"/>
      <c r="E23" s="166"/>
      <c r="F23" s="166"/>
      <c r="G23" s="166"/>
      <c r="H23" s="166"/>
    </row>
    <row r="24" spans="1:9">
      <c r="A24" s="166" t="s">
        <v>97</v>
      </c>
    </row>
  </sheetData>
  <mergeCells count="2">
    <mergeCell ref="A2:H2"/>
    <mergeCell ref="A3:B3"/>
  </mergeCells>
  <phoneticPr fontId="8"/>
  <printOptions horizontalCentered="1"/>
  <pageMargins left="0.59055118110236227" right="0.59055118110236227" top="0.78740157480314965" bottom="0.78740157480314965" header="0.51181102362204722" footer="0.51181102362204722"/>
  <pageSetup paperSize="9" orientation="portrait" r:id="rId1"/>
  <headerFooter alignWithMargins="0"/>
  <ignoredErrors>
    <ignoredError sqref="A11:A18 A20:A21 A6:A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zoomScaleNormal="100" workbookViewId="0"/>
  </sheetViews>
  <sheetFormatPr defaultRowHeight="13.5"/>
  <cols>
    <col min="1" max="1" width="20" style="14" customWidth="1"/>
    <col min="2" max="3" width="13.125" style="14" customWidth="1"/>
    <col min="4" max="5" width="10" style="14" customWidth="1"/>
    <col min="6" max="6" width="10.625" style="14" customWidth="1"/>
    <col min="7" max="7" width="10" style="14" customWidth="1"/>
    <col min="8" max="8" width="11.25" style="14" customWidth="1"/>
    <col min="9" max="16384" width="9" style="14"/>
  </cols>
  <sheetData>
    <row r="1" spans="1:9" s="34" customFormat="1" ht="30" customHeight="1"/>
    <row r="2" spans="1:9" s="34" customFormat="1" ht="22.5" customHeight="1">
      <c r="A2" s="309" t="s">
        <v>201</v>
      </c>
      <c r="B2" s="309"/>
      <c r="C2" s="309"/>
      <c r="D2" s="309"/>
      <c r="E2" s="309"/>
      <c r="F2" s="309"/>
      <c r="G2" s="309"/>
      <c r="H2" s="309"/>
    </row>
    <row r="3" spans="1:9" s="34" customFormat="1" ht="13.5" customHeight="1" thickBot="1">
      <c r="A3" s="310" t="s">
        <v>85</v>
      </c>
      <c r="B3" s="311"/>
      <c r="C3" s="230"/>
      <c r="D3" s="166"/>
      <c r="E3" s="230"/>
      <c r="F3" s="230"/>
      <c r="G3" s="230"/>
      <c r="H3" s="230"/>
    </row>
    <row r="4" spans="1:9" s="34" customFormat="1" ht="18.75" customHeight="1">
      <c r="A4" s="167" t="s">
        <v>60</v>
      </c>
      <c r="B4" s="168" t="s">
        <v>76</v>
      </c>
      <c r="C4" s="169" t="s">
        <v>54</v>
      </c>
      <c r="D4" s="169" t="s">
        <v>62</v>
      </c>
      <c r="E4" s="170" t="s">
        <v>63</v>
      </c>
      <c r="F4" s="170" t="s">
        <v>64</v>
      </c>
      <c r="G4" s="170" t="s">
        <v>53</v>
      </c>
      <c r="H4" s="169" t="s">
        <v>59</v>
      </c>
      <c r="I4" s="231"/>
    </row>
    <row r="5" spans="1:9" s="34" customFormat="1" ht="18.75" customHeight="1">
      <c r="A5" s="172" t="s">
        <v>110</v>
      </c>
      <c r="B5" s="173">
        <v>800304</v>
      </c>
      <c r="C5" s="173">
        <v>567503</v>
      </c>
      <c r="D5" s="176">
        <v>14340</v>
      </c>
      <c r="E5" s="173">
        <v>2000</v>
      </c>
      <c r="F5" s="173">
        <v>216254</v>
      </c>
      <c r="G5" s="174">
        <v>207</v>
      </c>
      <c r="H5" s="174">
        <v>0</v>
      </c>
      <c r="I5" s="231"/>
    </row>
    <row r="6" spans="1:9" s="34" customFormat="1" ht="18.75" customHeight="1">
      <c r="A6" s="223" t="s">
        <v>104</v>
      </c>
      <c r="B6" s="173">
        <v>824134</v>
      </c>
      <c r="C6" s="173">
        <v>583187</v>
      </c>
      <c r="D6" s="176">
        <v>13198</v>
      </c>
      <c r="E6" s="173">
        <v>284</v>
      </c>
      <c r="F6" s="173">
        <v>227451</v>
      </c>
      <c r="G6" s="174">
        <v>14</v>
      </c>
      <c r="H6" s="174">
        <v>0</v>
      </c>
      <c r="I6" s="231"/>
    </row>
    <row r="7" spans="1:9" s="34" customFormat="1" ht="18.75" customHeight="1">
      <c r="A7" s="223" t="s">
        <v>108</v>
      </c>
      <c r="B7" s="173">
        <v>823521</v>
      </c>
      <c r="C7" s="173">
        <v>571830</v>
      </c>
      <c r="D7" s="176">
        <v>12758</v>
      </c>
      <c r="E7" s="173">
        <v>1346</v>
      </c>
      <c r="F7" s="173">
        <v>237280</v>
      </c>
      <c r="G7" s="183">
        <v>307</v>
      </c>
      <c r="H7" s="174">
        <v>0</v>
      </c>
      <c r="I7" s="231"/>
    </row>
    <row r="8" spans="1:9" s="34" customFormat="1" ht="18.75" customHeight="1">
      <c r="A8" s="224" t="s">
        <v>113</v>
      </c>
      <c r="B8" s="173">
        <v>777072</v>
      </c>
      <c r="C8" s="173">
        <v>562561</v>
      </c>
      <c r="D8" s="176">
        <v>12590</v>
      </c>
      <c r="E8" s="187">
        <v>1160</v>
      </c>
      <c r="F8" s="173">
        <v>198992</v>
      </c>
      <c r="G8" s="183">
        <v>1769</v>
      </c>
      <c r="H8" s="174">
        <v>0</v>
      </c>
      <c r="I8" s="231"/>
    </row>
    <row r="9" spans="1:9" s="34" customFormat="1" ht="18.75" customHeight="1">
      <c r="A9" s="177" t="s">
        <v>134</v>
      </c>
      <c r="B9" s="188">
        <v>726592</v>
      </c>
      <c r="C9" s="188">
        <v>551412</v>
      </c>
      <c r="D9" s="188">
        <v>13632</v>
      </c>
      <c r="E9" s="189">
        <v>1171</v>
      </c>
      <c r="F9" s="188">
        <v>158223</v>
      </c>
      <c r="G9" s="190">
        <v>2154</v>
      </c>
      <c r="H9" s="234">
        <v>0</v>
      </c>
      <c r="I9" s="231"/>
    </row>
    <row r="10" spans="1:9" s="34" customFormat="1" ht="18.75" customHeight="1">
      <c r="A10" s="179" t="s">
        <v>153</v>
      </c>
      <c r="B10" s="180">
        <v>139612</v>
      </c>
      <c r="C10" s="180">
        <v>88492</v>
      </c>
      <c r="D10" s="180">
        <v>1853</v>
      </c>
      <c r="E10" s="180">
        <v>0</v>
      </c>
      <c r="F10" s="180">
        <v>48756</v>
      </c>
      <c r="G10" s="180">
        <v>511</v>
      </c>
      <c r="H10" s="180">
        <v>0</v>
      </c>
      <c r="I10" s="231"/>
    </row>
    <row r="11" spans="1:9" s="34" customFormat="1" ht="18.75" customHeight="1">
      <c r="A11" s="175" t="s">
        <v>154</v>
      </c>
      <c r="B11" s="173">
        <v>77</v>
      </c>
      <c r="C11" s="173">
        <v>77</v>
      </c>
      <c r="D11" s="174">
        <v>0</v>
      </c>
      <c r="E11" s="174">
        <v>0</v>
      </c>
      <c r="F11" s="174">
        <v>0</v>
      </c>
      <c r="G11" s="183">
        <v>0</v>
      </c>
      <c r="H11" s="174">
        <v>0</v>
      </c>
      <c r="I11" s="231"/>
    </row>
    <row r="12" spans="1:9" s="34" customFormat="1" ht="18.75" customHeight="1">
      <c r="A12" s="175" t="s">
        <v>155</v>
      </c>
      <c r="B12" s="174">
        <v>108612</v>
      </c>
      <c r="C12" s="174">
        <v>92990</v>
      </c>
      <c r="D12" s="174">
        <v>2154</v>
      </c>
      <c r="E12" s="174">
        <v>1151</v>
      </c>
      <c r="F12" s="174">
        <v>11877</v>
      </c>
      <c r="G12" s="183">
        <v>440</v>
      </c>
      <c r="H12" s="174">
        <v>0</v>
      </c>
      <c r="I12" s="231"/>
    </row>
    <row r="13" spans="1:9" ht="18.75" customHeight="1">
      <c r="A13" s="175" t="s">
        <v>156</v>
      </c>
      <c r="B13" s="173">
        <v>95</v>
      </c>
      <c r="C13" s="173">
        <v>57</v>
      </c>
      <c r="D13" s="174">
        <v>18</v>
      </c>
      <c r="E13" s="174">
        <v>20</v>
      </c>
      <c r="F13" s="174">
        <v>0</v>
      </c>
      <c r="G13" s="183">
        <v>0</v>
      </c>
      <c r="H13" s="174">
        <v>0</v>
      </c>
      <c r="I13" s="235"/>
    </row>
    <row r="14" spans="1:9" ht="18.75" customHeight="1">
      <c r="A14" s="175">
        <v>8</v>
      </c>
      <c r="B14" s="174">
        <v>108282</v>
      </c>
      <c r="C14" s="174">
        <v>91420</v>
      </c>
      <c r="D14" s="174">
        <v>2712</v>
      </c>
      <c r="E14" s="174">
        <v>0</v>
      </c>
      <c r="F14" s="174">
        <v>13975</v>
      </c>
      <c r="G14" s="183">
        <v>175</v>
      </c>
      <c r="H14" s="174">
        <v>0</v>
      </c>
      <c r="I14" s="235"/>
    </row>
    <row r="15" spans="1:9" ht="18.75" customHeight="1">
      <c r="A15" s="175">
        <v>9</v>
      </c>
      <c r="B15" s="173">
        <v>67</v>
      </c>
      <c r="C15" s="173">
        <v>67</v>
      </c>
      <c r="D15" s="174">
        <v>0</v>
      </c>
      <c r="E15" s="174">
        <v>0</v>
      </c>
      <c r="F15" s="174">
        <v>0</v>
      </c>
      <c r="G15" s="183">
        <v>0</v>
      </c>
      <c r="H15" s="174">
        <v>0</v>
      </c>
      <c r="I15" s="235"/>
    </row>
    <row r="16" spans="1:9" ht="18.75" customHeight="1">
      <c r="A16" s="175" t="s">
        <v>157</v>
      </c>
      <c r="B16" s="174">
        <v>110052</v>
      </c>
      <c r="C16" s="174">
        <v>93411</v>
      </c>
      <c r="D16" s="174">
        <v>3035</v>
      </c>
      <c r="E16" s="174">
        <v>0</v>
      </c>
      <c r="F16" s="174">
        <v>13311</v>
      </c>
      <c r="G16" s="183">
        <v>295</v>
      </c>
      <c r="H16" s="174">
        <v>0</v>
      </c>
      <c r="I16" s="235"/>
    </row>
    <row r="17" spans="1:9" ht="18.75" customHeight="1">
      <c r="A17" s="175" t="s">
        <v>158</v>
      </c>
      <c r="B17" s="173">
        <v>86</v>
      </c>
      <c r="C17" s="173">
        <v>86</v>
      </c>
      <c r="D17" s="174">
        <v>0</v>
      </c>
      <c r="E17" s="174">
        <v>0</v>
      </c>
      <c r="F17" s="174">
        <v>0</v>
      </c>
      <c r="G17" s="183">
        <v>0</v>
      </c>
      <c r="H17" s="174">
        <v>0</v>
      </c>
      <c r="I17" s="235"/>
    </row>
    <row r="18" spans="1:9" ht="18.75" customHeight="1">
      <c r="A18" s="175" t="s">
        <v>159</v>
      </c>
      <c r="B18" s="174">
        <v>114644</v>
      </c>
      <c r="C18" s="174">
        <v>90805</v>
      </c>
      <c r="D18" s="174">
        <v>2216</v>
      </c>
      <c r="E18" s="174">
        <v>0</v>
      </c>
      <c r="F18" s="174">
        <v>21305</v>
      </c>
      <c r="G18" s="183">
        <v>318</v>
      </c>
      <c r="H18" s="174">
        <v>0</v>
      </c>
      <c r="I18" s="235"/>
    </row>
    <row r="19" spans="1:9" ht="18.75" customHeight="1">
      <c r="A19" s="181" t="s">
        <v>160</v>
      </c>
      <c r="B19" s="173">
        <v>125</v>
      </c>
      <c r="C19" s="173">
        <v>125</v>
      </c>
      <c r="D19" s="174">
        <v>0</v>
      </c>
      <c r="E19" s="174">
        <v>0</v>
      </c>
      <c r="F19" s="174">
        <v>0</v>
      </c>
      <c r="G19" s="183">
        <v>0</v>
      </c>
      <c r="H19" s="174">
        <v>0</v>
      </c>
      <c r="I19" s="235"/>
    </row>
    <row r="20" spans="1:9" ht="18.75" customHeight="1">
      <c r="A20" s="182" t="s">
        <v>161</v>
      </c>
      <c r="B20" s="183">
        <v>144849</v>
      </c>
      <c r="C20" s="183">
        <v>93791</v>
      </c>
      <c r="D20" s="174">
        <v>1644</v>
      </c>
      <c r="E20" s="183">
        <v>0</v>
      </c>
      <c r="F20" s="183">
        <v>48999</v>
      </c>
      <c r="G20" s="183">
        <v>415</v>
      </c>
      <c r="H20" s="174">
        <v>0</v>
      </c>
      <c r="I20" s="235"/>
    </row>
    <row r="21" spans="1:9" ht="18.75" customHeight="1" thickBot="1">
      <c r="A21" s="184" t="s">
        <v>162</v>
      </c>
      <c r="B21" s="185">
        <v>91</v>
      </c>
      <c r="C21" s="185">
        <v>91</v>
      </c>
      <c r="D21" s="236">
        <v>0</v>
      </c>
      <c r="E21" s="191">
        <v>0</v>
      </c>
      <c r="F21" s="191">
        <v>0</v>
      </c>
      <c r="G21" s="191">
        <v>0</v>
      </c>
      <c r="H21" s="236">
        <v>0</v>
      </c>
      <c r="I21" s="235"/>
    </row>
    <row r="22" spans="1:9">
      <c r="A22" s="166" t="s">
        <v>61</v>
      </c>
      <c r="B22" s="186"/>
      <c r="C22" s="166"/>
      <c r="D22" s="166"/>
      <c r="E22" s="166"/>
      <c r="F22" s="166"/>
      <c r="G22" s="166"/>
      <c r="H22" s="166"/>
      <c r="I22" s="235"/>
    </row>
    <row r="23" spans="1:9">
      <c r="A23" s="233" t="s">
        <v>98</v>
      </c>
    </row>
  </sheetData>
  <mergeCells count="2">
    <mergeCell ref="A2:H2"/>
    <mergeCell ref="A3:B3"/>
  </mergeCells>
  <phoneticPr fontId="8"/>
  <printOptions horizontalCentered="1"/>
  <pageMargins left="0.59055118110236227" right="0.59055118110236227" top="0.78740157480314965" bottom="0.78740157480314965" header="0.51181102362204722" footer="0.51181102362204722"/>
  <pageSetup paperSize="9" orientation="portrait" r:id="rId1"/>
  <headerFooter alignWithMargins="0"/>
  <ignoredErrors>
    <ignoredError sqref="A6:A9 A11:A2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Normal="100" workbookViewId="0"/>
  </sheetViews>
  <sheetFormatPr defaultRowHeight="13.5"/>
  <cols>
    <col min="1" max="1" width="20" style="14" customWidth="1"/>
    <col min="2" max="3" width="11.625" style="14" customWidth="1"/>
    <col min="4" max="5" width="10" style="14" customWidth="1"/>
    <col min="6" max="6" width="10.625" style="14" customWidth="1"/>
    <col min="7" max="8" width="10" style="14" customWidth="1"/>
    <col min="9" max="9" width="11.25" style="14" customWidth="1"/>
    <col min="10" max="16384" width="9" style="14"/>
  </cols>
  <sheetData>
    <row r="1" spans="1:10" ht="30" customHeight="1"/>
    <row r="2" spans="1:10" ht="22.5" customHeight="1">
      <c r="A2" s="309" t="s">
        <v>202</v>
      </c>
      <c r="B2" s="309"/>
      <c r="C2" s="309"/>
      <c r="D2" s="309"/>
      <c r="E2" s="309"/>
      <c r="F2" s="309"/>
      <c r="G2" s="309"/>
      <c r="H2" s="309"/>
      <c r="I2" s="309"/>
    </row>
    <row r="3" spans="1:10" s="34" customFormat="1" ht="13.5" customHeight="1" thickBot="1">
      <c r="A3" s="310" t="s">
        <v>56</v>
      </c>
      <c r="B3" s="310"/>
      <c r="C3" s="230"/>
      <c r="D3" s="166"/>
      <c r="E3" s="230"/>
      <c r="F3" s="230"/>
      <c r="G3" s="33"/>
      <c r="H3" s="230"/>
      <c r="I3" s="230"/>
    </row>
    <row r="4" spans="1:10" s="34" customFormat="1" ht="18.75" customHeight="1">
      <c r="A4" s="167" t="s">
        <v>65</v>
      </c>
      <c r="B4" s="221" t="s">
        <v>87</v>
      </c>
      <c r="C4" s="169" t="s">
        <v>54</v>
      </c>
      <c r="D4" s="169" t="s">
        <v>62</v>
      </c>
      <c r="E4" s="170" t="s">
        <v>63</v>
      </c>
      <c r="F4" s="170" t="s">
        <v>64</v>
      </c>
      <c r="G4" s="169" t="s">
        <v>58</v>
      </c>
      <c r="H4" s="170" t="s">
        <v>53</v>
      </c>
      <c r="I4" s="169" t="s">
        <v>59</v>
      </c>
      <c r="J4" s="231"/>
    </row>
    <row r="5" spans="1:10" s="34" customFormat="1" ht="18.75" customHeight="1">
      <c r="A5" s="172" t="s">
        <v>90</v>
      </c>
      <c r="B5" s="183">
        <v>639869</v>
      </c>
      <c r="C5" s="174">
        <v>515381</v>
      </c>
      <c r="D5" s="183">
        <v>16602</v>
      </c>
      <c r="E5" s="174">
        <v>3265</v>
      </c>
      <c r="F5" s="174">
        <v>70281</v>
      </c>
      <c r="G5" s="174">
        <v>9048</v>
      </c>
      <c r="H5" s="174">
        <v>25287</v>
      </c>
      <c r="I5" s="174">
        <v>5</v>
      </c>
      <c r="J5" s="231"/>
    </row>
    <row r="6" spans="1:10" s="34" customFormat="1" ht="18.75" customHeight="1">
      <c r="A6" s="192" t="s">
        <v>104</v>
      </c>
      <c r="B6" s="183">
        <v>739474</v>
      </c>
      <c r="C6" s="183">
        <v>729037</v>
      </c>
      <c r="D6" s="183">
        <v>0</v>
      </c>
      <c r="E6" s="183">
        <v>0</v>
      </c>
      <c r="F6" s="183">
        <v>0</v>
      </c>
      <c r="G6" s="174">
        <v>10437</v>
      </c>
      <c r="H6" s="183">
        <v>0</v>
      </c>
      <c r="I6" s="174">
        <v>0</v>
      </c>
      <c r="J6" s="231"/>
    </row>
    <row r="7" spans="1:10" s="34" customFormat="1" ht="18.75" customHeight="1">
      <c r="A7" s="175" t="s">
        <v>108</v>
      </c>
      <c r="B7" s="183">
        <v>743462</v>
      </c>
      <c r="C7" s="183">
        <v>732485</v>
      </c>
      <c r="D7" s="183">
        <v>0</v>
      </c>
      <c r="E7" s="183">
        <v>0</v>
      </c>
      <c r="F7" s="183">
        <v>0</v>
      </c>
      <c r="G7" s="174">
        <v>10977</v>
      </c>
      <c r="H7" s="183">
        <v>0</v>
      </c>
      <c r="I7" s="174">
        <v>0</v>
      </c>
      <c r="J7" s="231"/>
    </row>
    <row r="8" spans="1:10" s="34" customFormat="1" ht="18.75" customHeight="1">
      <c r="A8" s="175" t="s">
        <v>113</v>
      </c>
      <c r="B8" s="183">
        <v>718641</v>
      </c>
      <c r="C8" s="183">
        <v>707526</v>
      </c>
      <c r="D8" s="183">
        <v>0</v>
      </c>
      <c r="E8" s="183">
        <v>0</v>
      </c>
      <c r="F8" s="183">
        <v>0</v>
      </c>
      <c r="G8" s="174">
        <v>11115</v>
      </c>
      <c r="H8" s="183">
        <v>0</v>
      </c>
      <c r="I8" s="174">
        <v>0</v>
      </c>
      <c r="J8" s="231"/>
    </row>
    <row r="9" spans="1:10" s="34" customFormat="1" ht="18.75" customHeight="1">
      <c r="A9" s="177" t="s">
        <v>134</v>
      </c>
      <c r="B9" s="234">
        <v>704809</v>
      </c>
      <c r="C9" s="234">
        <v>692225</v>
      </c>
      <c r="D9" s="234">
        <v>0</v>
      </c>
      <c r="E9" s="234">
        <v>0</v>
      </c>
      <c r="F9" s="234">
        <v>0</v>
      </c>
      <c r="G9" s="234">
        <v>12584</v>
      </c>
      <c r="H9" s="234">
        <v>0</v>
      </c>
      <c r="I9" s="234">
        <v>0</v>
      </c>
      <c r="J9" s="231"/>
    </row>
    <row r="10" spans="1:10" s="34" customFormat="1" ht="18.75" customHeight="1">
      <c r="A10" s="179" t="s">
        <v>163</v>
      </c>
      <c r="B10" s="174">
        <v>127796</v>
      </c>
      <c r="C10" s="183">
        <v>125739</v>
      </c>
      <c r="D10" s="174">
        <v>0</v>
      </c>
      <c r="E10" s="174">
        <v>0</v>
      </c>
      <c r="F10" s="174">
        <v>0</v>
      </c>
      <c r="G10" s="174">
        <v>2057</v>
      </c>
      <c r="H10" s="174">
        <v>0</v>
      </c>
      <c r="I10" s="180">
        <v>0</v>
      </c>
      <c r="J10" s="231"/>
    </row>
    <row r="11" spans="1:10" s="34" customFormat="1" ht="18.75" customHeight="1">
      <c r="A11" s="175" t="s">
        <v>155</v>
      </c>
      <c r="B11" s="174">
        <v>109684</v>
      </c>
      <c r="C11" s="183">
        <v>107734</v>
      </c>
      <c r="D11" s="174">
        <v>0</v>
      </c>
      <c r="E11" s="174">
        <v>0</v>
      </c>
      <c r="F11" s="174">
        <v>0</v>
      </c>
      <c r="G11" s="174">
        <v>1950</v>
      </c>
      <c r="H11" s="174">
        <v>0</v>
      </c>
      <c r="I11" s="174">
        <v>0</v>
      </c>
      <c r="J11" s="231"/>
    </row>
    <row r="12" spans="1:10" s="34" customFormat="1" ht="18.75" customHeight="1">
      <c r="A12" s="175" t="s">
        <v>109</v>
      </c>
      <c r="B12" s="174">
        <v>112845</v>
      </c>
      <c r="C12" s="183">
        <v>110787</v>
      </c>
      <c r="D12" s="174">
        <v>0</v>
      </c>
      <c r="E12" s="174">
        <v>0</v>
      </c>
      <c r="F12" s="174">
        <v>0</v>
      </c>
      <c r="G12" s="174">
        <v>2058</v>
      </c>
      <c r="H12" s="174">
        <v>0</v>
      </c>
      <c r="I12" s="174">
        <v>0</v>
      </c>
      <c r="J12" s="231"/>
    </row>
    <row r="13" spans="1:10" s="34" customFormat="1" ht="18.75" customHeight="1">
      <c r="A13" s="175" t="s">
        <v>157</v>
      </c>
      <c r="B13" s="174">
        <v>113711</v>
      </c>
      <c r="C13" s="183">
        <v>111566</v>
      </c>
      <c r="D13" s="174">
        <v>0</v>
      </c>
      <c r="E13" s="174">
        <v>0</v>
      </c>
      <c r="F13" s="174">
        <v>0</v>
      </c>
      <c r="G13" s="174">
        <v>2145</v>
      </c>
      <c r="H13" s="174">
        <v>0</v>
      </c>
      <c r="I13" s="174">
        <v>0</v>
      </c>
      <c r="J13" s="231"/>
    </row>
    <row r="14" spans="1:10" s="34" customFormat="1" ht="18.75" customHeight="1">
      <c r="A14" s="175" t="s">
        <v>145</v>
      </c>
      <c r="B14" s="174">
        <v>111454</v>
      </c>
      <c r="C14" s="183">
        <v>109283</v>
      </c>
      <c r="D14" s="174">
        <v>0</v>
      </c>
      <c r="E14" s="174">
        <v>0</v>
      </c>
      <c r="F14" s="174">
        <v>0</v>
      </c>
      <c r="G14" s="174">
        <v>2171</v>
      </c>
      <c r="H14" s="174">
        <v>0</v>
      </c>
      <c r="I14" s="174">
        <v>0</v>
      </c>
      <c r="J14" s="231"/>
    </row>
    <row r="15" spans="1:10" s="34" customFormat="1" ht="18.75" customHeight="1" thickBot="1">
      <c r="A15" s="184" t="s">
        <v>164</v>
      </c>
      <c r="B15" s="191">
        <v>129319</v>
      </c>
      <c r="C15" s="191">
        <v>127116</v>
      </c>
      <c r="D15" s="191">
        <v>0</v>
      </c>
      <c r="E15" s="191">
        <v>0</v>
      </c>
      <c r="F15" s="191">
        <v>0</v>
      </c>
      <c r="G15" s="236">
        <v>2203</v>
      </c>
      <c r="H15" s="191">
        <v>0</v>
      </c>
      <c r="I15" s="236">
        <v>0</v>
      </c>
      <c r="J15" s="231"/>
    </row>
    <row r="16" spans="1:10" s="34" customFormat="1" ht="13.5" customHeight="1">
      <c r="A16" s="166" t="s">
        <v>99</v>
      </c>
      <c r="B16" s="186"/>
      <c r="C16" s="166"/>
      <c r="D16" s="166"/>
      <c r="E16" s="166"/>
      <c r="F16" s="166"/>
      <c r="G16" s="33"/>
      <c r="H16" s="166"/>
      <c r="I16" s="166"/>
    </row>
    <row r="17" spans="1:9" s="34" customFormat="1" ht="13.5" customHeight="1">
      <c r="A17" s="194" t="s">
        <v>100</v>
      </c>
      <c r="B17" s="195"/>
      <c r="C17" s="195"/>
      <c r="D17" s="195"/>
      <c r="E17" s="195"/>
      <c r="F17" s="195"/>
      <c r="G17" s="195"/>
      <c r="H17" s="195"/>
      <c r="I17" s="195"/>
    </row>
    <row r="18" spans="1:9">
      <c r="A18" s="194" t="s">
        <v>165</v>
      </c>
    </row>
    <row r="19" spans="1:9">
      <c r="A19" s="194" t="s">
        <v>106</v>
      </c>
    </row>
    <row r="20" spans="1:9">
      <c r="A20" s="194" t="s">
        <v>207</v>
      </c>
    </row>
    <row r="21" spans="1:9">
      <c r="A21" s="194" t="s">
        <v>125</v>
      </c>
    </row>
  </sheetData>
  <mergeCells count="2">
    <mergeCell ref="A2:I2"/>
    <mergeCell ref="A3:B3"/>
  </mergeCells>
  <phoneticPr fontId="8"/>
  <printOptions horizontalCentered="1"/>
  <pageMargins left="0.59055118110236227" right="0.59055118110236227" top="0.78740157480314965" bottom="0.78740157480314965" header="0.51181102362204722" footer="0.51181102362204722"/>
  <pageSetup paperSize="9" orientation="portrait" r:id="rId1"/>
  <headerFooter alignWithMargins="0"/>
  <ignoredErrors>
    <ignoredError sqref="A6:A9 A12 A11 A13:A14 A1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2"/>
  <cols>
    <col min="1" max="1" width="22.625" style="27" customWidth="1"/>
    <col min="2" max="3" width="25.625" style="27" customWidth="1"/>
    <col min="4" max="16384" width="9" style="27"/>
  </cols>
  <sheetData>
    <row r="1" spans="1:3" ht="30" customHeight="1"/>
    <row r="2" spans="1:3" s="35" customFormat="1" ht="22.5" customHeight="1">
      <c r="A2" s="312" t="s">
        <v>203</v>
      </c>
      <c r="B2" s="313"/>
      <c r="C2" s="313"/>
    </row>
    <row r="3" spans="1:3" ht="13.5" customHeight="1" thickBot="1">
      <c r="A3" s="37"/>
      <c r="B3" s="37"/>
      <c r="C3" s="37"/>
    </row>
    <row r="4" spans="1:3" ht="21.95" customHeight="1">
      <c r="A4" s="222" t="s">
        <v>88</v>
      </c>
      <c r="B4" s="196" t="s">
        <v>70</v>
      </c>
      <c r="C4" s="197" t="s">
        <v>69</v>
      </c>
    </row>
    <row r="5" spans="1:3" ht="21.95" customHeight="1">
      <c r="A5" s="198" t="s">
        <v>89</v>
      </c>
      <c r="B5" s="266">
        <v>18634</v>
      </c>
      <c r="C5" s="200">
        <v>6820224</v>
      </c>
    </row>
    <row r="6" spans="1:3" ht="21.95" customHeight="1">
      <c r="A6" s="201" t="s">
        <v>104</v>
      </c>
      <c r="B6" s="266">
        <v>18454</v>
      </c>
      <c r="C6" s="200">
        <v>6735972</v>
      </c>
    </row>
    <row r="7" spans="1:3" ht="21.95" customHeight="1">
      <c r="A7" s="202">
        <v>3</v>
      </c>
      <c r="B7" s="266">
        <v>18200</v>
      </c>
      <c r="C7" s="200">
        <v>6642720</v>
      </c>
    </row>
    <row r="8" spans="1:3" ht="21.95" customHeight="1">
      <c r="A8" s="201">
        <v>4</v>
      </c>
      <c r="B8" s="266">
        <v>18518</v>
      </c>
      <c r="C8" s="200">
        <v>6759216</v>
      </c>
    </row>
    <row r="9" spans="1:3" ht="21.95" customHeight="1" thickBot="1">
      <c r="A9" s="203">
        <v>5</v>
      </c>
      <c r="B9" s="267">
        <v>18263</v>
      </c>
      <c r="C9" s="205">
        <v>6664720</v>
      </c>
    </row>
    <row r="10" spans="1:3" ht="13.5" customHeight="1">
      <c r="A10" s="206" t="s">
        <v>127</v>
      </c>
      <c r="B10" s="207"/>
      <c r="C10" s="207"/>
    </row>
  </sheetData>
  <mergeCells count="1">
    <mergeCell ref="A2:C2"/>
  </mergeCells>
  <phoneticPr fontId="8"/>
  <pageMargins left="0.78740157480314965" right="0.78740157480314965" top="0.78740157480314965" bottom="0.78740157480314965" header="0.51181102362204722" footer="0.51181102362204722"/>
  <pageSetup paperSize="9" orientation="portrait" r:id="rId1"/>
  <headerFooter alignWithMargins="0"/>
  <ignoredErrors>
    <ignoredError sqref="A6"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2"/>
  <cols>
    <col min="1" max="1" width="22.625" style="38" customWidth="1"/>
    <col min="2" max="3" width="25.625" style="38" customWidth="1"/>
    <col min="4" max="16384" width="9" style="38"/>
  </cols>
  <sheetData>
    <row r="1" spans="1:3" ht="30" customHeight="1"/>
    <row r="2" spans="1:3" s="35" customFormat="1" ht="22.5" customHeight="1">
      <c r="A2" s="312" t="s">
        <v>204</v>
      </c>
      <c r="B2" s="313"/>
      <c r="C2" s="313"/>
    </row>
    <row r="3" spans="1:3" ht="13.5" customHeight="1" thickBot="1">
      <c r="A3" s="37"/>
      <c r="B3" s="37"/>
      <c r="C3" s="37"/>
    </row>
    <row r="4" spans="1:3" ht="21.95" customHeight="1">
      <c r="A4" s="222" t="s">
        <v>88</v>
      </c>
      <c r="B4" s="196" t="s">
        <v>70</v>
      </c>
      <c r="C4" s="197" t="s">
        <v>69</v>
      </c>
    </row>
    <row r="5" spans="1:3" ht="21.95" customHeight="1">
      <c r="A5" s="198" t="s">
        <v>89</v>
      </c>
      <c r="B5" s="199">
        <v>320.8</v>
      </c>
      <c r="C5" s="200">
        <v>44236</v>
      </c>
    </row>
    <row r="6" spans="1:3" ht="21.95" customHeight="1">
      <c r="A6" s="201">
        <v>2</v>
      </c>
      <c r="B6" s="199">
        <v>320.8</v>
      </c>
      <c r="C6" s="200">
        <v>44979</v>
      </c>
    </row>
    <row r="7" spans="1:3" ht="21.95" customHeight="1">
      <c r="A7" s="258">
        <v>3</v>
      </c>
      <c r="B7" s="199">
        <v>320.8</v>
      </c>
      <c r="C7" s="200">
        <v>50542</v>
      </c>
    </row>
    <row r="8" spans="1:3" ht="21.95" customHeight="1">
      <c r="A8" s="201">
        <v>4</v>
      </c>
      <c r="B8" s="199">
        <v>320.8</v>
      </c>
      <c r="C8" s="200">
        <v>47012</v>
      </c>
    </row>
    <row r="9" spans="1:3" ht="21.95" customHeight="1" thickBot="1">
      <c r="A9" s="203">
        <v>5</v>
      </c>
      <c r="B9" s="204">
        <v>320.8</v>
      </c>
      <c r="C9" s="205">
        <v>43673</v>
      </c>
    </row>
    <row r="10" spans="1:3" ht="13.5" customHeight="1">
      <c r="A10" s="206" t="s">
        <v>84</v>
      </c>
      <c r="B10" s="207"/>
      <c r="C10" s="207"/>
    </row>
  </sheetData>
  <mergeCells count="1">
    <mergeCell ref="A2:C2"/>
  </mergeCells>
  <phoneticPr fontId="8"/>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3.5"/>
  <cols>
    <col min="1" max="1" width="13.125" style="36" customWidth="1"/>
    <col min="2" max="4" width="20.625" style="36" customWidth="1"/>
    <col min="5" max="16384" width="9" style="36"/>
  </cols>
  <sheetData>
    <row r="1" spans="1:4" s="247" customFormat="1" ht="30" customHeight="1"/>
    <row r="2" spans="1:4" s="247" customFormat="1" ht="22.5" customHeight="1">
      <c r="A2" s="272" t="s">
        <v>178</v>
      </c>
      <c r="B2" s="272"/>
      <c r="C2" s="272"/>
      <c r="D2" s="272"/>
    </row>
    <row r="3" spans="1:4" s="38" customFormat="1" ht="13.5" customHeight="1" thickBot="1">
      <c r="A3" s="256" t="s">
        <v>114</v>
      </c>
      <c r="B3" s="208"/>
      <c r="C3" s="208"/>
      <c r="D3" s="208"/>
    </row>
    <row r="4" spans="1:4" s="38" customFormat="1" ht="37.5" customHeight="1">
      <c r="A4" s="40" t="s">
        <v>0</v>
      </c>
      <c r="B4" s="250" t="s">
        <v>115</v>
      </c>
      <c r="C4" s="250" t="s">
        <v>116</v>
      </c>
      <c r="D4" s="245" t="s">
        <v>117</v>
      </c>
    </row>
    <row r="5" spans="1:4" s="38" customFormat="1" ht="33.75" customHeight="1">
      <c r="A5" s="251" t="s">
        <v>132</v>
      </c>
      <c r="B5" s="265">
        <v>1304789</v>
      </c>
      <c r="C5" s="43">
        <v>708242</v>
      </c>
      <c r="D5" s="252">
        <v>596547</v>
      </c>
    </row>
    <row r="6" spans="1:4" s="38" customFormat="1" ht="33.75" customHeight="1">
      <c r="A6" s="44" t="s">
        <v>166</v>
      </c>
      <c r="B6" s="45">
        <v>95149</v>
      </c>
      <c r="C6" s="45">
        <v>53002</v>
      </c>
      <c r="D6" s="253">
        <v>42147</v>
      </c>
    </row>
    <row r="7" spans="1:4" s="38" customFormat="1" ht="33.75" customHeight="1">
      <c r="A7" s="46" t="s">
        <v>167</v>
      </c>
      <c r="B7" s="47">
        <v>88922</v>
      </c>
      <c r="C7" s="47">
        <v>51527</v>
      </c>
      <c r="D7" s="254">
        <v>37395</v>
      </c>
    </row>
    <row r="8" spans="1:4" s="38" customFormat="1" ht="33.75" customHeight="1">
      <c r="A8" s="46" t="s">
        <v>168</v>
      </c>
      <c r="B8" s="47">
        <v>95385</v>
      </c>
      <c r="C8" s="47">
        <v>57806</v>
      </c>
      <c r="D8" s="254">
        <v>37579</v>
      </c>
    </row>
    <row r="9" spans="1:4" s="38" customFormat="1" ht="33.75" customHeight="1">
      <c r="A9" s="46" t="s">
        <v>169</v>
      </c>
      <c r="B9" s="47">
        <v>110486</v>
      </c>
      <c r="C9" s="47">
        <v>65097</v>
      </c>
      <c r="D9" s="254">
        <v>45389</v>
      </c>
    </row>
    <row r="10" spans="1:4" s="38" customFormat="1" ht="33.75" customHeight="1">
      <c r="A10" s="46" t="s">
        <v>170</v>
      </c>
      <c r="B10" s="47">
        <v>135149</v>
      </c>
      <c r="C10" s="47">
        <v>71647</v>
      </c>
      <c r="D10" s="254">
        <v>63502</v>
      </c>
    </row>
    <row r="11" spans="1:4" s="38" customFormat="1" ht="33.75" customHeight="1">
      <c r="A11" s="46" t="s">
        <v>171</v>
      </c>
      <c r="B11" s="47">
        <v>124051</v>
      </c>
      <c r="C11" s="47">
        <v>70487</v>
      </c>
      <c r="D11" s="254">
        <v>53564</v>
      </c>
    </row>
    <row r="12" spans="1:4" s="38" customFormat="1" ht="33.75" customHeight="1">
      <c r="A12" s="46" t="s">
        <v>172</v>
      </c>
      <c r="B12" s="47">
        <v>103124</v>
      </c>
      <c r="C12" s="47">
        <v>62581</v>
      </c>
      <c r="D12" s="254">
        <v>40543</v>
      </c>
    </row>
    <row r="13" spans="1:4" s="38" customFormat="1" ht="33.75" customHeight="1">
      <c r="A13" s="46" t="s">
        <v>173</v>
      </c>
      <c r="B13" s="47">
        <v>92557</v>
      </c>
      <c r="C13" s="47">
        <v>54212</v>
      </c>
      <c r="D13" s="254">
        <v>38345</v>
      </c>
    </row>
    <row r="14" spans="1:4" s="38" customFormat="1" ht="33.75" customHeight="1">
      <c r="A14" s="46" t="s">
        <v>174</v>
      </c>
      <c r="B14" s="47">
        <v>104477</v>
      </c>
      <c r="C14" s="47">
        <v>52610</v>
      </c>
      <c r="D14" s="254">
        <v>51867</v>
      </c>
    </row>
    <row r="15" spans="1:4" s="38" customFormat="1" ht="33.75" customHeight="1">
      <c r="A15" s="48" t="s">
        <v>175</v>
      </c>
      <c r="B15" s="47">
        <v>128606</v>
      </c>
      <c r="C15" s="47">
        <v>57326</v>
      </c>
      <c r="D15" s="254">
        <v>71280</v>
      </c>
    </row>
    <row r="16" spans="1:4" s="38" customFormat="1" ht="33.75" customHeight="1">
      <c r="A16" s="46" t="s">
        <v>176</v>
      </c>
      <c r="B16" s="47">
        <v>117141</v>
      </c>
      <c r="C16" s="47">
        <v>57356</v>
      </c>
      <c r="D16" s="254">
        <v>59785</v>
      </c>
    </row>
    <row r="17" spans="1:4" s="38" customFormat="1" ht="33.75" customHeight="1" thickBot="1">
      <c r="A17" s="49" t="s">
        <v>177</v>
      </c>
      <c r="B17" s="50">
        <v>109742</v>
      </c>
      <c r="C17" s="50">
        <v>54591</v>
      </c>
      <c r="D17" s="255">
        <v>55151</v>
      </c>
    </row>
    <row r="18" spans="1:4" s="38" customFormat="1" ht="13.5" customHeight="1">
      <c r="A18" s="247" t="s">
        <v>118</v>
      </c>
      <c r="B18" s="247"/>
      <c r="C18" s="247"/>
      <c r="D18" s="247"/>
    </row>
  </sheetData>
  <mergeCells count="1">
    <mergeCell ref="A2:D2"/>
  </mergeCells>
  <phoneticPr fontId="8"/>
  <printOptions horizontalCentered="1" gridLinesSet="0"/>
  <pageMargins left="0.59055118110236227" right="0.59055118110236227" top="0.78740157480314965" bottom="0.78740157480314965" header="0.59055118110236227" footer="0.59055118110236227"/>
  <pageSetup paperSize="9" orientation="portrait" horizontalDpi="300" verticalDpi="300" r:id="rId1"/>
  <headerFooter alignWithMargins="0"/>
  <ignoredErrors>
    <ignoredError sqref="A7:A1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90" zoomScaleNormal="90" workbookViewId="0"/>
  </sheetViews>
  <sheetFormatPr defaultRowHeight="13.5"/>
  <cols>
    <col min="1" max="1" width="13" style="247" customWidth="1"/>
    <col min="2" max="5" width="15.625" style="247" customWidth="1"/>
    <col min="6" max="16384" width="9" style="247"/>
  </cols>
  <sheetData>
    <row r="1" spans="1:5" s="38" customFormat="1" ht="30" customHeight="1"/>
    <row r="2" spans="1:5" ht="22.5" customHeight="1">
      <c r="A2" s="272" t="s">
        <v>179</v>
      </c>
      <c r="B2" s="272"/>
      <c r="C2" s="272"/>
      <c r="D2" s="272"/>
      <c r="E2" s="272"/>
    </row>
    <row r="3" spans="1:5" s="2" customFormat="1" ht="13.5" customHeight="1" thickBot="1">
      <c r="A3" s="246" t="s">
        <v>114</v>
      </c>
      <c r="B3" s="39"/>
      <c r="C3" s="39"/>
      <c r="D3" s="39"/>
      <c r="E3" s="39"/>
    </row>
    <row r="4" spans="1:5" s="2" customFormat="1" ht="37.5" customHeight="1">
      <c r="A4" s="209" t="s">
        <v>0</v>
      </c>
      <c r="B4" s="52" t="s">
        <v>119</v>
      </c>
      <c r="C4" s="52" t="s">
        <v>120</v>
      </c>
      <c r="D4" s="52" t="s">
        <v>121</v>
      </c>
      <c r="E4" s="219" t="s">
        <v>122</v>
      </c>
    </row>
    <row r="5" spans="1:5" s="2" customFormat="1" ht="33" customHeight="1">
      <c r="A5" s="213" t="s">
        <v>133</v>
      </c>
      <c r="B5" s="214">
        <v>273954</v>
      </c>
      <c r="C5" s="43">
        <v>124353</v>
      </c>
      <c r="D5" s="43">
        <v>17038</v>
      </c>
      <c r="E5" s="215">
        <v>132563</v>
      </c>
    </row>
    <row r="6" spans="1:5" s="2" customFormat="1" ht="33" customHeight="1">
      <c r="A6" s="44" t="s">
        <v>166</v>
      </c>
      <c r="B6" s="216">
        <v>18959</v>
      </c>
      <c r="C6" s="45">
        <v>4736</v>
      </c>
      <c r="D6" s="45">
        <v>1483</v>
      </c>
      <c r="E6" s="211">
        <v>12740</v>
      </c>
    </row>
    <row r="7" spans="1:5" s="2" customFormat="1" ht="33" customHeight="1">
      <c r="A7" s="46" t="s">
        <v>167</v>
      </c>
      <c r="B7" s="210">
        <v>22938</v>
      </c>
      <c r="C7" s="47">
        <v>8949</v>
      </c>
      <c r="D7" s="47">
        <v>1410</v>
      </c>
      <c r="E7" s="212">
        <v>12579</v>
      </c>
    </row>
    <row r="8" spans="1:5" s="2" customFormat="1" ht="33" customHeight="1">
      <c r="A8" s="46" t="s">
        <v>168</v>
      </c>
      <c r="B8" s="210">
        <v>28349</v>
      </c>
      <c r="C8" s="47">
        <v>14602</v>
      </c>
      <c r="D8" s="47">
        <v>1248</v>
      </c>
      <c r="E8" s="212">
        <v>12499</v>
      </c>
    </row>
    <row r="9" spans="1:5" s="2" customFormat="1" ht="33" customHeight="1">
      <c r="A9" s="46" t="s">
        <v>169</v>
      </c>
      <c r="B9" s="210">
        <v>35296</v>
      </c>
      <c r="C9" s="47">
        <v>23725</v>
      </c>
      <c r="D9" s="47">
        <v>1090</v>
      </c>
      <c r="E9" s="212">
        <v>10481</v>
      </c>
    </row>
    <row r="10" spans="1:5" s="2" customFormat="1" ht="33" customHeight="1">
      <c r="A10" s="46" t="s">
        <v>170</v>
      </c>
      <c r="B10" s="210">
        <v>36403</v>
      </c>
      <c r="C10" s="47">
        <v>20717</v>
      </c>
      <c r="D10" s="47">
        <v>1208</v>
      </c>
      <c r="E10" s="212">
        <v>14478</v>
      </c>
    </row>
    <row r="11" spans="1:5" s="2" customFormat="1" ht="33" customHeight="1">
      <c r="A11" s="46" t="s">
        <v>171</v>
      </c>
      <c r="B11" s="210">
        <v>32510</v>
      </c>
      <c r="C11" s="47">
        <v>18296</v>
      </c>
      <c r="D11" s="47">
        <v>1294</v>
      </c>
      <c r="E11" s="212">
        <v>12920</v>
      </c>
    </row>
    <row r="12" spans="1:5" s="2" customFormat="1" ht="33" customHeight="1">
      <c r="A12" s="46" t="s">
        <v>172</v>
      </c>
      <c r="B12" s="210">
        <v>20970</v>
      </c>
      <c r="C12" s="47">
        <v>7625</v>
      </c>
      <c r="D12" s="47">
        <v>1619</v>
      </c>
      <c r="E12" s="212">
        <v>11726</v>
      </c>
    </row>
    <row r="13" spans="1:5" s="2" customFormat="1" ht="33" customHeight="1">
      <c r="A13" s="46" t="s">
        <v>173</v>
      </c>
      <c r="B13" s="210">
        <v>16161</v>
      </c>
      <c r="C13" s="47">
        <v>3330</v>
      </c>
      <c r="D13" s="47">
        <v>769</v>
      </c>
      <c r="E13" s="212">
        <v>12062</v>
      </c>
    </row>
    <row r="14" spans="1:5" s="2" customFormat="1" ht="33" customHeight="1">
      <c r="A14" s="46" t="s">
        <v>174</v>
      </c>
      <c r="B14" s="210">
        <v>14538</v>
      </c>
      <c r="C14" s="47">
        <v>3831</v>
      </c>
      <c r="D14" s="47">
        <v>1973</v>
      </c>
      <c r="E14" s="212">
        <v>8734</v>
      </c>
    </row>
    <row r="15" spans="1:5" s="2" customFormat="1" ht="33" customHeight="1">
      <c r="A15" s="48" t="s">
        <v>175</v>
      </c>
      <c r="B15" s="210">
        <v>14337</v>
      </c>
      <c r="C15" s="47">
        <v>5103</v>
      </c>
      <c r="D15" s="47">
        <v>1964</v>
      </c>
      <c r="E15" s="212">
        <v>7270</v>
      </c>
    </row>
    <row r="16" spans="1:5" s="2" customFormat="1" ht="33" customHeight="1">
      <c r="A16" s="46" t="s">
        <v>176</v>
      </c>
      <c r="B16" s="210">
        <v>15034</v>
      </c>
      <c r="C16" s="47">
        <v>6279</v>
      </c>
      <c r="D16" s="47">
        <v>1394</v>
      </c>
      <c r="E16" s="212">
        <v>7361</v>
      </c>
    </row>
    <row r="17" spans="1:5" s="3" customFormat="1" ht="33" customHeight="1" thickBot="1">
      <c r="A17" s="49" t="s">
        <v>177</v>
      </c>
      <c r="B17" s="217">
        <v>18459</v>
      </c>
      <c r="C17" s="50">
        <v>7160</v>
      </c>
      <c r="D17" s="50">
        <v>1586</v>
      </c>
      <c r="E17" s="218">
        <v>9713</v>
      </c>
    </row>
    <row r="18" spans="1:5" s="2" customFormat="1" ht="13.5" customHeight="1">
      <c r="A18" s="247" t="s">
        <v>123</v>
      </c>
      <c r="B18" s="247"/>
      <c r="C18" s="247"/>
      <c r="D18" s="247"/>
      <c r="E18" s="247"/>
    </row>
    <row r="19" spans="1:5" s="2" customFormat="1" ht="13.5" customHeight="1">
      <c r="A19" s="247" t="s">
        <v>128</v>
      </c>
      <c r="B19" s="247"/>
      <c r="C19" s="247"/>
      <c r="D19" s="247"/>
      <c r="E19" s="247"/>
    </row>
    <row r="20" spans="1:5">
      <c r="A20" s="247" t="s">
        <v>124</v>
      </c>
    </row>
  </sheetData>
  <mergeCells count="1">
    <mergeCell ref="A2:E2"/>
  </mergeCells>
  <phoneticPr fontId="8"/>
  <printOptions horizontalCentered="1" gridLinesSet="0"/>
  <pageMargins left="0.59055118110236227" right="0.59055118110236227" top="0.78740157480314965" bottom="0.78740157480314965" header="0.59055118110236227" footer="0.59055118110236227"/>
  <pageSetup paperSize="9" orientation="portrait" r:id="rId1"/>
  <headerFooter alignWithMargins="0"/>
  <ignoredErrors>
    <ignoredError sqref="A7:A1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workbookViewId="0"/>
  </sheetViews>
  <sheetFormatPr defaultRowHeight="13.5"/>
  <cols>
    <col min="1" max="1" width="15" style="5" customWidth="1"/>
    <col min="2" max="2" width="6.5" style="5" customWidth="1"/>
    <col min="3" max="3" width="6.75" style="5" customWidth="1"/>
    <col min="4" max="4" width="13.5" style="5" customWidth="1"/>
    <col min="5" max="7" width="12" style="5" customWidth="1"/>
    <col min="8" max="8" width="13" style="5" customWidth="1"/>
    <col min="9" max="16384" width="9" style="4"/>
  </cols>
  <sheetData>
    <row r="1" spans="1:8" s="8" customFormat="1" ht="30" customHeight="1">
      <c r="A1" s="9"/>
      <c r="B1" s="9"/>
      <c r="C1" s="9"/>
      <c r="D1" s="9"/>
      <c r="E1" s="9"/>
      <c r="F1" s="9"/>
      <c r="G1" s="9"/>
      <c r="H1" s="9"/>
    </row>
    <row r="2" spans="1:8" s="6" customFormat="1" ht="22.5" customHeight="1">
      <c r="A2" s="289" t="s">
        <v>180</v>
      </c>
      <c r="B2" s="289"/>
      <c r="C2" s="289"/>
      <c r="D2" s="289"/>
      <c r="E2" s="289"/>
      <c r="F2" s="289"/>
      <c r="G2" s="289"/>
      <c r="H2" s="289"/>
    </row>
    <row r="3" spans="1:8" s="7" customFormat="1" ht="13.5" customHeight="1" thickBot="1">
      <c r="A3" s="53"/>
      <c r="B3" s="53"/>
      <c r="C3" s="53"/>
      <c r="D3" s="53"/>
      <c r="E3" s="53"/>
      <c r="F3" s="53"/>
      <c r="G3" s="54"/>
      <c r="H3" s="54" t="s">
        <v>24</v>
      </c>
    </row>
    <row r="4" spans="1:8" s="7" customFormat="1" ht="17.25" customHeight="1">
      <c r="A4" s="290" t="s">
        <v>23</v>
      </c>
      <c r="B4" s="290"/>
      <c r="C4" s="291"/>
      <c r="D4" s="239" t="s">
        <v>89</v>
      </c>
      <c r="E4" s="239" t="s">
        <v>103</v>
      </c>
      <c r="F4" s="239" t="s">
        <v>107</v>
      </c>
      <c r="G4" s="239" t="s">
        <v>111</v>
      </c>
      <c r="H4" s="55" t="s">
        <v>141</v>
      </c>
    </row>
    <row r="5" spans="1:8" s="7" customFormat="1" ht="17.25" customHeight="1">
      <c r="A5" s="292" t="s">
        <v>22</v>
      </c>
      <c r="B5" s="292"/>
      <c r="C5" s="56" t="s">
        <v>21</v>
      </c>
      <c r="D5" s="227">
        <v>17883</v>
      </c>
      <c r="E5" s="227">
        <v>17743</v>
      </c>
      <c r="F5" s="227">
        <v>17512</v>
      </c>
      <c r="G5" s="227">
        <v>17492</v>
      </c>
      <c r="H5" s="57">
        <v>17475</v>
      </c>
    </row>
    <row r="6" spans="1:8" s="7" customFormat="1" ht="17.25" customHeight="1">
      <c r="A6" s="288" t="s">
        <v>20</v>
      </c>
      <c r="B6" s="288"/>
      <c r="C6" s="58" t="s">
        <v>74</v>
      </c>
      <c r="D6" s="237">
        <v>11971964</v>
      </c>
      <c r="E6" s="237">
        <v>12089672</v>
      </c>
      <c r="F6" s="237">
        <v>12390337</v>
      </c>
      <c r="G6" s="237">
        <v>12151755</v>
      </c>
      <c r="H6" s="59">
        <v>12142641</v>
      </c>
    </row>
    <row r="7" spans="1:8" s="7" customFormat="1" ht="17.25" customHeight="1">
      <c r="A7" s="288" t="s">
        <v>19</v>
      </c>
      <c r="B7" s="288"/>
      <c r="C7" s="58" t="s">
        <v>74</v>
      </c>
      <c r="D7" s="237">
        <v>32800</v>
      </c>
      <c r="E7" s="237">
        <v>33122.389041095899</v>
      </c>
      <c r="F7" s="237">
        <v>33946.128767123286</v>
      </c>
      <c r="G7" s="237">
        <v>33292.479452054795</v>
      </c>
      <c r="H7" s="59">
        <v>33267.509589041096</v>
      </c>
    </row>
    <row r="8" spans="1:8" s="7" customFormat="1" ht="17.25" customHeight="1">
      <c r="A8" s="288" t="s">
        <v>18</v>
      </c>
      <c r="B8" s="288"/>
      <c r="C8" s="58" t="s">
        <v>74</v>
      </c>
      <c r="D8" s="237">
        <v>669</v>
      </c>
      <c r="E8" s="237">
        <v>681.376993744012</v>
      </c>
      <c r="F8" s="237">
        <v>707.53409090909088</v>
      </c>
      <c r="G8" s="237">
        <v>694.70357877887034</v>
      </c>
      <c r="H8" s="59">
        <v>694.85785407725325</v>
      </c>
    </row>
    <row r="9" spans="1:8" s="7" customFormat="1" ht="17.25" customHeight="1">
      <c r="A9" s="288" t="s">
        <v>17</v>
      </c>
      <c r="B9" s="288"/>
      <c r="C9" s="58" t="s">
        <v>74</v>
      </c>
      <c r="D9" s="237">
        <v>38702</v>
      </c>
      <c r="E9" s="237">
        <v>38440</v>
      </c>
      <c r="F9" s="237">
        <v>37048</v>
      </c>
      <c r="G9" s="237">
        <v>42840</v>
      </c>
      <c r="H9" s="59">
        <v>41504</v>
      </c>
    </row>
    <row r="10" spans="1:8" s="7" customFormat="1" ht="17.25" customHeight="1" thickBot="1">
      <c r="A10" s="293" t="s">
        <v>16</v>
      </c>
      <c r="B10" s="293"/>
      <c r="C10" s="60" t="s">
        <v>26</v>
      </c>
      <c r="D10" s="238">
        <v>343885</v>
      </c>
      <c r="E10" s="238">
        <v>344673</v>
      </c>
      <c r="F10" s="238">
        <v>344672</v>
      </c>
      <c r="G10" s="238">
        <v>346639</v>
      </c>
      <c r="H10" s="61">
        <v>346575</v>
      </c>
    </row>
    <row r="11" spans="1:8" s="7" customFormat="1" ht="13.5" customHeight="1">
      <c r="A11" s="62" t="s">
        <v>15</v>
      </c>
      <c r="B11" s="62"/>
      <c r="C11" s="62"/>
      <c r="D11" s="63"/>
      <c r="E11" s="63"/>
      <c r="F11" s="63"/>
      <c r="G11" s="63"/>
      <c r="H11" s="63"/>
    </row>
    <row r="12" spans="1:8" s="6" customFormat="1" ht="13.5" customHeight="1">
      <c r="A12" s="64"/>
      <c r="B12" s="64"/>
      <c r="C12" s="28"/>
      <c r="D12" s="29"/>
      <c r="E12" s="29"/>
      <c r="F12" s="29"/>
      <c r="G12" s="29"/>
      <c r="H12" s="29"/>
    </row>
    <row r="13" spans="1:8" ht="13.5" customHeight="1" thickBot="1">
      <c r="A13" s="53" t="s">
        <v>101</v>
      </c>
      <c r="B13" s="53"/>
      <c r="C13" s="53"/>
      <c r="D13" s="53"/>
      <c r="E13" s="53"/>
      <c r="F13" s="53"/>
      <c r="G13" s="54"/>
      <c r="H13" s="65"/>
    </row>
    <row r="14" spans="1:8" ht="17.25" customHeight="1">
      <c r="A14" s="66" t="s">
        <v>0</v>
      </c>
      <c r="B14" s="278" t="s">
        <v>11</v>
      </c>
      <c r="C14" s="279"/>
      <c r="D14" s="67" t="s">
        <v>9</v>
      </c>
      <c r="E14" s="67" t="s">
        <v>7</v>
      </c>
      <c r="F14" s="67" t="s">
        <v>14</v>
      </c>
      <c r="G14" s="67" t="s">
        <v>4</v>
      </c>
      <c r="H14" s="55" t="s">
        <v>2</v>
      </c>
    </row>
    <row r="15" spans="1:8" ht="17.25" customHeight="1">
      <c r="A15" s="68" t="s">
        <v>181</v>
      </c>
      <c r="B15" s="277">
        <v>211272</v>
      </c>
      <c r="C15" s="277"/>
      <c r="D15" s="69">
        <v>193835</v>
      </c>
      <c r="E15" s="69">
        <v>262</v>
      </c>
      <c r="F15" s="69">
        <v>12288</v>
      </c>
      <c r="G15" s="69">
        <v>1667</v>
      </c>
      <c r="H15" s="71">
        <v>3220</v>
      </c>
    </row>
    <row r="16" spans="1:8" ht="17.25" customHeight="1">
      <c r="A16" s="248" t="s">
        <v>182</v>
      </c>
      <c r="B16" s="294">
        <v>210322</v>
      </c>
      <c r="C16" s="294"/>
      <c r="D16" s="241">
        <v>193201</v>
      </c>
      <c r="E16" s="241">
        <v>252</v>
      </c>
      <c r="F16" s="241">
        <v>12104</v>
      </c>
      <c r="G16" s="241">
        <v>1646</v>
      </c>
      <c r="H16" s="71">
        <v>3119</v>
      </c>
    </row>
    <row r="17" spans="1:8" ht="17.25" customHeight="1">
      <c r="A17" s="249" t="s">
        <v>134</v>
      </c>
      <c r="B17" s="295">
        <v>209443</v>
      </c>
      <c r="C17" s="295"/>
      <c r="D17" s="78">
        <v>192444</v>
      </c>
      <c r="E17" s="78">
        <v>250</v>
      </c>
      <c r="F17" s="78">
        <v>12056</v>
      </c>
      <c r="G17" s="78">
        <v>3093</v>
      </c>
      <c r="H17" s="240">
        <v>1600</v>
      </c>
    </row>
    <row r="18" spans="1:8" ht="17.25" customHeight="1">
      <c r="A18" s="73" t="s">
        <v>183</v>
      </c>
      <c r="B18" s="296">
        <v>17529</v>
      </c>
      <c r="C18" s="296"/>
      <c r="D18" s="72">
        <v>16122</v>
      </c>
      <c r="E18" s="72">
        <v>21</v>
      </c>
      <c r="F18" s="72">
        <v>991</v>
      </c>
      <c r="G18" s="72">
        <v>258</v>
      </c>
      <c r="H18" s="227">
        <v>137</v>
      </c>
    </row>
    <row r="19" spans="1:8" ht="17.25" customHeight="1">
      <c r="A19" s="73" t="s">
        <v>184</v>
      </c>
      <c r="B19" s="277">
        <v>17477</v>
      </c>
      <c r="C19" s="277"/>
      <c r="D19" s="69">
        <v>16066</v>
      </c>
      <c r="E19" s="69">
        <v>21</v>
      </c>
      <c r="F19" s="69">
        <v>999</v>
      </c>
      <c r="G19" s="69">
        <v>254</v>
      </c>
      <c r="H19" s="225">
        <v>137</v>
      </c>
    </row>
    <row r="20" spans="1:8" ht="17.25" customHeight="1">
      <c r="A20" s="73" t="s">
        <v>185</v>
      </c>
      <c r="B20" s="277">
        <v>17435</v>
      </c>
      <c r="C20" s="277"/>
      <c r="D20" s="69">
        <v>16024</v>
      </c>
      <c r="E20" s="69">
        <v>21</v>
      </c>
      <c r="F20" s="69">
        <v>999</v>
      </c>
      <c r="G20" s="69">
        <v>255</v>
      </c>
      <c r="H20" s="225">
        <v>136</v>
      </c>
    </row>
    <row r="21" spans="1:8" ht="17.25" customHeight="1">
      <c r="A21" s="73" t="s">
        <v>186</v>
      </c>
      <c r="B21" s="277">
        <v>17459</v>
      </c>
      <c r="C21" s="277"/>
      <c r="D21" s="69">
        <v>16047</v>
      </c>
      <c r="E21" s="69">
        <v>21</v>
      </c>
      <c r="F21" s="69">
        <v>998</v>
      </c>
      <c r="G21" s="69">
        <v>259</v>
      </c>
      <c r="H21" s="225">
        <v>134</v>
      </c>
    </row>
    <row r="22" spans="1:8" ht="17.25" customHeight="1">
      <c r="A22" s="73" t="s">
        <v>187</v>
      </c>
      <c r="B22" s="277">
        <v>17422</v>
      </c>
      <c r="C22" s="277"/>
      <c r="D22" s="69">
        <v>16006</v>
      </c>
      <c r="E22" s="69">
        <v>21</v>
      </c>
      <c r="F22" s="69">
        <v>1000</v>
      </c>
      <c r="G22" s="69">
        <v>261</v>
      </c>
      <c r="H22" s="225">
        <v>134</v>
      </c>
    </row>
    <row r="23" spans="1:8" ht="17.25" customHeight="1">
      <c r="A23" s="73" t="s">
        <v>188</v>
      </c>
      <c r="B23" s="277">
        <v>17379</v>
      </c>
      <c r="C23" s="277"/>
      <c r="D23" s="69">
        <v>15966</v>
      </c>
      <c r="E23" s="69">
        <v>21</v>
      </c>
      <c r="F23" s="69">
        <v>1000</v>
      </c>
      <c r="G23" s="69">
        <v>259</v>
      </c>
      <c r="H23" s="225">
        <v>133</v>
      </c>
    </row>
    <row r="24" spans="1:8" ht="17.25" customHeight="1">
      <c r="A24" s="73" t="s">
        <v>189</v>
      </c>
      <c r="B24" s="277">
        <v>17416</v>
      </c>
      <c r="C24" s="277"/>
      <c r="D24" s="69">
        <v>15998</v>
      </c>
      <c r="E24" s="69">
        <v>21</v>
      </c>
      <c r="F24" s="69">
        <v>1003</v>
      </c>
      <c r="G24" s="69">
        <v>259</v>
      </c>
      <c r="H24" s="225">
        <v>135</v>
      </c>
    </row>
    <row r="25" spans="1:8" ht="17.25" customHeight="1">
      <c r="A25" s="73" t="s">
        <v>190</v>
      </c>
      <c r="B25" s="277">
        <v>17420</v>
      </c>
      <c r="C25" s="277"/>
      <c r="D25" s="69">
        <v>16006</v>
      </c>
      <c r="E25" s="69">
        <v>21</v>
      </c>
      <c r="F25" s="69">
        <v>1006</v>
      </c>
      <c r="G25" s="69">
        <v>256</v>
      </c>
      <c r="H25" s="225">
        <v>131</v>
      </c>
    </row>
    <row r="26" spans="1:8" ht="17.25" customHeight="1">
      <c r="A26" s="73" t="s">
        <v>191</v>
      </c>
      <c r="B26" s="277">
        <v>17454</v>
      </c>
      <c r="C26" s="277"/>
      <c r="D26" s="69">
        <v>16025</v>
      </c>
      <c r="E26" s="69">
        <v>21</v>
      </c>
      <c r="F26" s="69">
        <v>1020</v>
      </c>
      <c r="G26" s="69">
        <v>257</v>
      </c>
      <c r="H26" s="225">
        <v>131</v>
      </c>
    </row>
    <row r="27" spans="1:8" ht="17.25" customHeight="1">
      <c r="A27" s="73" t="s">
        <v>192</v>
      </c>
      <c r="B27" s="277">
        <v>17454</v>
      </c>
      <c r="C27" s="277"/>
      <c r="D27" s="69">
        <v>16031</v>
      </c>
      <c r="E27" s="69">
        <v>21</v>
      </c>
      <c r="F27" s="69">
        <v>1014</v>
      </c>
      <c r="G27" s="69">
        <v>257</v>
      </c>
      <c r="H27" s="225">
        <v>131</v>
      </c>
    </row>
    <row r="28" spans="1:8" ht="17.25" customHeight="1">
      <c r="A28" s="73" t="s">
        <v>193</v>
      </c>
      <c r="B28" s="277">
        <v>17523</v>
      </c>
      <c r="C28" s="277"/>
      <c r="D28" s="69">
        <v>16101</v>
      </c>
      <c r="E28" s="69">
        <v>20</v>
      </c>
      <c r="F28" s="69">
        <v>1014</v>
      </c>
      <c r="G28" s="69">
        <v>258</v>
      </c>
      <c r="H28" s="225">
        <v>130</v>
      </c>
    </row>
    <row r="29" spans="1:8" ht="17.25" customHeight="1" thickBot="1">
      <c r="A29" s="74" t="s">
        <v>194</v>
      </c>
      <c r="B29" s="277">
        <v>17475</v>
      </c>
      <c r="C29" s="277"/>
      <c r="D29" s="75">
        <v>16052</v>
      </c>
      <c r="E29" s="75">
        <v>20</v>
      </c>
      <c r="F29" s="75">
        <v>1012</v>
      </c>
      <c r="G29" s="75">
        <v>260</v>
      </c>
      <c r="H29" s="226">
        <v>131</v>
      </c>
    </row>
    <row r="30" spans="1:8" ht="13.5" customHeight="1">
      <c r="A30" s="65"/>
      <c r="B30" s="286"/>
      <c r="C30" s="287"/>
      <c r="D30" s="30"/>
      <c r="E30" s="30"/>
      <c r="F30" s="30"/>
      <c r="G30" s="30"/>
      <c r="H30" s="30"/>
    </row>
    <row r="31" spans="1:8" ht="13.5" customHeight="1" thickBot="1">
      <c r="A31" s="76" t="s">
        <v>13</v>
      </c>
      <c r="B31" s="65"/>
      <c r="C31" s="65"/>
      <c r="D31" s="65"/>
      <c r="E31" s="65"/>
      <c r="F31" s="65"/>
      <c r="G31" s="65"/>
      <c r="H31" s="65"/>
    </row>
    <row r="32" spans="1:8" ht="17.25" customHeight="1">
      <c r="A32" s="77" t="s">
        <v>0</v>
      </c>
      <c r="B32" s="278" t="s">
        <v>12</v>
      </c>
      <c r="C32" s="279"/>
      <c r="D32" s="67" t="s">
        <v>10</v>
      </c>
      <c r="E32" s="67" t="s">
        <v>8</v>
      </c>
      <c r="F32" s="67" t="s">
        <v>6</v>
      </c>
      <c r="G32" s="67" t="s">
        <v>5</v>
      </c>
      <c r="H32" s="55" t="s">
        <v>3</v>
      </c>
    </row>
    <row r="33" spans="1:8" ht="17.25" customHeight="1">
      <c r="A33" s="68" t="s">
        <v>181</v>
      </c>
      <c r="B33" s="280">
        <v>12390337</v>
      </c>
      <c r="C33" s="281"/>
      <c r="D33" s="242">
        <v>3833988</v>
      </c>
      <c r="E33" s="242">
        <v>2291613</v>
      </c>
      <c r="F33" s="243">
        <v>1776524</v>
      </c>
      <c r="G33" s="242">
        <v>3073363</v>
      </c>
      <c r="H33" s="244">
        <v>1414849</v>
      </c>
    </row>
    <row r="34" spans="1:8" ht="17.25" customHeight="1">
      <c r="A34" s="248" t="s">
        <v>182</v>
      </c>
      <c r="B34" s="273">
        <v>12151755</v>
      </c>
      <c r="C34" s="274"/>
      <c r="D34" s="70">
        <v>3573218</v>
      </c>
      <c r="E34" s="70">
        <v>2116392</v>
      </c>
      <c r="F34" s="70">
        <v>1989112</v>
      </c>
      <c r="G34" s="70">
        <v>3074116</v>
      </c>
      <c r="H34" s="237">
        <v>1398917</v>
      </c>
    </row>
    <row r="35" spans="1:8" ht="17.25" customHeight="1">
      <c r="A35" s="249" t="s">
        <v>134</v>
      </c>
      <c r="B35" s="282">
        <v>12142641</v>
      </c>
      <c r="C35" s="283"/>
      <c r="D35" s="78">
        <v>3473832</v>
      </c>
      <c r="E35" s="78">
        <v>2119249</v>
      </c>
      <c r="F35" s="78">
        <v>2113542</v>
      </c>
      <c r="G35" s="78">
        <v>1520821</v>
      </c>
      <c r="H35" s="240">
        <v>2915197</v>
      </c>
    </row>
    <row r="36" spans="1:8" ht="17.25" customHeight="1">
      <c r="A36" s="73" t="s">
        <v>183</v>
      </c>
      <c r="B36" s="284">
        <v>851342</v>
      </c>
      <c r="C36" s="285"/>
      <c r="D36" s="72">
        <v>356127</v>
      </c>
      <c r="E36" s="72">
        <v>158940</v>
      </c>
      <c r="F36" s="72">
        <v>133236</v>
      </c>
      <c r="G36" s="72">
        <v>57514</v>
      </c>
      <c r="H36" s="227">
        <v>145525</v>
      </c>
    </row>
    <row r="37" spans="1:8" ht="17.25" customHeight="1">
      <c r="A37" s="73" t="s">
        <v>184</v>
      </c>
      <c r="B37" s="273">
        <v>812658</v>
      </c>
      <c r="C37" s="274"/>
      <c r="D37" s="69">
        <v>302864</v>
      </c>
      <c r="E37" s="69">
        <v>176884</v>
      </c>
      <c r="F37" s="69">
        <v>138655</v>
      </c>
      <c r="G37" s="69">
        <v>46952</v>
      </c>
      <c r="H37" s="225">
        <v>147303</v>
      </c>
    </row>
    <row r="38" spans="1:8" ht="17.25" customHeight="1">
      <c r="A38" s="73" t="s">
        <v>185</v>
      </c>
      <c r="B38" s="273">
        <v>809204</v>
      </c>
      <c r="C38" s="274"/>
      <c r="D38" s="69">
        <v>242113</v>
      </c>
      <c r="E38" s="69">
        <v>167846</v>
      </c>
      <c r="F38" s="69">
        <v>160686</v>
      </c>
      <c r="G38" s="69">
        <v>64751</v>
      </c>
      <c r="H38" s="225">
        <v>173808</v>
      </c>
    </row>
    <row r="39" spans="1:8" ht="17.25" customHeight="1">
      <c r="A39" s="73" t="s">
        <v>186</v>
      </c>
      <c r="B39" s="273">
        <v>943369</v>
      </c>
      <c r="C39" s="274"/>
      <c r="D39" s="69">
        <v>187434</v>
      </c>
      <c r="E39" s="69">
        <v>174850</v>
      </c>
      <c r="F39" s="69">
        <v>199446</v>
      </c>
      <c r="G39" s="69">
        <v>154584</v>
      </c>
      <c r="H39" s="225">
        <v>227055</v>
      </c>
    </row>
    <row r="40" spans="1:8" ht="17.25" customHeight="1">
      <c r="A40" s="73" t="s">
        <v>187</v>
      </c>
      <c r="B40" s="273">
        <v>1068670</v>
      </c>
      <c r="C40" s="274"/>
      <c r="D40" s="69">
        <v>146743</v>
      </c>
      <c r="E40" s="69">
        <v>181062</v>
      </c>
      <c r="F40" s="69">
        <v>226665</v>
      </c>
      <c r="G40" s="69">
        <v>223163</v>
      </c>
      <c r="H40" s="225">
        <v>291037</v>
      </c>
    </row>
    <row r="41" spans="1:8" ht="17.25" customHeight="1">
      <c r="A41" s="73" t="s">
        <v>188</v>
      </c>
      <c r="B41" s="273">
        <v>1016393</v>
      </c>
      <c r="C41" s="274"/>
      <c r="D41" s="69">
        <v>135597</v>
      </c>
      <c r="E41" s="69">
        <v>167099</v>
      </c>
      <c r="F41" s="69">
        <v>205958</v>
      </c>
      <c r="G41" s="69">
        <v>213036</v>
      </c>
      <c r="H41" s="225">
        <v>294703</v>
      </c>
    </row>
    <row r="42" spans="1:8" ht="17.25" customHeight="1">
      <c r="A42" s="73" t="s">
        <v>189</v>
      </c>
      <c r="B42" s="273">
        <v>860107</v>
      </c>
      <c r="C42" s="274"/>
      <c r="D42" s="69">
        <v>159496</v>
      </c>
      <c r="E42" s="69">
        <v>183060</v>
      </c>
      <c r="F42" s="69">
        <v>163721</v>
      </c>
      <c r="G42" s="69">
        <v>138731</v>
      </c>
      <c r="H42" s="225">
        <v>215099</v>
      </c>
    </row>
    <row r="43" spans="1:8" ht="17.25" customHeight="1">
      <c r="A43" s="73" t="s">
        <v>190</v>
      </c>
      <c r="B43" s="273">
        <v>762271</v>
      </c>
      <c r="C43" s="274"/>
      <c r="D43" s="69">
        <v>246423</v>
      </c>
      <c r="E43" s="69">
        <v>172424</v>
      </c>
      <c r="F43" s="69">
        <v>133464</v>
      </c>
      <c r="G43" s="69">
        <v>54256</v>
      </c>
      <c r="H43" s="225">
        <v>155704</v>
      </c>
    </row>
    <row r="44" spans="1:8" ht="17.25" customHeight="1">
      <c r="A44" s="73" t="s">
        <v>191</v>
      </c>
      <c r="B44" s="273">
        <v>1000943</v>
      </c>
      <c r="C44" s="274"/>
      <c r="D44" s="69">
        <v>351629</v>
      </c>
      <c r="E44" s="69">
        <v>168058</v>
      </c>
      <c r="F44" s="69">
        <v>166355</v>
      </c>
      <c r="G44" s="69">
        <v>98853</v>
      </c>
      <c r="H44" s="225">
        <v>216048</v>
      </c>
    </row>
    <row r="45" spans="1:8" ht="17.25" customHeight="1">
      <c r="A45" s="73" t="s">
        <v>192</v>
      </c>
      <c r="B45" s="273">
        <v>1346593</v>
      </c>
      <c r="C45" s="274"/>
      <c r="D45" s="69">
        <v>449755</v>
      </c>
      <c r="E45" s="69">
        <v>205779</v>
      </c>
      <c r="F45" s="69">
        <v>205916</v>
      </c>
      <c r="G45" s="69">
        <v>146866</v>
      </c>
      <c r="H45" s="225">
        <v>338277</v>
      </c>
    </row>
    <row r="46" spans="1:8" ht="17.25" customHeight="1">
      <c r="A46" s="73" t="s">
        <v>193</v>
      </c>
      <c r="B46" s="273">
        <v>1415029</v>
      </c>
      <c r="C46" s="274"/>
      <c r="D46" s="69">
        <v>478655</v>
      </c>
      <c r="E46" s="69">
        <v>187263</v>
      </c>
      <c r="F46" s="69">
        <v>204718</v>
      </c>
      <c r="G46" s="69">
        <v>188106</v>
      </c>
      <c r="H46" s="225">
        <v>356287</v>
      </c>
    </row>
    <row r="47" spans="1:8" ht="17.25" customHeight="1" thickBot="1">
      <c r="A47" s="74" t="s">
        <v>194</v>
      </c>
      <c r="B47" s="275">
        <v>1256062</v>
      </c>
      <c r="C47" s="276"/>
      <c r="D47" s="75">
        <v>416996</v>
      </c>
      <c r="E47" s="75">
        <v>175984</v>
      </c>
      <c r="F47" s="75">
        <v>174722</v>
      </c>
      <c r="G47" s="75">
        <v>134009</v>
      </c>
      <c r="H47" s="226">
        <v>354351</v>
      </c>
    </row>
    <row r="48" spans="1:8" ht="13.5" customHeight="1">
      <c r="A48" s="53" t="s">
        <v>1</v>
      </c>
      <c r="B48" s="65"/>
      <c r="C48" s="65"/>
      <c r="D48" s="65"/>
      <c r="E48" s="65"/>
      <c r="F48" s="65"/>
      <c r="G48" s="65"/>
      <c r="H48" s="65"/>
    </row>
    <row r="49" spans="1:1">
      <c r="A49" s="257" t="s">
        <v>126</v>
      </c>
    </row>
  </sheetData>
  <mergeCells count="41">
    <mergeCell ref="B23:C23"/>
    <mergeCell ref="A9:B9"/>
    <mergeCell ref="A10:B10"/>
    <mergeCell ref="B14:C14"/>
    <mergeCell ref="B15:C15"/>
    <mergeCell ref="B16:C16"/>
    <mergeCell ref="B17:C17"/>
    <mergeCell ref="B18:C18"/>
    <mergeCell ref="B19:C19"/>
    <mergeCell ref="B20:C20"/>
    <mergeCell ref="B21:C21"/>
    <mergeCell ref="B22:C22"/>
    <mergeCell ref="A8:B8"/>
    <mergeCell ref="A2:H2"/>
    <mergeCell ref="A4:C4"/>
    <mergeCell ref="A5:B5"/>
    <mergeCell ref="A6:B6"/>
    <mergeCell ref="A7:B7"/>
    <mergeCell ref="B37:C37"/>
    <mergeCell ref="B24:C24"/>
    <mergeCell ref="B25:C25"/>
    <mergeCell ref="B26:C26"/>
    <mergeCell ref="B27:C27"/>
    <mergeCell ref="B28:C28"/>
    <mergeCell ref="B29:C29"/>
    <mergeCell ref="B32:C32"/>
    <mergeCell ref="B33:C33"/>
    <mergeCell ref="B34:C34"/>
    <mergeCell ref="B35:C35"/>
    <mergeCell ref="B36:C36"/>
    <mergeCell ref="B30:C30"/>
    <mergeCell ref="B44:C44"/>
    <mergeCell ref="B45:C45"/>
    <mergeCell ref="B46:C46"/>
    <mergeCell ref="B47:C47"/>
    <mergeCell ref="B38:C38"/>
    <mergeCell ref="B39:C39"/>
    <mergeCell ref="B40:C40"/>
    <mergeCell ref="B41:C41"/>
    <mergeCell ref="B42:C42"/>
    <mergeCell ref="B43:C43"/>
  </mergeCells>
  <phoneticPr fontId="8"/>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A16:A29 A34:A4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zoomScale="80" zoomScaleNormal="80" workbookViewId="0"/>
  </sheetViews>
  <sheetFormatPr defaultColWidth="9" defaultRowHeight="13.5"/>
  <cols>
    <col min="1" max="1" width="23.5" style="10" customWidth="1"/>
    <col min="2" max="2" width="4.75" style="10" customWidth="1"/>
    <col min="3" max="6" width="12" style="10" customWidth="1"/>
    <col min="7" max="9" width="12" style="12" customWidth="1"/>
    <col min="10" max="16384" width="9" style="10"/>
  </cols>
  <sheetData>
    <row r="1" spans="1:9" ht="30" customHeight="1">
      <c r="G1" s="24"/>
      <c r="H1" s="24"/>
      <c r="I1" s="24"/>
    </row>
    <row r="2" spans="1:9" s="32" customFormat="1" ht="22.5" customHeight="1">
      <c r="A2" s="305" t="s">
        <v>195</v>
      </c>
      <c r="B2" s="305"/>
      <c r="C2" s="305"/>
      <c r="D2" s="305"/>
      <c r="E2" s="305"/>
      <c r="F2" s="305"/>
      <c r="G2" s="305"/>
      <c r="H2" s="305"/>
      <c r="I2" s="305"/>
    </row>
    <row r="3" spans="1:9" s="38" customFormat="1" ht="13.5" customHeight="1" thickBot="1">
      <c r="A3" s="51"/>
      <c r="B3" s="51"/>
      <c r="C3" s="1"/>
      <c r="D3" s="1"/>
      <c r="E3" s="1"/>
      <c r="F3" s="79"/>
      <c r="G3" s="80"/>
      <c r="H3" s="80"/>
      <c r="I3" s="79" t="s">
        <v>48</v>
      </c>
    </row>
    <row r="4" spans="1:9" s="35" customFormat="1" ht="22.5" customHeight="1">
      <c r="A4" s="297" t="s">
        <v>47</v>
      </c>
      <c r="B4" s="298"/>
      <c r="C4" s="303" t="s">
        <v>112</v>
      </c>
      <c r="D4" s="304"/>
      <c r="E4" s="304"/>
      <c r="F4" s="304"/>
      <c r="G4" s="304"/>
      <c r="H4" s="304"/>
      <c r="I4" s="304"/>
    </row>
    <row r="5" spans="1:9" s="35" customFormat="1" ht="22.5" customHeight="1">
      <c r="A5" s="299"/>
      <c r="B5" s="300"/>
      <c r="C5" s="52" t="s">
        <v>46</v>
      </c>
      <c r="D5" s="52" t="s">
        <v>45</v>
      </c>
      <c r="E5" s="82" t="s">
        <v>44</v>
      </c>
      <c r="F5" s="82" t="s">
        <v>43</v>
      </c>
      <c r="G5" s="83" t="s">
        <v>49</v>
      </c>
      <c r="H5" s="83" t="s">
        <v>50</v>
      </c>
      <c r="I5" s="84" t="s">
        <v>51</v>
      </c>
    </row>
    <row r="6" spans="1:9" s="35" customFormat="1" ht="22.5" customHeight="1">
      <c r="A6" s="301"/>
      <c r="B6" s="302"/>
      <c r="C6" s="85" t="s">
        <v>42</v>
      </c>
      <c r="D6" s="85" t="s">
        <v>42</v>
      </c>
      <c r="E6" s="86" t="s">
        <v>42</v>
      </c>
      <c r="F6" s="87" t="s">
        <v>75</v>
      </c>
      <c r="G6" s="88" t="s">
        <v>42</v>
      </c>
      <c r="H6" s="88" t="s">
        <v>42</v>
      </c>
      <c r="I6" s="89" t="s">
        <v>42</v>
      </c>
    </row>
    <row r="7" spans="1:9" s="35" customFormat="1" ht="22.5" customHeight="1">
      <c r="A7" s="44" t="s">
        <v>41</v>
      </c>
      <c r="B7" s="90" t="s">
        <v>40</v>
      </c>
      <c r="C7" s="91">
        <v>159492</v>
      </c>
      <c r="D7" s="91">
        <v>9888</v>
      </c>
      <c r="E7" s="92">
        <v>18730</v>
      </c>
      <c r="F7" s="92">
        <v>289</v>
      </c>
      <c r="G7" s="93">
        <v>15191</v>
      </c>
      <c r="H7" s="93">
        <v>7705</v>
      </c>
      <c r="I7" s="94">
        <v>7476</v>
      </c>
    </row>
    <row r="8" spans="1:9" s="35" customFormat="1" ht="22.5" customHeight="1">
      <c r="A8" s="48" t="s">
        <v>39</v>
      </c>
      <c r="B8" s="95" t="s">
        <v>38</v>
      </c>
      <c r="C8" s="96">
        <v>83212</v>
      </c>
      <c r="D8" s="96">
        <v>4387</v>
      </c>
      <c r="E8" s="97">
        <v>8377</v>
      </c>
      <c r="F8" s="98">
        <v>176</v>
      </c>
      <c r="G8" s="99">
        <v>6157</v>
      </c>
      <c r="H8" s="99">
        <v>2923</v>
      </c>
      <c r="I8" s="100">
        <v>2950</v>
      </c>
    </row>
    <row r="9" spans="1:9" s="35" customFormat="1" ht="22.5" customHeight="1">
      <c r="A9" s="48" t="s">
        <v>37</v>
      </c>
      <c r="B9" s="95" t="s">
        <v>36</v>
      </c>
      <c r="C9" s="97">
        <v>99.402309739421995</v>
      </c>
      <c r="D9" s="97">
        <v>100</v>
      </c>
      <c r="E9" s="97">
        <v>81.612200435729847</v>
      </c>
      <c r="F9" s="101">
        <v>51.423487544483983</v>
      </c>
      <c r="G9" s="102">
        <v>100</v>
      </c>
      <c r="H9" s="102">
        <v>99.6</v>
      </c>
      <c r="I9" s="101">
        <v>100</v>
      </c>
    </row>
    <row r="10" spans="1:9" s="35" customFormat="1" ht="22.5" customHeight="1">
      <c r="A10" s="48" t="s">
        <v>35</v>
      </c>
      <c r="B10" s="103" t="s">
        <v>74</v>
      </c>
      <c r="C10" s="96">
        <v>18118577</v>
      </c>
      <c r="D10" s="96">
        <v>1022381</v>
      </c>
      <c r="E10" s="97">
        <v>2073383</v>
      </c>
      <c r="F10" s="98">
        <v>42906</v>
      </c>
      <c r="G10" s="102">
        <v>0</v>
      </c>
      <c r="H10" s="102">
        <v>0</v>
      </c>
      <c r="I10" s="100">
        <v>761786</v>
      </c>
    </row>
    <row r="11" spans="1:9" s="35" customFormat="1" ht="22.5" customHeight="1">
      <c r="A11" s="48" t="s">
        <v>34</v>
      </c>
      <c r="B11" s="103" t="s">
        <v>74</v>
      </c>
      <c r="C11" s="96">
        <v>56338</v>
      </c>
      <c r="D11" s="96">
        <v>4359</v>
      </c>
      <c r="E11" s="97">
        <v>5130</v>
      </c>
      <c r="F11" s="101">
        <v>296</v>
      </c>
      <c r="G11" s="102">
        <v>0</v>
      </c>
      <c r="H11" s="102">
        <v>0</v>
      </c>
      <c r="I11" s="101">
        <v>3095</v>
      </c>
    </row>
    <row r="12" spans="1:9" s="35" customFormat="1" ht="22.5" customHeight="1">
      <c r="A12" s="48" t="s">
        <v>33</v>
      </c>
      <c r="B12" s="103" t="s">
        <v>30</v>
      </c>
      <c r="C12" s="96">
        <v>353.23401800717278</v>
      </c>
      <c r="D12" s="96">
        <v>440.83737864077671</v>
      </c>
      <c r="E12" s="97">
        <v>273.89215162840361</v>
      </c>
      <c r="F12" s="98">
        <v>1024.2214532871972</v>
      </c>
      <c r="G12" s="102">
        <v>0</v>
      </c>
      <c r="H12" s="102">
        <v>0</v>
      </c>
      <c r="I12" s="101">
        <v>413.99143927233814</v>
      </c>
    </row>
    <row r="13" spans="1:9" s="35" customFormat="1" ht="22.5" customHeight="1">
      <c r="A13" s="48" t="s">
        <v>32</v>
      </c>
      <c r="B13" s="103" t="s">
        <v>74</v>
      </c>
      <c r="C13" s="96">
        <v>49639.936986301371</v>
      </c>
      <c r="D13" s="96">
        <v>2801.0438356164382</v>
      </c>
      <c r="E13" s="97">
        <v>5680.5013698630137</v>
      </c>
      <c r="F13" s="98">
        <v>117.55068493150685</v>
      </c>
      <c r="G13" s="102">
        <v>0</v>
      </c>
      <c r="H13" s="102">
        <v>0</v>
      </c>
      <c r="I13" s="100">
        <v>2087.0849315068494</v>
      </c>
    </row>
    <row r="14" spans="1:9" s="35" customFormat="1" ht="22.5" customHeight="1">
      <c r="A14" s="48" t="s">
        <v>31</v>
      </c>
      <c r="B14" s="95" t="s">
        <v>30</v>
      </c>
      <c r="C14" s="96">
        <v>311.23778613536336</v>
      </c>
      <c r="D14" s="96">
        <v>283.2770869353194</v>
      </c>
      <c r="E14" s="97">
        <v>303.28357553993669</v>
      </c>
      <c r="F14" s="98">
        <v>406.74977484950472</v>
      </c>
      <c r="G14" s="102">
        <v>0</v>
      </c>
      <c r="H14" s="102">
        <v>0</v>
      </c>
      <c r="I14" s="100">
        <v>279.17133915286911</v>
      </c>
    </row>
    <row r="15" spans="1:9" s="35" customFormat="1" ht="22.5" customHeight="1">
      <c r="A15" s="268" t="s">
        <v>205</v>
      </c>
      <c r="B15" s="103" t="s">
        <v>74</v>
      </c>
      <c r="C15" s="96">
        <v>17.43</v>
      </c>
      <c r="D15" s="96">
        <v>18.010000000000002</v>
      </c>
      <c r="E15" s="97">
        <v>16.850000000000001</v>
      </c>
      <c r="F15" s="101">
        <v>16.03</v>
      </c>
      <c r="G15" s="99">
        <v>22</v>
      </c>
      <c r="H15" s="99">
        <v>22</v>
      </c>
      <c r="I15" s="100">
        <v>19.760000000000002</v>
      </c>
    </row>
    <row r="16" spans="1:9" s="35" customFormat="1" ht="22.5" customHeight="1">
      <c r="A16" s="48" t="s">
        <v>29</v>
      </c>
      <c r="B16" s="103" t="s">
        <v>28</v>
      </c>
      <c r="C16" s="96">
        <v>2</v>
      </c>
      <c r="D16" s="123">
        <v>0</v>
      </c>
      <c r="E16" s="97">
        <v>5</v>
      </c>
      <c r="F16" s="98">
        <v>2</v>
      </c>
      <c r="G16" s="102">
        <v>0</v>
      </c>
      <c r="H16" s="102">
        <v>0</v>
      </c>
      <c r="I16" s="101">
        <v>0</v>
      </c>
    </row>
    <row r="17" spans="1:9" s="35" customFormat="1" ht="22.5" customHeight="1" thickBot="1">
      <c r="A17" s="104" t="s">
        <v>27</v>
      </c>
      <c r="B17" s="105" t="s">
        <v>26</v>
      </c>
      <c r="C17" s="106">
        <v>796202</v>
      </c>
      <c r="D17" s="106">
        <v>58287</v>
      </c>
      <c r="E17" s="107">
        <v>155382.5</v>
      </c>
      <c r="F17" s="108">
        <v>7080</v>
      </c>
      <c r="G17" s="109">
        <v>138629</v>
      </c>
      <c r="H17" s="109">
        <v>71180</v>
      </c>
      <c r="I17" s="108">
        <v>84094</v>
      </c>
    </row>
    <row r="18" spans="1:9" s="35" customFormat="1" ht="18.75" customHeight="1">
      <c r="A18" s="110"/>
      <c r="B18" s="110"/>
      <c r="C18" s="111"/>
      <c r="D18" s="111"/>
      <c r="E18" s="111"/>
      <c r="F18" s="111"/>
      <c r="G18" s="112"/>
      <c r="H18" s="112"/>
      <c r="I18" s="112"/>
    </row>
    <row r="19" spans="1:9" s="35" customFormat="1" ht="13.5" customHeight="1" thickBot="1">
      <c r="A19" s="51"/>
      <c r="B19" s="32"/>
      <c r="C19" s="32"/>
      <c r="D19" s="32"/>
      <c r="E19" s="32"/>
      <c r="F19" s="79"/>
      <c r="G19" s="80"/>
      <c r="H19" s="80"/>
      <c r="I19" s="79" t="s">
        <v>48</v>
      </c>
    </row>
    <row r="20" spans="1:9" s="35" customFormat="1" ht="22.5" customHeight="1">
      <c r="A20" s="297" t="s">
        <v>47</v>
      </c>
      <c r="B20" s="298"/>
      <c r="C20" s="303" t="s">
        <v>135</v>
      </c>
      <c r="D20" s="304"/>
      <c r="E20" s="304"/>
      <c r="F20" s="304"/>
      <c r="G20" s="304"/>
      <c r="H20" s="304"/>
      <c r="I20" s="304"/>
    </row>
    <row r="21" spans="1:9" s="35" customFormat="1" ht="22.5" customHeight="1">
      <c r="A21" s="299"/>
      <c r="B21" s="300"/>
      <c r="C21" s="52" t="s">
        <v>46</v>
      </c>
      <c r="D21" s="52" t="s">
        <v>45</v>
      </c>
      <c r="E21" s="82" t="s">
        <v>44</v>
      </c>
      <c r="F21" s="82" t="s">
        <v>43</v>
      </c>
      <c r="G21" s="83" t="s">
        <v>49</v>
      </c>
      <c r="H21" s="83" t="s">
        <v>50</v>
      </c>
      <c r="I21" s="84" t="s">
        <v>51</v>
      </c>
    </row>
    <row r="22" spans="1:9" s="35" customFormat="1" ht="22.5" customHeight="1">
      <c r="A22" s="301"/>
      <c r="B22" s="302"/>
      <c r="C22" s="85" t="s">
        <v>42</v>
      </c>
      <c r="D22" s="85" t="s">
        <v>42</v>
      </c>
      <c r="E22" s="86" t="s">
        <v>42</v>
      </c>
      <c r="F22" s="87" t="s">
        <v>75</v>
      </c>
      <c r="G22" s="88" t="s">
        <v>42</v>
      </c>
      <c r="H22" s="88" t="s">
        <v>42</v>
      </c>
      <c r="I22" s="89" t="s">
        <v>42</v>
      </c>
    </row>
    <row r="23" spans="1:9" s="35" customFormat="1" ht="22.5" customHeight="1">
      <c r="A23" s="44" t="s">
        <v>41</v>
      </c>
      <c r="B23" s="90" t="s">
        <v>40</v>
      </c>
      <c r="C23" s="113">
        <v>158795</v>
      </c>
      <c r="D23" s="113">
        <v>9778</v>
      </c>
      <c r="E23" s="114">
        <v>18606</v>
      </c>
      <c r="F23" s="114">
        <v>290</v>
      </c>
      <c r="G23" s="115">
        <v>14943</v>
      </c>
      <c r="H23" s="115">
        <v>7573</v>
      </c>
      <c r="I23" s="116">
        <v>7347</v>
      </c>
    </row>
    <row r="24" spans="1:9" s="35" customFormat="1" ht="22.5" customHeight="1">
      <c r="A24" s="48" t="s">
        <v>39</v>
      </c>
      <c r="B24" s="95" t="s">
        <v>38</v>
      </c>
      <c r="C24" s="117">
        <v>83626</v>
      </c>
      <c r="D24" s="117">
        <v>4418</v>
      </c>
      <c r="E24" s="114">
        <v>8438</v>
      </c>
      <c r="F24" s="114">
        <v>172</v>
      </c>
      <c r="G24" s="118">
        <v>6173</v>
      </c>
      <c r="H24" s="118">
        <v>2927</v>
      </c>
      <c r="I24" s="119">
        <v>2983</v>
      </c>
    </row>
    <row r="25" spans="1:9" s="35" customFormat="1" ht="22.5" customHeight="1">
      <c r="A25" s="48" t="s">
        <v>37</v>
      </c>
      <c r="B25" s="95" t="s">
        <v>36</v>
      </c>
      <c r="C25" s="120">
        <v>99.4</v>
      </c>
      <c r="D25" s="120">
        <v>100</v>
      </c>
      <c r="E25" s="114">
        <v>81</v>
      </c>
      <c r="F25" s="114">
        <v>53</v>
      </c>
      <c r="G25" s="118">
        <v>100</v>
      </c>
      <c r="H25" s="118">
        <v>99.1</v>
      </c>
      <c r="I25" s="121">
        <v>100</v>
      </c>
    </row>
    <row r="26" spans="1:9" s="35" customFormat="1" ht="22.5" customHeight="1">
      <c r="A26" s="48" t="s">
        <v>35</v>
      </c>
      <c r="B26" s="103" t="s">
        <v>74</v>
      </c>
      <c r="C26" s="117">
        <v>17876752</v>
      </c>
      <c r="D26" s="117">
        <v>1015105</v>
      </c>
      <c r="E26" s="114">
        <v>2111052</v>
      </c>
      <c r="F26" s="114">
        <v>43300</v>
      </c>
      <c r="G26" s="102" t="s">
        <v>140</v>
      </c>
      <c r="H26" s="102" t="s">
        <v>140</v>
      </c>
      <c r="I26" s="119">
        <v>783460</v>
      </c>
    </row>
    <row r="27" spans="1:9" s="35" customFormat="1" ht="22.5" customHeight="1">
      <c r="A27" s="48" t="s">
        <v>34</v>
      </c>
      <c r="B27" s="103" t="s">
        <v>74</v>
      </c>
      <c r="C27" s="117">
        <v>52824</v>
      </c>
      <c r="D27" s="117">
        <v>4073</v>
      </c>
      <c r="E27" s="114">
        <v>5281</v>
      </c>
      <c r="F27" s="114">
        <v>332</v>
      </c>
      <c r="G27" s="102" t="s">
        <v>140</v>
      </c>
      <c r="H27" s="102" t="s">
        <v>140</v>
      </c>
      <c r="I27" s="101">
        <v>2767</v>
      </c>
    </row>
    <row r="28" spans="1:9" s="35" customFormat="1" ht="22.5" customHeight="1">
      <c r="A28" s="48" t="s">
        <v>33</v>
      </c>
      <c r="B28" s="103" t="s">
        <v>30</v>
      </c>
      <c r="C28" s="117">
        <v>332.6553103057401</v>
      </c>
      <c r="D28" s="117">
        <v>416.54735119656374</v>
      </c>
      <c r="E28" s="114">
        <v>283.83317209502314</v>
      </c>
      <c r="F28" s="114">
        <v>1144.8275862068965</v>
      </c>
      <c r="G28" s="102" t="s">
        <v>140</v>
      </c>
      <c r="H28" s="102" t="s">
        <v>140</v>
      </c>
      <c r="I28" s="101">
        <v>376.61630597522799</v>
      </c>
    </row>
    <row r="29" spans="1:9" s="35" customFormat="1" ht="22.5" customHeight="1">
      <c r="A29" s="48" t="s">
        <v>32</v>
      </c>
      <c r="B29" s="103" t="s">
        <v>74</v>
      </c>
      <c r="C29" s="117">
        <v>48843.584699453553</v>
      </c>
      <c r="D29" s="117">
        <v>2773.5109289617485</v>
      </c>
      <c r="E29" s="114">
        <v>5767.9016393442625</v>
      </c>
      <c r="F29" s="114">
        <v>118.30601092896175</v>
      </c>
      <c r="G29" s="102" t="s">
        <v>140</v>
      </c>
      <c r="H29" s="102" t="s">
        <v>140</v>
      </c>
      <c r="I29" s="119">
        <v>2140.601092896175</v>
      </c>
    </row>
    <row r="30" spans="1:9" s="35" customFormat="1" ht="22.5" customHeight="1">
      <c r="A30" s="48" t="s">
        <v>83</v>
      </c>
      <c r="B30" s="95" t="s">
        <v>30</v>
      </c>
      <c r="C30" s="117">
        <v>307.58893352721151</v>
      </c>
      <c r="D30" s="117">
        <v>283.64808027835431</v>
      </c>
      <c r="E30" s="114">
        <v>310.00223795250253</v>
      </c>
      <c r="F30" s="114">
        <v>407.95176182400604</v>
      </c>
      <c r="G30" s="102" t="s">
        <v>140</v>
      </c>
      <c r="H30" s="102" t="s">
        <v>140</v>
      </c>
      <c r="I30" s="119">
        <v>291.35716522338026</v>
      </c>
    </row>
    <row r="31" spans="1:9" s="35" customFormat="1" ht="22.5" customHeight="1">
      <c r="A31" s="268" t="s">
        <v>205</v>
      </c>
      <c r="B31" s="103" t="s">
        <v>74</v>
      </c>
      <c r="C31" s="117">
        <v>17.2</v>
      </c>
      <c r="D31" s="117">
        <v>17.399999999999999</v>
      </c>
      <c r="E31" s="114">
        <v>16.8</v>
      </c>
      <c r="F31" s="114">
        <v>17.5</v>
      </c>
      <c r="G31" s="122">
        <v>21.9</v>
      </c>
      <c r="H31" s="122">
        <v>20.9</v>
      </c>
      <c r="I31" s="119">
        <v>19.2</v>
      </c>
    </row>
    <row r="32" spans="1:9" s="35" customFormat="1" ht="22.5" customHeight="1">
      <c r="A32" s="48" t="s">
        <v>29</v>
      </c>
      <c r="B32" s="103" t="s">
        <v>28</v>
      </c>
      <c r="C32" s="117">
        <v>2</v>
      </c>
      <c r="D32" s="123">
        <v>0</v>
      </c>
      <c r="E32" s="114">
        <v>5</v>
      </c>
      <c r="F32" s="114">
        <v>2</v>
      </c>
      <c r="G32" s="122">
        <v>0</v>
      </c>
      <c r="H32" s="118">
        <v>0</v>
      </c>
      <c r="I32" s="121">
        <v>0</v>
      </c>
    </row>
    <row r="33" spans="1:9" s="35" customFormat="1" ht="22.5" customHeight="1" thickBot="1">
      <c r="A33" s="104" t="s">
        <v>27</v>
      </c>
      <c r="B33" s="105" t="s">
        <v>26</v>
      </c>
      <c r="C33" s="124">
        <v>796582</v>
      </c>
      <c r="D33" s="124">
        <v>58287</v>
      </c>
      <c r="E33" s="125">
        <v>155383</v>
      </c>
      <c r="F33" s="125">
        <v>7080</v>
      </c>
      <c r="G33" s="126">
        <v>138775</v>
      </c>
      <c r="H33" s="126">
        <v>71494</v>
      </c>
      <c r="I33" s="108">
        <v>84092</v>
      </c>
    </row>
    <row r="34" spans="1:9" s="11" customFormat="1" ht="13.5" customHeight="1">
      <c r="A34" s="127" t="s">
        <v>206</v>
      </c>
      <c r="B34" s="1"/>
      <c r="C34" s="1"/>
      <c r="D34" s="1"/>
      <c r="E34" s="1"/>
      <c r="F34" s="1"/>
      <c r="G34" s="24"/>
      <c r="H34" s="81"/>
      <c r="I34" s="80"/>
    </row>
    <row r="35" spans="1:9" s="11" customFormat="1" ht="13.5" customHeight="1">
      <c r="A35" s="51" t="s">
        <v>102</v>
      </c>
      <c r="B35" s="1"/>
      <c r="C35" s="1"/>
      <c r="D35" s="1"/>
      <c r="E35" s="1"/>
      <c r="F35" s="1"/>
      <c r="G35" s="33"/>
      <c r="H35" s="33"/>
      <c r="I35" s="33"/>
    </row>
    <row r="36" spans="1:9" s="27" customFormat="1" ht="13.5" customHeight="1">
      <c r="A36" s="1" t="s">
        <v>91</v>
      </c>
      <c r="B36" s="1"/>
      <c r="C36" s="1"/>
      <c r="D36" s="1"/>
      <c r="E36" s="1"/>
      <c r="F36" s="1"/>
      <c r="G36" s="33"/>
      <c r="H36" s="33"/>
      <c r="I36" s="33"/>
    </row>
  </sheetData>
  <mergeCells count="5">
    <mergeCell ref="A20:B22"/>
    <mergeCell ref="A4:B6"/>
    <mergeCell ref="C4:I4"/>
    <mergeCell ref="C20:I20"/>
    <mergeCell ref="A2:I2"/>
  </mergeCells>
  <phoneticPr fontId="8"/>
  <printOptions horizontalCentered="1"/>
  <pageMargins left="0.59055118110236227" right="0.59055118110236227" top="0.78740157480314965" bottom="0.78740157480314965" header="0.59055118110236227" footer="0.59055118110236227"/>
  <pageSetup paperSize="9" scale="9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zoomScaleSheetLayoutView="85" workbookViewId="0"/>
  </sheetViews>
  <sheetFormatPr defaultRowHeight="13.5"/>
  <cols>
    <col min="1" max="1" width="21.625" style="32" customWidth="1"/>
    <col min="2" max="3" width="13.625" style="32" customWidth="1"/>
    <col min="4" max="6" width="13.125" style="32" customWidth="1"/>
    <col min="7" max="16384" width="9" style="32"/>
  </cols>
  <sheetData>
    <row r="1" spans="1:6" s="38" customFormat="1" ht="30" customHeight="1"/>
    <row r="2" spans="1:6" ht="22.5" customHeight="1">
      <c r="A2" s="272" t="s">
        <v>196</v>
      </c>
      <c r="B2" s="272"/>
      <c r="C2" s="272"/>
      <c r="D2" s="272"/>
      <c r="E2" s="272"/>
      <c r="F2" s="272"/>
    </row>
    <row r="3" spans="1:6" s="38" customFormat="1" ht="13.5" customHeight="1" thickBot="1">
      <c r="A3" s="306" t="s">
        <v>56</v>
      </c>
      <c r="B3" s="306"/>
      <c r="C3" s="228"/>
      <c r="D3" s="228"/>
      <c r="E3" s="228"/>
      <c r="F3" s="228"/>
    </row>
    <row r="4" spans="1:6" s="38" customFormat="1" ht="18.75" customHeight="1">
      <c r="A4" s="40" t="s">
        <v>55</v>
      </c>
      <c r="B4" s="220" t="s">
        <v>86</v>
      </c>
      <c r="C4" s="128" t="s">
        <v>54</v>
      </c>
      <c r="D4" s="129" t="s">
        <v>77</v>
      </c>
      <c r="E4" s="129" t="s">
        <v>53</v>
      </c>
      <c r="F4" s="130" t="s">
        <v>52</v>
      </c>
    </row>
    <row r="5" spans="1:6" s="38" customFormat="1" ht="18.75" customHeight="1">
      <c r="A5" s="131" t="s">
        <v>90</v>
      </c>
      <c r="B5" s="132">
        <v>16817330</v>
      </c>
      <c r="C5" s="133">
        <v>16221159</v>
      </c>
      <c r="D5" s="134">
        <v>175374</v>
      </c>
      <c r="E5" s="134">
        <v>420196</v>
      </c>
      <c r="F5" s="136">
        <v>601</v>
      </c>
    </row>
    <row r="6" spans="1:6" s="38" customFormat="1" ht="18.75" customHeight="1">
      <c r="A6" s="137" t="s">
        <v>104</v>
      </c>
      <c r="B6" s="132">
        <v>16883115</v>
      </c>
      <c r="C6" s="132">
        <v>16295025</v>
      </c>
      <c r="D6" s="132">
        <v>175707</v>
      </c>
      <c r="E6" s="132">
        <v>411726</v>
      </c>
      <c r="F6" s="138">
        <v>657</v>
      </c>
    </row>
    <row r="7" spans="1:6" s="38" customFormat="1" ht="18.75" customHeight="1">
      <c r="A7" s="137" t="s">
        <v>108</v>
      </c>
      <c r="B7" s="132">
        <v>16780388</v>
      </c>
      <c r="C7" s="132">
        <v>16186584</v>
      </c>
      <c r="D7" s="132">
        <v>167286</v>
      </c>
      <c r="E7" s="132">
        <v>426438</v>
      </c>
      <c r="F7" s="138">
        <v>80</v>
      </c>
    </row>
    <row r="8" spans="1:6" s="38" customFormat="1" ht="18.75" customHeight="1">
      <c r="A8" s="137" t="s">
        <v>113</v>
      </c>
      <c r="B8" s="132">
        <v>16654445</v>
      </c>
      <c r="C8" s="132">
        <v>16041785</v>
      </c>
      <c r="D8" s="132">
        <v>168490</v>
      </c>
      <c r="E8" s="132">
        <v>443553</v>
      </c>
      <c r="F8" s="138">
        <v>617</v>
      </c>
    </row>
    <row r="9" spans="1:6" s="38" customFormat="1" ht="18.75" customHeight="1">
      <c r="A9" s="139" t="s">
        <v>134</v>
      </c>
      <c r="B9" s="140">
        <v>16517777</v>
      </c>
      <c r="C9" s="140">
        <v>15900135</v>
      </c>
      <c r="D9" s="140">
        <v>159152</v>
      </c>
      <c r="E9" s="140">
        <v>457963</v>
      </c>
      <c r="F9" s="142">
        <v>527</v>
      </c>
    </row>
    <row r="10" spans="1:6" s="38" customFormat="1" ht="18.75" customHeight="1">
      <c r="A10" s="143" t="s">
        <v>139</v>
      </c>
      <c r="B10" s="144">
        <v>1152583</v>
      </c>
      <c r="C10" s="144">
        <v>1144443</v>
      </c>
      <c r="D10" s="144">
        <v>8126</v>
      </c>
      <c r="E10" s="145">
        <v>0</v>
      </c>
      <c r="F10" s="146">
        <v>14</v>
      </c>
    </row>
    <row r="11" spans="1:6" s="38" customFormat="1" ht="18.75" customHeight="1">
      <c r="A11" s="41" t="s">
        <v>105</v>
      </c>
      <c r="B11" s="132">
        <v>1521686</v>
      </c>
      <c r="C11" s="132">
        <v>1429504</v>
      </c>
      <c r="D11" s="132">
        <v>18442</v>
      </c>
      <c r="E11" s="132">
        <v>73737</v>
      </c>
      <c r="F11" s="147">
        <v>3</v>
      </c>
    </row>
    <row r="12" spans="1:6" s="38" customFormat="1" ht="18.75" customHeight="1">
      <c r="A12" s="41" t="s">
        <v>78</v>
      </c>
      <c r="B12" s="132">
        <v>1203596</v>
      </c>
      <c r="C12" s="132">
        <v>1195206</v>
      </c>
      <c r="D12" s="132">
        <v>8387</v>
      </c>
      <c r="E12" s="135">
        <v>0</v>
      </c>
      <c r="F12" s="147">
        <v>3</v>
      </c>
    </row>
    <row r="13" spans="1:6" s="38" customFormat="1" ht="18.75" customHeight="1">
      <c r="A13" s="41" t="s">
        <v>68</v>
      </c>
      <c r="B13" s="132">
        <v>1561450</v>
      </c>
      <c r="C13" s="132">
        <v>1460458</v>
      </c>
      <c r="D13" s="132">
        <v>18283</v>
      </c>
      <c r="E13" s="132">
        <v>82703</v>
      </c>
      <c r="F13" s="147">
        <v>6</v>
      </c>
    </row>
    <row r="14" spans="1:6" s="38" customFormat="1" ht="18.75" customHeight="1">
      <c r="A14" s="41" t="s">
        <v>79</v>
      </c>
      <c r="B14" s="132">
        <v>1206268</v>
      </c>
      <c r="C14" s="132">
        <v>1198285</v>
      </c>
      <c r="D14" s="132">
        <v>7973</v>
      </c>
      <c r="E14" s="135">
        <v>0</v>
      </c>
      <c r="F14" s="147">
        <v>10</v>
      </c>
    </row>
    <row r="15" spans="1:6" s="38" customFormat="1" ht="18.75" customHeight="1">
      <c r="A15" s="41" t="s">
        <v>67</v>
      </c>
      <c r="B15" s="132">
        <v>1598661</v>
      </c>
      <c r="C15" s="132">
        <v>1496890</v>
      </c>
      <c r="D15" s="132">
        <v>18521</v>
      </c>
      <c r="E15" s="132">
        <v>83245</v>
      </c>
      <c r="F15" s="147">
        <v>5</v>
      </c>
    </row>
    <row r="16" spans="1:6" s="38" customFormat="1" ht="18.75" customHeight="1">
      <c r="A16" s="41">
        <v>10</v>
      </c>
      <c r="B16" s="132">
        <v>1198780</v>
      </c>
      <c r="C16" s="132">
        <v>1190459</v>
      </c>
      <c r="D16" s="132">
        <v>8321</v>
      </c>
      <c r="E16" s="135">
        <v>0</v>
      </c>
      <c r="F16" s="147">
        <v>0</v>
      </c>
    </row>
    <row r="17" spans="1:6" s="38" customFormat="1" ht="18.75" customHeight="1">
      <c r="A17" s="41">
        <v>11</v>
      </c>
      <c r="B17" s="132">
        <v>1563279</v>
      </c>
      <c r="C17" s="132">
        <v>1462358</v>
      </c>
      <c r="D17" s="132">
        <v>17624</v>
      </c>
      <c r="E17" s="132">
        <v>82832</v>
      </c>
      <c r="F17" s="138">
        <v>465</v>
      </c>
    </row>
    <row r="18" spans="1:6" s="38" customFormat="1" ht="18.75" customHeight="1">
      <c r="A18" s="41">
        <v>12</v>
      </c>
      <c r="B18" s="132">
        <v>1206204</v>
      </c>
      <c r="C18" s="132">
        <v>1197977</v>
      </c>
      <c r="D18" s="132">
        <v>8211</v>
      </c>
      <c r="E18" s="135">
        <v>0</v>
      </c>
      <c r="F18" s="147">
        <v>16</v>
      </c>
    </row>
    <row r="19" spans="1:6" s="38" customFormat="1" ht="18.75" customHeight="1">
      <c r="A19" s="148" t="s">
        <v>142</v>
      </c>
      <c r="B19" s="132">
        <v>1552597</v>
      </c>
      <c r="C19" s="132">
        <v>1469122</v>
      </c>
      <c r="D19" s="132">
        <v>18522</v>
      </c>
      <c r="E19" s="132">
        <v>64953</v>
      </c>
      <c r="F19" s="147">
        <v>0</v>
      </c>
    </row>
    <row r="20" spans="1:6" s="38" customFormat="1" ht="18.75" customHeight="1">
      <c r="A20" s="42" t="s">
        <v>80</v>
      </c>
      <c r="B20" s="132">
        <v>1236245</v>
      </c>
      <c r="C20" s="149">
        <v>1227548</v>
      </c>
      <c r="D20" s="149">
        <v>8692</v>
      </c>
      <c r="E20" s="150">
        <v>0</v>
      </c>
      <c r="F20" s="147">
        <v>5</v>
      </c>
    </row>
    <row r="21" spans="1:6" s="38" customFormat="1" ht="18.75" customHeight="1" thickBot="1">
      <c r="A21" s="151" t="s">
        <v>66</v>
      </c>
      <c r="B21" s="152">
        <v>1516428</v>
      </c>
      <c r="C21" s="152">
        <v>1427885</v>
      </c>
      <c r="D21" s="152">
        <v>18050</v>
      </c>
      <c r="E21" s="153">
        <v>70493</v>
      </c>
      <c r="F21" s="154">
        <v>0</v>
      </c>
    </row>
    <row r="22" spans="1:6" s="38" customFormat="1" ht="13.5" customHeight="1">
      <c r="A22" s="229" t="s">
        <v>25</v>
      </c>
      <c r="B22" s="155"/>
      <c r="C22" s="229"/>
      <c r="D22" s="229"/>
      <c r="E22" s="229"/>
      <c r="F22" s="229"/>
    </row>
    <row r="23" spans="1:6" s="38" customFormat="1" ht="13.5" customHeight="1">
      <c r="A23" s="307" t="s">
        <v>81</v>
      </c>
      <c r="B23" s="307"/>
      <c r="C23" s="307"/>
      <c r="D23" s="307"/>
      <c r="E23" s="307"/>
      <c r="F23" s="307"/>
    </row>
    <row r="24" spans="1:6">
      <c r="A24" s="307" t="s">
        <v>82</v>
      </c>
      <c r="B24" s="307"/>
      <c r="C24" s="307"/>
      <c r="D24" s="307"/>
      <c r="E24" s="307"/>
      <c r="F24" s="307"/>
    </row>
    <row r="25" spans="1:6">
      <c r="A25" s="229" t="s">
        <v>92</v>
      </c>
    </row>
  </sheetData>
  <mergeCells count="4">
    <mergeCell ref="A2:F2"/>
    <mergeCell ref="A3:B3"/>
    <mergeCell ref="A23:F23"/>
    <mergeCell ref="A24:F24"/>
  </mergeCells>
  <phoneticPr fontId="8"/>
  <printOptions horizontalCentered="1"/>
  <pageMargins left="0.78740157480314965" right="0.78740157480314965" top="0.78740157480314965" bottom="0.78740157480314965" header="0.59055118110236227" footer="0.59055118110236227"/>
  <pageSetup paperSize="9" scale="98" orientation="portrait" r:id="rId1"/>
  <headerFooter alignWithMargins="0"/>
  <ignoredErrors>
    <ignoredError sqref="A11:A18 A20:A21 A6:A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showGridLines="0" zoomScaleNormal="100" workbookViewId="0"/>
  </sheetViews>
  <sheetFormatPr defaultRowHeight="13.5"/>
  <cols>
    <col min="1" max="1" width="21.625" style="31" customWidth="1"/>
    <col min="2" max="3" width="13.625" style="31" customWidth="1"/>
    <col min="4" max="6" width="13.125" style="31" customWidth="1"/>
    <col min="7" max="237" width="9" style="31"/>
    <col min="238" max="238" width="17" style="31" customWidth="1"/>
    <col min="239" max="239" width="14.625" style="31" customWidth="1"/>
    <col min="240" max="240" width="13.625" style="31" customWidth="1"/>
    <col min="241" max="242" width="11.625" style="31" customWidth="1"/>
    <col min="243" max="243" width="12.625" style="31" customWidth="1"/>
    <col min="244" max="493" width="9" style="31"/>
    <col min="494" max="494" width="17" style="31" customWidth="1"/>
    <col min="495" max="495" width="14.625" style="31" customWidth="1"/>
    <col min="496" max="496" width="13.625" style="31" customWidth="1"/>
    <col min="497" max="498" width="11.625" style="31" customWidth="1"/>
    <col min="499" max="499" width="12.625" style="31" customWidth="1"/>
    <col min="500" max="749" width="9" style="31"/>
    <col min="750" max="750" width="17" style="31" customWidth="1"/>
    <col min="751" max="751" width="14.625" style="31" customWidth="1"/>
    <col min="752" max="752" width="13.625" style="31" customWidth="1"/>
    <col min="753" max="754" width="11.625" style="31" customWidth="1"/>
    <col min="755" max="755" width="12.625" style="31" customWidth="1"/>
    <col min="756" max="1005" width="9" style="31"/>
    <col min="1006" max="1006" width="17" style="31" customWidth="1"/>
    <col min="1007" max="1007" width="14.625" style="31" customWidth="1"/>
    <col min="1008" max="1008" width="13.625" style="31" customWidth="1"/>
    <col min="1009" max="1010" width="11.625" style="31" customWidth="1"/>
    <col min="1011" max="1011" width="12.625" style="31" customWidth="1"/>
    <col min="1012" max="1261" width="9" style="31"/>
    <col min="1262" max="1262" width="17" style="31" customWidth="1"/>
    <col min="1263" max="1263" width="14.625" style="31" customWidth="1"/>
    <col min="1264" max="1264" width="13.625" style="31" customWidth="1"/>
    <col min="1265" max="1266" width="11.625" style="31" customWidth="1"/>
    <col min="1267" max="1267" width="12.625" style="31" customWidth="1"/>
    <col min="1268" max="1517" width="9" style="31"/>
    <col min="1518" max="1518" width="17" style="31" customWidth="1"/>
    <col min="1519" max="1519" width="14.625" style="31" customWidth="1"/>
    <col min="1520" max="1520" width="13.625" style="31" customWidth="1"/>
    <col min="1521" max="1522" width="11.625" style="31" customWidth="1"/>
    <col min="1523" max="1523" width="12.625" style="31" customWidth="1"/>
    <col min="1524" max="1773" width="9" style="31"/>
    <col min="1774" max="1774" width="17" style="31" customWidth="1"/>
    <col min="1775" max="1775" width="14.625" style="31" customWidth="1"/>
    <col min="1776" max="1776" width="13.625" style="31" customWidth="1"/>
    <col min="1777" max="1778" width="11.625" style="31" customWidth="1"/>
    <col min="1779" max="1779" width="12.625" style="31" customWidth="1"/>
    <col min="1780" max="2029" width="9" style="31"/>
    <col min="2030" max="2030" width="17" style="31" customWidth="1"/>
    <col min="2031" max="2031" width="14.625" style="31" customWidth="1"/>
    <col min="2032" max="2032" width="13.625" style="31" customWidth="1"/>
    <col min="2033" max="2034" width="11.625" style="31" customWidth="1"/>
    <col min="2035" max="2035" width="12.625" style="31" customWidth="1"/>
    <col min="2036" max="2285" width="9" style="31"/>
    <col min="2286" max="2286" width="17" style="31" customWidth="1"/>
    <col min="2287" max="2287" width="14.625" style="31" customWidth="1"/>
    <col min="2288" max="2288" width="13.625" style="31" customWidth="1"/>
    <col min="2289" max="2290" width="11.625" style="31" customWidth="1"/>
    <col min="2291" max="2291" width="12.625" style="31" customWidth="1"/>
    <col min="2292" max="2541" width="9" style="31"/>
    <col min="2542" max="2542" width="17" style="31" customWidth="1"/>
    <col min="2543" max="2543" width="14.625" style="31" customWidth="1"/>
    <col min="2544" max="2544" width="13.625" style="31" customWidth="1"/>
    <col min="2545" max="2546" width="11.625" style="31" customWidth="1"/>
    <col min="2547" max="2547" width="12.625" style="31" customWidth="1"/>
    <col min="2548" max="2797" width="9" style="31"/>
    <col min="2798" max="2798" width="17" style="31" customWidth="1"/>
    <col min="2799" max="2799" width="14.625" style="31" customWidth="1"/>
    <col min="2800" max="2800" width="13.625" style="31" customWidth="1"/>
    <col min="2801" max="2802" width="11.625" style="31" customWidth="1"/>
    <col min="2803" max="2803" width="12.625" style="31" customWidth="1"/>
    <col min="2804" max="3053" width="9" style="31"/>
    <col min="3054" max="3054" width="17" style="31" customWidth="1"/>
    <col min="3055" max="3055" width="14.625" style="31" customWidth="1"/>
    <col min="3056" max="3056" width="13.625" style="31" customWidth="1"/>
    <col min="3057" max="3058" width="11.625" style="31" customWidth="1"/>
    <col min="3059" max="3059" width="12.625" style="31" customWidth="1"/>
    <col min="3060" max="3309" width="9" style="31"/>
    <col min="3310" max="3310" width="17" style="31" customWidth="1"/>
    <col min="3311" max="3311" width="14.625" style="31" customWidth="1"/>
    <col min="3312" max="3312" width="13.625" style="31" customWidth="1"/>
    <col min="3313" max="3314" width="11.625" style="31" customWidth="1"/>
    <col min="3315" max="3315" width="12.625" style="31" customWidth="1"/>
    <col min="3316" max="3565" width="9" style="31"/>
    <col min="3566" max="3566" width="17" style="31" customWidth="1"/>
    <col min="3567" max="3567" width="14.625" style="31" customWidth="1"/>
    <col min="3568" max="3568" width="13.625" style="31" customWidth="1"/>
    <col min="3569" max="3570" width="11.625" style="31" customWidth="1"/>
    <col min="3571" max="3571" width="12.625" style="31" customWidth="1"/>
    <col min="3572" max="3821" width="9" style="31"/>
    <col min="3822" max="3822" width="17" style="31" customWidth="1"/>
    <col min="3823" max="3823" width="14.625" style="31" customWidth="1"/>
    <col min="3824" max="3824" width="13.625" style="31" customWidth="1"/>
    <col min="3825" max="3826" width="11.625" style="31" customWidth="1"/>
    <col min="3827" max="3827" width="12.625" style="31" customWidth="1"/>
    <col min="3828" max="4077" width="9" style="31"/>
    <col min="4078" max="4078" width="17" style="31" customWidth="1"/>
    <col min="4079" max="4079" width="14.625" style="31" customWidth="1"/>
    <col min="4080" max="4080" width="13.625" style="31" customWidth="1"/>
    <col min="4081" max="4082" width="11.625" style="31" customWidth="1"/>
    <col min="4083" max="4083" width="12.625" style="31" customWidth="1"/>
    <col min="4084" max="4333" width="9" style="31"/>
    <col min="4334" max="4334" width="17" style="31" customWidth="1"/>
    <col min="4335" max="4335" width="14.625" style="31" customWidth="1"/>
    <col min="4336" max="4336" width="13.625" style="31" customWidth="1"/>
    <col min="4337" max="4338" width="11.625" style="31" customWidth="1"/>
    <col min="4339" max="4339" width="12.625" style="31" customWidth="1"/>
    <col min="4340" max="4589" width="9" style="31"/>
    <col min="4590" max="4590" width="17" style="31" customWidth="1"/>
    <col min="4591" max="4591" width="14.625" style="31" customWidth="1"/>
    <col min="4592" max="4592" width="13.625" style="31" customWidth="1"/>
    <col min="4593" max="4594" width="11.625" style="31" customWidth="1"/>
    <col min="4595" max="4595" width="12.625" style="31" customWidth="1"/>
    <col min="4596" max="4845" width="9" style="31"/>
    <col min="4846" max="4846" width="17" style="31" customWidth="1"/>
    <col min="4847" max="4847" width="14.625" style="31" customWidth="1"/>
    <col min="4848" max="4848" width="13.625" style="31" customWidth="1"/>
    <col min="4849" max="4850" width="11.625" style="31" customWidth="1"/>
    <col min="4851" max="4851" width="12.625" style="31" customWidth="1"/>
    <col min="4852" max="5101" width="9" style="31"/>
    <col min="5102" max="5102" width="17" style="31" customWidth="1"/>
    <col min="5103" max="5103" width="14.625" style="31" customWidth="1"/>
    <col min="5104" max="5104" width="13.625" style="31" customWidth="1"/>
    <col min="5105" max="5106" width="11.625" style="31" customWidth="1"/>
    <col min="5107" max="5107" width="12.625" style="31" customWidth="1"/>
    <col min="5108" max="5357" width="9" style="31"/>
    <col min="5358" max="5358" width="17" style="31" customWidth="1"/>
    <col min="5359" max="5359" width="14.625" style="31" customWidth="1"/>
    <col min="5360" max="5360" width="13.625" style="31" customWidth="1"/>
    <col min="5361" max="5362" width="11.625" style="31" customWidth="1"/>
    <col min="5363" max="5363" width="12.625" style="31" customWidth="1"/>
    <col min="5364" max="5613" width="9" style="31"/>
    <col min="5614" max="5614" width="17" style="31" customWidth="1"/>
    <col min="5615" max="5615" width="14.625" style="31" customWidth="1"/>
    <col min="5616" max="5616" width="13.625" style="31" customWidth="1"/>
    <col min="5617" max="5618" width="11.625" style="31" customWidth="1"/>
    <col min="5619" max="5619" width="12.625" style="31" customWidth="1"/>
    <col min="5620" max="5869" width="9" style="31"/>
    <col min="5870" max="5870" width="17" style="31" customWidth="1"/>
    <col min="5871" max="5871" width="14.625" style="31" customWidth="1"/>
    <col min="5872" max="5872" width="13.625" style="31" customWidth="1"/>
    <col min="5873" max="5874" width="11.625" style="31" customWidth="1"/>
    <col min="5875" max="5875" width="12.625" style="31" customWidth="1"/>
    <col min="5876" max="6125" width="9" style="31"/>
    <col min="6126" max="6126" width="17" style="31" customWidth="1"/>
    <col min="6127" max="6127" width="14.625" style="31" customWidth="1"/>
    <col min="6128" max="6128" width="13.625" style="31" customWidth="1"/>
    <col min="6129" max="6130" width="11.625" style="31" customWidth="1"/>
    <col min="6131" max="6131" width="12.625" style="31" customWidth="1"/>
    <col min="6132" max="6381" width="9" style="31"/>
    <col min="6382" max="6382" width="17" style="31" customWidth="1"/>
    <col min="6383" max="6383" width="14.625" style="31" customWidth="1"/>
    <col min="6384" max="6384" width="13.625" style="31" customWidth="1"/>
    <col min="6385" max="6386" width="11.625" style="31" customWidth="1"/>
    <col min="6387" max="6387" width="12.625" style="31" customWidth="1"/>
    <col min="6388" max="6637" width="9" style="31"/>
    <col min="6638" max="6638" width="17" style="31" customWidth="1"/>
    <col min="6639" max="6639" width="14.625" style="31" customWidth="1"/>
    <col min="6640" max="6640" width="13.625" style="31" customWidth="1"/>
    <col min="6641" max="6642" width="11.625" style="31" customWidth="1"/>
    <col min="6643" max="6643" width="12.625" style="31" customWidth="1"/>
    <col min="6644" max="6893" width="9" style="31"/>
    <col min="6894" max="6894" width="17" style="31" customWidth="1"/>
    <col min="6895" max="6895" width="14.625" style="31" customWidth="1"/>
    <col min="6896" max="6896" width="13.625" style="31" customWidth="1"/>
    <col min="6897" max="6898" width="11.625" style="31" customWidth="1"/>
    <col min="6899" max="6899" width="12.625" style="31" customWidth="1"/>
    <col min="6900" max="7149" width="9" style="31"/>
    <col min="7150" max="7150" width="17" style="31" customWidth="1"/>
    <col min="7151" max="7151" width="14.625" style="31" customWidth="1"/>
    <col min="7152" max="7152" width="13.625" style="31" customWidth="1"/>
    <col min="7153" max="7154" width="11.625" style="31" customWidth="1"/>
    <col min="7155" max="7155" width="12.625" style="31" customWidth="1"/>
    <col min="7156" max="7405" width="9" style="31"/>
    <col min="7406" max="7406" width="17" style="31" customWidth="1"/>
    <col min="7407" max="7407" width="14.625" style="31" customWidth="1"/>
    <col min="7408" max="7408" width="13.625" style="31" customWidth="1"/>
    <col min="7409" max="7410" width="11.625" style="31" customWidth="1"/>
    <col min="7411" max="7411" width="12.625" style="31" customWidth="1"/>
    <col min="7412" max="7661" width="9" style="31"/>
    <col min="7662" max="7662" width="17" style="31" customWidth="1"/>
    <col min="7663" max="7663" width="14.625" style="31" customWidth="1"/>
    <col min="7664" max="7664" width="13.625" style="31" customWidth="1"/>
    <col min="7665" max="7666" width="11.625" style="31" customWidth="1"/>
    <col min="7667" max="7667" width="12.625" style="31" customWidth="1"/>
    <col min="7668" max="7917" width="9" style="31"/>
    <col min="7918" max="7918" width="17" style="31" customWidth="1"/>
    <col min="7919" max="7919" width="14.625" style="31" customWidth="1"/>
    <col min="7920" max="7920" width="13.625" style="31" customWidth="1"/>
    <col min="7921" max="7922" width="11.625" style="31" customWidth="1"/>
    <col min="7923" max="7923" width="12.625" style="31" customWidth="1"/>
    <col min="7924" max="8173" width="9" style="31"/>
    <col min="8174" max="8174" width="17" style="31" customWidth="1"/>
    <col min="8175" max="8175" width="14.625" style="31" customWidth="1"/>
    <col min="8176" max="8176" width="13.625" style="31" customWidth="1"/>
    <col min="8177" max="8178" width="11.625" style="31" customWidth="1"/>
    <col min="8179" max="8179" width="12.625" style="31" customWidth="1"/>
    <col min="8180" max="8429" width="9" style="31"/>
    <col min="8430" max="8430" width="17" style="31" customWidth="1"/>
    <col min="8431" max="8431" width="14.625" style="31" customWidth="1"/>
    <col min="8432" max="8432" width="13.625" style="31" customWidth="1"/>
    <col min="8433" max="8434" width="11.625" style="31" customWidth="1"/>
    <col min="8435" max="8435" width="12.625" style="31" customWidth="1"/>
    <col min="8436" max="8685" width="9" style="31"/>
    <col min="8686" max="8686" width="17" style="31" customWidth="1"/>
    <col min="8687" max="8687" width="14.625" style="31" customWidth="1"/>
    <col min="8688" max="8688" width="13.625" style="31" customWidth="1"/>
    <col min="8689" max="8690" width="11.625" style="31" customWidth="1"/>
    <col min="8691" max="8691" width="12.625" style="31" customWidth="1"/>
    <col min="8692" max="8941" width="9" style="31"/>
    <col min="8942" max="8942" width="17" style="31" customWidth="1"/>
    <col min="8943" max="8943" width="14.625" style="31" customWidth="1"/>
    <col min="8944" max="8944" width="13.625" style="31" customWidth="1"/>
    <col min="8945" max="8946" width="11.625" style="31" customWidth="1"/>
    <col min="8947" max="8947" width="12.625" style="31" customWidth="1"/>
    <col min="8948" max="9197" width="9" style="31"/>
    <col min="9198" max="9198" width="17" style="31" customWidth="1"/>
    <col min="9199" max="9199" width="14.625" style="31" customWidth="1"/>
    <col min="9200" max="9200" width="13.625" style="31" customWidth="1"/>
    <col min="9201" max="9202" width="11.625" style="31" customWidth="1"/>
    <col min="9203" max="9203" width="12.625" style="31" customWidth="1"/>
    <col min="9204" max="9453" width="9" style="31"/>
    <col min="9454" max="9454" width="17" style="31" customWidth="1"/>
    <col min="9455" max="9455" width="14.625" style="31" customWidth="1"/>
    <col min="9456" max="9456" width="13.625" style="31" customWidth="1"/>
    <col min="9457" max="9458" width="11.625" style="31" customWidth="1"/>
    <col min="9459" max="9459" width="12.625" style="31" customWidth="1"/>
    <col min="9460" max="9709" width="9" style="31"/>
    <col min="9710" max="9710" width="17" style="31" customWidth="1"/>
    <col min="9711" max="9711" width="14.625" style="31" customWidth="1"/>
    <col min="9712" max="9712" width="13.625" style="31" customWidth="1"/>
    <col min="9713" max="9714" width="11.625" style="31" customWidth="1"/>
    <col min="9715" max="9715" width="12.625" style="31" customWidth="1"/>
    <col min="9716" max="9965" width="9" style="31"/>
    <col min="9966" max="9966" width="17" style="31" customWidth="1"/>
    <col min="9967" max="9967" width="14.625" style="31" customWidth="1"/>
    <col min="9968" max="9968" width="13.625" style="31" customWidth="1"/>
    <col min="9969" max="9970" width="11.625" style="31" customWidth="1"/>
    <col min="9971" max="9971" width="12.625" style="31" customWidth="1"/>
    <col min="9972" max="10221" width="9" style="31"/>
    <col min="10222" max="10222" width="17" style="31" customWidth="1"/>
    <col min="10223" max="10223" width="14.625" style="31" customWidth="1"/>
    <col min="10224" max="10224" width="13.625" style="31" customWidth="1"/>
    <col min="10225" max="10226" width="11.625" style="31" customWidth="1"/>
    <col min="10227" max="10227" width="12.625" style="31" customWidth="1"/>
    <col min="10228" max="10477" width="9" style="31"/>
    <col min="10478" max="10478" width="17" style="31" customWidth="1"/>
    <col min="10479" max="10479" width="14.625" style="31" customWidth="1"/>
    <col min="10480" max="10480" width="13.625" style="31" customWidth="1"/>
    <col min="10481" max="10482" width="11.625" style="31" customWidth="1"/>
    <col min="10483" max="10483" width="12.625" style="31" customWidth="1"/>
    <col min="10484" max="10733" width="9" style="31"/>
    <col min="10734" max="10734" width="17" style="31" customWidth="1"/>
    <col min="10735" max="10735" width="14.625" style="31" customWidth="1"/>
    <col min="10736" max="10736" width="13.625" style="31" customWidth="1"/>
    <col min="10737" max="10738" width="11.625" style="31" customWidth="1"/>
    <col min="10739" max="10739" width="12.625" style="31" customWidth="1"/>
    <col min="10740" max="10989" width="9" style="31"/>
    <col min="10990" max="10990" width="17" style="31" customWidth="1"/>
    <col min="10991" max="10991" width="14.625" style="31" customWidth="1"/>
    <col min="10992" max="10992" width="13.625" style="31" customWidth="1"/>
    <col min="10993" max="10994" width="11.625" style="31" customWidth="1"/>
    <col min="10995" max="10995" width="12.625" style="31" customWidth="1"/>
    <col min="10996" max="11245" width="9" style="31"/>
    <col min="11246" max="11246" width="17" style="31" customWidth="1"/>
    <col min="11247" max="11247" width="14.625" style="31" customWidth="1"/>
    <col min="11248" max="11248" width="13.625" style="31" customWidth="1"/>
    <col min="11249" max="11250" width="11.625" style="31" customWidth="1"/>
    <col min="11251" max="11251" width="12.625" style="31" customWidth="1"/>
    <col min="11252" max="11501" width="9" style="31"/>
    <col min="11502" max="11502" width="17" style="31" customWidth="1"/>
    <col min="11503" max="11503" width="14.625" style="31" customWidth="1"/>
    <col min="11504" max="11504" width="13.625" style="31" customWidth="1"/>
    <col min="11505" max="11506" width="11.625" style="31" customWidth="1"/>
    <col min="11507" max="11507" width="12.625" style="31" customWidth="1"/>
    <col min="11508" max="11757" width="9" style="31"/>
    <col min="11758" max="11758" width="17" style="31" customWidth="1"/>
    <col min="11759" max="11759" width="14.625" style="31" customWidth="1"/>
    <col min="11760" max="11760" width="13.625" style="31" customWidth="1"/>
    <col min="11761" max="11762" width="11.625" style="31" customWidth="1"/>
    <col min="11763" max="11763" width="12.625" style="31" customWidth="1"/>
    <col min="11764" max="12013" width="9" style="31"/>
    <col min="12014" max="12014" width="17" style="31" customWidth="1"/>
    <col min="12015" max="12015" width="14.625" style="31" customWidth="1"/>
    <col min="12016" max="12016" width="13.625" style="31" customWidth="1"/>
    <col min="12017" max="12018" width="11.625" style="31" customWidth="1"/>
    <col min="12019" max="12019" width="12.625" style="31" customWidth="1"/>
    <col min="12020" max="12269" width="9" style="31"/>
    <col min="12270" max="12270" width="17" style="31" customWidth="1"/>
    <col min="12271" max="12271" width="14.625" style="31" customWidth="1"/>
    <col min="12272" max="12272" width="13.625" style="31" customWidth="1"/>
    <col min="12273" max="12274" width="11.625" style="31" customWidth="1"/>
    <col min="12275" max="12275" width="12.625" style="31" customWidth="1"/>
    <col min="12276" max="12525" width="9" style="31"/>
    <col min="12526" max="12526" width="17" style="31" customWidth="1"/>
    <col min="12527" max="12527" width="14.625" style="31" customWidth="1"/>
    <col min="12528" max="12528" width="13.625" style="31" customWidth="1"/>
    <col min="12529" max="12530" width="11.625" style="31" customWidth="1"/>
    <col min="12531" max="12531" width="12.625" style="31" customWidth="1"/>
    <col min="12532" max="12781" width="9" style="31"/>
    <col min="12782" max="12782" width="17" style="31" customWidth="1"/>
    <col min="12783" max="12783" width="14.625" style="31" customWidth="1"/>
    <col min="12784" max="12784" width="13.625" style="31" customWidth="1"/>
    <col min="12785" max="12786" width="11.625" style="31" customWidth="1"/>
    <col min="12787" max="12787" width="12.625" style="31" customWidth="1"/>
    <col min="12788" max="13037" width="9" style="31"/>
    <col min="13038" max="13038" width="17" style="31" customWidth="1"/>
    <col min="13039" max="13039" width="14.625" style="31" customWidth="1"/>
    <col min="13040" max="13040" width="13.625" style="31" customWidth="1"/>
    <col min="13041" max="13042" width="11.625" style="31" customWidth="1"/>
    <col min="13043" max="13043" width="12.625" style="31" customWidth="1"/>
    <col min="13044" max="13293" width="9" style="31"/>
    <col min="13294" max="13294" width="17" style="31" customWidth="1"/>
    <col min="13295" max="13295" width="14.625" style="31" customWidth="1"/>
    <col min="13296" max="13296" width="13.625" style="31" customWidth="1"/>
    <col min="13297" max="13298" width="11.625" style="31" customWidth="1"/>
    <col min="13299" max="13299" width="12.625" style="31" customWidth="1"/>
    <col min="13300" max="13549" width="9" style="31"/>
    <col min="13550" max="13550" width="17" style="31" customWidth="1"/>
    <col min="13551" max="13551" width="14.625" style="31" customWidth="1"/>
    <col min="13552" max="13552" width="13.625" style="31" customWidth="1"/>
    <col min="13553" max="13554" width="11.625" style="31" customWidth="1"/>
    <col min="13555" max="13555" width="12.625" style="31" customWidth="1"/>
    <col min="13556" max="13805" width="9" style="31"/>
    <col min="13806" max="13806" width="17" style="31" customWidth="1"/>
    <col min="13807" max="13807" width="14.625" style="31" customWidth="1"/>
    <col min="13808" max="13808" width="13.625" style="31" customWidth="1"/>
    <col min="13809" max="13810" width="11.625" style="31" customWidth="1"/>
    <col min="13811" max="13811" width="12.625" style="31" customWidth="1"/>
    <col min="13812" max="14061" width="9" style="31"/>
    <col min="14062" max="14062" width="17" style="31" customWidth="1"/>
    <col min="14063" max="14063" width="14.625" style="31" customWidth="1"/>
    <col min="14064" max="14064" width="13.625" style="31" customWidth="1"/>
    <col min="14065" max="14066" width="11.625" style="31" customWidth="1"/>
    <col min="14067" max="14067" width="12.625" style="31" customWidth="1"/>
    <col min="14068" max="14317" width="9" style="31"/>
    <col min="14318" max="14318" width="17" style="31" customWidth="1"/>
    <col min="14319" max="14319" width="14.625" style="31" customWidth="1"/>
    <col min="14320" max="14320" width="13.625" style="31" customWidth="1"/>
    <col min="14321" max="14322" width="11.625" style="31" customWidth="1"/>
    <col min="14323" max="14323" width="12.625" style="31" customWidth="1"/>
    <col min="14324" max="14573" width="9" style="31"/>
    <col min="14574" max="14574" width="17" style="31" customWidth="1"/>
    <col min="14575" max="14575" width="14.625" style="31" customWidth="1"/>
    <col min="14576" max="14576" width="13.625" style="31" customWidth="1"/>
    <col min="14577" max="14578" width="11.625" style="31" customWidth="1"/>
    <col min="14579" max="14579" width="12.625" style="31" customWidth="1"/>
    <col min="14580" max="14829" width="9" style="31"/>
    <col min="14830" max="14830" width="17" style="31" customWidth="1"/>
    <col min="14831" max="14831" width="14.625" style="31" customWidth="1"/>
    <col min="14832" max="14832" width="13.625" style="31" customWidth="1"/>
    <col min="14833" max="14834" width="11.625" style="31" customWidth="1"/>
    <col min="14835" max="14835" width="12.625" style="31" customWidth="1"/>
    <col min="14836" max="15085" width="9" style="31"/>
    <col min="15086" max="15086" width="17" style="31" customWidth="1"/>
    <col min="15087" max="15087" width="14.625" style="31" customWidth="1"/>
    <col min="15088" max="15088" width="13.625" style="31" customWidth="1"/>
    <col min="15089" max="15090" width="11.625" style="31" customWidth="1"/>
    <col min="15091" max="15091" width="12.625" style="31" customWidth="1"/>
    <col min="15092" max="15341" width="9" style="31"/>
    <col min="15342" max="15342" width="17" style="31" customWidth="1"/>
    <col min="15343" max="15343" width="14.625" style="31" customWidth="1"/>
    <col min="15344" max="15344" width="13.625" style="31" customWidth="1"/>
    <col min="15345" max="15346" width="11.625" style="31" customWidth="1"/>
    <col min="15347" max="15347" width="12.625" style="31" customWidth="1"/>
    <col min="15348" max="15597" width="9" style="31"/>
    <col min="15598" max="15598" width="17" style="31" customWidth="1"/>
    <col min="15599" max="15599" width="14.625" style="31" customWidth="1"/>
    <col min="15600" max="15600" width="13.625" style="31" customWidth="1"/>
    <col min="15601" max="15602" width="11.625" style="31" customWidth="1"/>
    <col min="15603" max="15603" width="12.625" style="31" customWidth="1"/>
    <col min="15604" max="15853" width="9" style="31"/>
    <col min="15854" max="15854" width="17" style="31" customWidth="1"/>
    <col min="15855" max="15855" width="14.625" style="31" customWidth="1"/>
    <col min="15856" max="15856" width="13.625" style="31" customWidth="1"/>
    <col min="15857" max="15858" width="11.625" style="31" customWidth="1"/>
    <col min="15859" max="15859" width="12.625" style="31" customWidth="1"/>
    <col min="15860" max="16109" width="9" style="31"/>
    <col min="16110" max="16110" width="17" style="31" customWidth="1"/>
    <col min="16111" max="16111" width="14.625" style="31" customWidth="1"/>
    <col min="16112" max="16112" width="13.625" style="31" customWidth="1"/>
    <col min="16113" max="16114" width="11.625" style="31" customWidth="1"/>
    <col min="16115" max="16115" width="12.625" style="31" customWidth="1"/>
    <col min="16116" max="16384" width="9" style="31"/>
  </cols>
  <sheetData>
    <row r="1" spans="1:6" ht="30" customHeight="1">
      <c r="A1" s="32"/>
      <c r="B1" s="32"/>
      <c r="C1" s="32"/>
      <c r="D1" s="32"/>
    </row>
    <row r="2" spans="1:6" ht="22.5" customHeight="1">
      <c r="A2" s="272" t="s">
        <v>197</v>
      </c>
      <c r="B2" s="272"/>
      <c r="C2" s="272"/>
      <c r="D2" s="272"/>
      <c r="E2" s="272"/>
      <c r="F2" s="272"/>
    </row>
    <row r="3" spans="1:6" s="13" customFormat="1" ht="13.5" customHeight="1" thickBot="1">
      <c r="A3" s="306" t="s">
        <v>56</v>
      </c>
      <c r="B3" s="306"/>
      <c r="C3" s="228"/>
      <c r="D3" s="228"/>
      <c r="E3" s="228"/>
      <c r="F3" s="228"/>
    </row>
    <row r="4" spans="1:6" s="13" customFormat="1" ht="18.75" customHeight="1">
      <c r="A4" s="40" t="s">
        <v>55</v>
      </c>
      <c r="B4" s="220" t="s">
        <v>86</v>
      </c>
      <c r="C4" s="128" t="s">
        <v>54</v>
      </c>
      <c r="D4" s="129" t="s">
        <v>77</v>
      </c>
      <c r="E4" s="129" t="s">
        <v>53</v>
      </c>
      <c r="F4" s="130" t="s">
        <v>52</v>
      </c>
    </row>
    <row r="5" spans="1:6" s="13" customFormat="1" ht="18.75" customHeight="1">
      <c r="A5" s="131" t="s">
        <v>90</v>
      </c>
      <c r="B5" s="132">
        <v>1042024</v>
      </c>
      <c r="C5" s="133">
        <v>1031530</v>
      </c>
      <c r="D5" s="134">
        <v>10485</v>
      </c>
      <c r="E5" s="134">
        <v>0</v>
      </c>
      <c r="F5" s="136">
        <v>9</v>
      </c>
    </row>
    <row r="6" spans="1:6" s="13" customFormat="1" ht="18.75" customHeight="1">
      <c r="A6" s="137" t="s">
        <v>104</v>
      </c>
      <c r="B6" s="132">
        <v>1059564</v>
      </c>
      <c r="C6" s="132">
        <v>1047239</v>
      </c>
      <c r="D6" s="132">
        <v>12319</v>
      </c>
      <c r="E6" s="135">
        <v>0</v>
      </c>
      <c r="F6" s="136">
        <v>6</v>
      </c>
    </row>
    <row r="7" spans="1:6" s="13" customFormat="1" ht="18.75" customHeight="1">
      <c r="A7" s="137" t="s">
        <v>108</v>
      </c>
      <c r="B7" s="132">
        <v>1041682</v>
      </c>
      <c r="C7" s="132">
        <v>1030048</v>
      </c>
      <c r="D7" s="132">
        <v>11620</v>
      </c>
      <c r="E7" s="135">
        <v>0</v>
      </c>
      <c r="F7" s="136">
        <v>14</v>
      </c>
    </row>
    <row r="8" spans="1:6" s="13" customFormat="1" ht="18.75" customHeight="1">
      <c r="A8" s="137" t="s">
        <v>113</v>
      </c>
      <c r="B8" s="132">
        <v>968150</v>
      </c>
      <c r="C8" s="132">
        <v>958327</v>
      </c>
      <c r="D8" s="132">
        <v>9823</v>
      </c>
      <c r="E8" s="135">
        <v>0</v>
      </c>
      <c r="F8" s="136">
        <v>0</v>
      </c>
    </row>
    <row r="9" spans="1:6" s="13" customFormat="1" ht="18.75" customHeight="1">
      <c r="A9" s="139" t="s">
        <v>134</v>
      </c>
      <c r="B9" s="140">
        <v>936632</v>
      </c>
      <c r="C9" s="140">
        <v>925831</v>
      </c>
      <c r="D9" s="140">
        <v>10799</v>
      </c>
      <c r="E9" s="141">
        <v>0</v>
      </c>
      <c r="F9" s="162">
        <v>2</v>
      </c>
    </row>
    <row r="10" spans="1:6" s="13" customFormat="1" ht="18.75" customHeight="1">
      <c r="A10" s="143" t="s">
        <v>143</v>
      </c>
      <c r="B10" s="144">
        <v>150724</v>
      </c>
      <c r="C10" s="144">
        <v>148991</v>
      </c>
      <c r="D10" s="144">
        <v>1733</v>
      </c>
      <c r="E10" s="145">
        <v>0</v>
      </c>
      <c r="F10" s="146">
        <v>0</v>
      </c>
    </row>
    <row r="11" spans="1:6" s="13" customFormat="1" ht="18.75" customHeight="1">
      <c r="A11" s="143">
        <v>6</v>
      </c>
      <c r="B11" s="132">
        <v>149006</v>
      </c>
      <c r="C11" s="132">
        <v>147195</v>
      </c>
      <c r="D11" s="132">
        <v>1811</v>
      </c>
      <c r="E11" s="135">
        <v>0</v>
      </c>
      <c r="F11" s="147">
        <v>0</v>
      </c>
    </row>
    <row r="12" spans="1:6" s="13" customFormat="1" ht="18.75" customHeight="1">
      <c r="A12" s="41" t="s">
        <v>109</v>
      </c>
      <c r="B12" s="132">
        <v>146800</v>
      </c>
      <c r="C12" s="132">
        <v>145030</v>
      </c>
      <c r="D12" s="132">
        <v>1770</v>
      </c>
      <c r="E12" s="135">
        <v>0</v>
      </c>
      <c r="F12" s="147">
        <v>0</v>
      </c>
    </row>
    <row r="13" spans="1:6" ht="18.75" customHeight="1">
      <c r="A13" s="41" t="s">
        <v>144</v>
      </c>
      <c r="B13" s="132">
        <v>148406</v>
      </c>
      <c r="C13" s="132">
        <v>146634</v>
      </c>
      <c r="D13" s="132">
        <v>1770</v>
      </c>
      <c r="E13" s="135">
        <v>0</v>
      </c>
      <c r="F13" s="147">
        <v>2</v>
      </c>
    </row>
    <row r="14" spans="1:6" ht="18.75" customHeight="1">
      <c r="A14" s="41" t="s">
        <v>145</v>
      </c>
      <c r="B14" s="132">
        <v>164341</v>
      </c>
      <c r="C14" s="132">
        <v>162499</v>
      </c>
      <c r="D14" s="132">
        <v>1842</v>
      </c>
      <c r="E14" s="135">
        <v>0</v>
      </c>
      <c r="F14" s="147">
        <v>0</v>
      </c>
    </row>
    <row r="15" spans="1:6" ht="18.75" customHeight="1" thickBot="1">
      <c r="A15" s="156" t="s">
        <v>146</v>
      </c>
      <c r="B15" s="152">
        <v>177355</v>
      </c>
      <c r="C15" s="152">
        <v>175482</v>
      </c>
      <c r="D15" s="152">
        <v>1873</v>
      </c>
      <c r="E15" s="153">
        <v>0</v>
      </c>
      <c r="F15" s="154">
        <v>0</v>
      </c>
    </row>
    <row r="16" spans="1:6">
      <c r="A16" s="229" t="s">
        <v>57</v>
      </c>
      <c r="B16" s="155"/>
      <c r="C16" s="229"/>
      <c r="D16" s="229"/>
      <c r="E16" s="157"/>
      <c r="F16" s="157"/>
    </row>
    <row r="17" spans="1:6">
      <c r="A17" s="308" t="s">
        <v>93</v>
      </c>
      <c r="B17" s="308"/>
      <c r="C17" s="308"/>
      <c r="D17" s="308"/>
      <c r="E17" s="308"/>
      <c r="F17" s="308"/>
    </row>
    <row r="18" spans="1:6">
      <c r="A18" s="36" t="s">
        <v>94</v>
      </c>
    </row>
  </sheetData>
  <mergeCells count="3">
    <mergeCell ref="A2:F2"/>
    <mergeCell ref="A3:B3"/>
    <mergeCell ref="A17:F17"/>
  </mergeCells>
  <phoneticPr fontId="8"/>
  <printOptions horizontalCentered="1"/>
  <pageMargins left="0.59055118110236227" right="0.59055118110236227" top="0.78740157480314965" bottom="0.78740157480314965" header="0.51181102362204722" footer="0.51181102362204722"/>
  <pageSetup paperSize="9" orientation="portrait" r:id="rId1"/>
  <headerFooter alignWithMargins="0"/>
  <ignoredErrors>
    <ignoredError sqref="A11:A12 A6:A9 A13:A1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heetViews>
  <sheetFormatPr defaultRowHeight="13.5"/>
  <cols>
    <col min="1" max="1" width="21.625" style="31" customWidth="1"/>
    <col min="2" max="3" width="13.625" style="31" customWidth="1"/>
    <col min="4" max="6" width="13.125" style="31" customWidth="1"/>
    <col min="7" max="236" width="9" style="31"/>
    <col min="237" max="237" width="17.125" style="31" customWidth="1"/>
    <col min="238" max="239" width="14.625" style="31" customWidth="1"/>
    <col min="240" max="241" width="12.625" style="31" customWidth="1"/>
    <col min="242" max="243" width="8.75" style="31" customWidth="1"/>
    <col min="244" max="492" width="9" style="31"/>
    <col min="493" max="493" width="17.125" style="31" customWidth="1"/>
    <col min="494" max="495" width="14.625" style="31" customWidth="1"/>
    <col min="496" max="497" width="12.625" style="31" customWidth="1"/>
    <col min="498" max="499" width="8.75" style="31" customWidth="1"/>
    <col min="500" max="748" width="9" style="31"/>
    <col min="749" max="749" width="17.125" style="31" customWidth="1"/>
    <col min="750" max="751" width="14.625" style="31" customWidth="1"/>
    <col min="752" max="753" width="12.625" style="31" customWidth="1"/>
    <col min="754" max="755" width="8.75" style="31" customWidth="1"/>
    <col min="756" max="1004" width="9" style="31"/>
    <col min="1005" max="1005" width="17.125" style="31" customWidth="1"/>
    <col min="1006" max="1007" width="14.625" style="31" customWidth="1"/>
    <col min="1008" max="1009" width="12.625" style="31" customWidth="1"/>
    <col min="1010" max="1011" width="8.75" style="31" customWidth="1"/>
    <col min="1012" max="1260" width="9" style="31"/>
    <col min="1261" max="1261" width="17.125" style="31" customWidth="1"/>
    <col min="1262" max="1263" width="14.625" style="31" customWidth="1"/>
    <col min="1264" max="1265" width="12.625" style="31" customWidth="1"/>
    <col min="1266" max="1267" width="8.75" style="31" customWidth="1"/>
    <col min="1268" max="1516" width="9" style="31"/>
    <col min="1517" max="1517" width="17.125" style="31" customWidth="1"/>
    <col min="1518" max="1519" width="14.625" style="31" customWidth="1"/>
    <col min="1520" max="1521" width="12.625" style="31" customWidth="1"/>
    <col min="1522" max="1523" width="8.75" style="31" customWidth="1"/>
    <col min="1524" max="1772" width="9" style="31"/>
    <col min="1773" max="1773" width="17.125" style="31" customWidth="1"/>
    <col min="1774" max="1775" width="14.625" style="31" customWidth="1"/>
    <col min="1776" max="1777" width="12.625" style="31" customWidth="1"/>
    <col min="1778" max="1779" width="8.75" style="31" customWidth="1"/>
    <col min="1780" max="2028" width="9" style="31"/>
    <col min="2029" max="2029" width="17.125" style="31" customWidth="1"/>
    <col min="2030" max="2031" width="14.625" style="31" customWidth="1"/>
    <col min="2032" max="2033" width="12.625" style="31" customWidth="1"/>
    <col min="2034" max="2035" width="8.75" style="31" customWidth="1"/>
    <col min="2036" max="2284" width="9" style="31"/>
    <col min="2285" max="2285" width="17.125" style="31" customWidth="1"/>
    <col min="2286" max="2287" width="14.625" style="31" customWidth="1"/>
    <col min="2288" max="2289" width="12.625" style="31" customWidth="1"/>
    <col min="2290" max="2291" width="8.75" style="31" customWidth="1"/>
    <col min="2292" max="2540" width="9" style="31"/>
    <col min="2541" max="2541" width="17.125" style="31" customWidth="1"/>
    <col min="2542" max="2543" width="14.625" style="31" customWidth="1"/>
    <col min="2544" max="2545" width="12.625" style="31" customWidth="1"/>
    <col min="2546" max="2547" width="8.75" style="31" customWidth="1"/>
    <col min="2548" max="2796" width="9" style="31"/>
    <col min="2797" max="2797" width="17.125" style="31" customWidth="1"/>
    <col min="2798" max="2799" width="14.625" style="31" customWidth="1"/>
    <col min="2800" max="2801" width="12.625" style="31" customWidth="1"/>
    <col min="2802" max="2803" width="8.75" style="31" customWidth="1"/>
    <col min="2804" max="3052" width="9" style="31"/>
    <col min="3053" max="3053" width="17.125" style="31" customWidth="1"/>
    <col min="3054" max="3055" width="14.625" style="31" customWidth="1"/>
    <col min="3056" max="3057" width="12.625" style="31" customWidth="1"/>
    <col min="3058" max="3059" width="8.75" style="31" customWidth="1"/>
    <col min="3060" max="3308" width="9" style="31"/>
    <col min="3309" max="3309" width="17.125" style="31" customWidth="1"/>
    <col min="3310" max="3311" width="14.625" style="31" customWidth="1"/>
    <col min="3312" max="3313" width="12.625" style="31" customWidth="1"/>
    <col min="3314" max="3315" width="8.75" style="31" customWidth="1"/>
    <col min="3316" max="3564" width="9" style="31"/>
    <col min="3565" max="3565" width="17.125" style="31" customWidth="1"/>
    <col min="3566" max="3567" width="14.625" style="31" customWidth="1"/>
    <col min="3568" max="3569" width="12.625" style="31" customWidth="1"/>
    <col min="3570" max="3571" width="8.75" style="31" customWidth="1"/>
    <col min="3572" max="3820" width="9" style="31"/>
    <col min="3821" max="3821" width="17.125" style="31" customWidth="1"/>
    <col min="3822" max="3823" width="14.625" style="31" customWidth="1"/>
    <col min="3824" max="3825" width="12.625" style="31" customWidth="1"/>
    <col min="3826" max="3827" width="8.75" style="31" customWidth="1"/>
    <col min="3828" max="4076" width="9" style="31"/>
    <col min="4077" max="4077" width="17.125" style="31" customWidth="1"/>
    <col min="4078" max="4079" width="14.625" style="31" customWidth="1"/>
    <col min="4080" max="4081" width="12.625" style="31" customWidth="1"/>
    <col min="4082" max="4083" width="8.75" style="31" customWidth="1"/>
    <col min="4084" max="4332" width="9" style="31"/>
    <col min="4333" max="4333" width="17.125" style="31" customWidth="1"/>
    <col min="4334" max="4335" width="14.625" style="31" customWidth="1"/>
    <col min="4336" max="4337" width="12.625" style="31" customWidth="1"/>
    <col min="4338" max="4339" width="8.75" style="31" customWidth="1"/>
    <col min="4340" max="4588" width="9" style="31"/>
    <col min="4589" max="4589" width="17.125" style="31" customWidth="1"/>
    <col min="4590" max="4591" width="14.625" style="31" customWidth="1"/>
    <col min="4592" max="4593" width="12.625" style="31" customWidth="1"/>
    <col min="4594" max="4595" width="8.75" style="31" customWidth="1"/>
    <col min="4596" max="4844" width="9" style="31"/>
    <col min="4845" max="4845" width="17.125" style="31" customWidth="1"/>
    <col min="4846" max="4847" width="14.625" style="31" customWidth="1"/>
    <col min="4848" max="4849" width="12.625" style="31" customWidth="1"/>
    <col min="4850" max="4851" width="8.75" style="31" customWidth="1"/>
    <col min="4852" max="5100" width="9" style="31"/>
    <col min="5101" max="5101" width="17.125" style="31" customWidth="1"/>
    <col min="5102" max="5103" width="14.625" style="31" customWidth="1"/>
    <col min="5104" max="5105" width="12.625" style="31" customWidth="1"/>
    <col min="5106" max="5107" width="8.75" style="31" customWidth="1"/>
    <col min="5108" max="5356" width="9" style="31"/>
    <col min="5357" max="5357" width="17.125" style="31" customWidth="1"/>
    <col min="5358" max="5359" width="14.625" style="31" customWidth="1"/>
    <col min="5360" max="5361" width="12.625" style="31" customWidth="1"/>
    <col min="5362" max="5363" width="8.75" style="31" customWidth="1"/>
    <col min="5364" max="5612" width="9" style="31"/>
    <col min="5613" max="5613" width="17.125" style="31" customWidth="1"/>
    <col min="5614" max="5615" width="14.625" style="31" customWidth="1"/>
    <col min="5616" max="5617" width="12.625" style="31" customWidth="1"/>
    <col min="5618" max="5619" width="8.75" style="31" customWidth="1"/>
    <col min="5620" max="5868" width="9" style="31"/>
    <col min="5869" max="5869" width="17.125" style="31" customWidth="1"/>
    <col min="5870" max="5871" width="14.625" style="31" customWidth="1"/>
    <col min="5872" max="5873" width="12.625" style="31" customWidth="1"/>
    <col min="5874" max="5875" width="8.75" style="31" customWidth="1"/>
    <col min="5876" max="6124" width="9" style="31"/>
    <col min="6125" max="6125" width="17.125" style="31" customWidth="1"/>
    <col min="6126" max="6127" width="14.625" style="31" customWidth="1"/>
    <col min="6128" max="6129" width="12.625" style="31" customWidth="1"/>
    <col min="6130" max="6131" width="8.75" style="31" customWidth="1"/>
    <col min="6132" max="6380" width="9" style="31"/>
    <col min="6381" max="6381" width="17.125" style="31" customWidth="1"/>
    <col min="6382" max="6383" width="14.625" style="31" customWidth="1"/>
    <col min="6384" max="6385" width="12.625" style="31" customWidth="1"/>
    <col min="6386" max="6387" width="8.75" style="31" customWidth="1"/>
    <col min="6388" max="6636" width="9" style="31"/>
    <col min="6637" max="6637" width="17.125" style="31" customWidth="1"/>
    <col min="6638" max="6639" width="14.625" style="31" customWidth="1"/>
    <col min="6640" max="6641" width="12.625" style="31" customWidth="1"/>
    <col min="6642" max="6643" width="8.75" style="31" customWidth="1"/>
    <col min="6644" max="6892" width="9" style="31"/>
    <col min="6893" max="6893" width="17.125" style="31" customWidth="1"/>
    <col min="6894" max="6895" width="14.625" style="31" customWidth="1"/>
    <col min="6896" max="6897" width="12.625" style="31" customWidth="1"/>
    <col min="6898" max="6899" width="8.75" style="31" customWidth="1"/>
    <col min="6900" max="7148" width="9" style="31"/>
    <col min="7149" max="7149" width="17.125" style="31" customWidth="1"/>
    <col min="7150" max="7151" width="14.625" style="31" customWidth="1"/>
    <col min="7152" max="7153" width="12.625" style="31" customWidth="1"/>
    <col min="7154" max="7155" width="8.75" style="31" customWidth="1"/>
    <col min="7156" max="7404" width="9" style="31"/>
    <col min="7405" max="7405" width="17.125" style="31" customWidth="1"/>
    <col min="7406" max="7407" width="14.625" style="31" customWidth="1"/>
    <col min="7408" max="7409" width="12.625" style="31" customWidth="1"/>
    <col min="7410" max="7411" width="8.75" style="31" customWidth="1"/>
    <col min="7412" max="7660" width="9" style="31"/>
    <col min="7661" max="7661" width="17.125" style="31" customWidth="1"/>
    <col min="7662" max="7663" width="14.625" style="31" customWidth="1"/>
    <col min="7664" max="7665" width="12.625" style="31" customWidth="1"/>
    <col min="7666" max="7667" width="8.75" style="31" customWidth="1"/>
    <col min="7668" max="7916" width="9" style="31"/>
    <col min="7917" max="7917" width="17.125" style="31" customWidth="1"/>
    <col min="7918" max="7919" width="14.625" style="31" customWidth="1"/>
    <col min="7920" max="7921" width="12.625" style="31" customWidth="1"/>
    <col min="7922" max="7923" width="8.75" style="31" customWidth="1"/>
    <col min="7924" max="8172" width="9" style="31"/>
    <col min="8173" max="8173" width="17.125" style="31" customWidth="1"/>
    <col min="8174" max="8175" width="14.625" style="31" customWidth="1"/>
    <col min="8176" max="8177" width="12.625" style="31" customWidth="1"/>
    <col min="8178" max="8179" width="8.75" style="31" customWidth="1"/>
    <col min="8180" max="8428" width="9" style="31"/>
    <col min="8429" max="8429" width="17.125" style="31" customWidth="1"/>
    <col min="8430" max="8431" width="14.625" style="31" customWidth="1"/>
    <col min="8432" max="8433" width="12.625" style="31" customWidth="1"/>
    <col min="8434" max="8435" width="8.75" style="31" customWidth="1"/>
    <col min="8436" max="8684" width="9" style="31"/>
    <col min="8685" max="8685" width="17.125" style="31" customWidth="1"/>
    <col min="8686" max="8687" width="14.625" style="31" customWidth="1"/>
    <col min="8688" max="8689" width="12.625" style="31" customWidth="1"/>
    <col min="8690" max="8691" width="8.75" style="31" customWidth="1"/>
    <col min="8692" max="8940" width="9" style="31"/>
    <col min="8941" max="8941" width="17.125" style="31" customWidth="1"/>
    <col min="8942" max="8943" width="14.625" style="31" customWidth="1"/>
    <col min="8944" max="8945" width="12.625" style="31" customWidth="1"/>
    <col min="8946" max="8947" width="8.75" style="31" customWidth="1"/>
    <col min="8948" max="9196" width="9" style="31"/>
    <col min="9197" max="9197" width="17.125" style="31" customWidth="1"/>
    <col min="9198" max="9199" width="14.625" style="31" customWidth="1"/>
    <col min="9200" max="9201" width="12.625" style="31" customWidth="1"/>
    <col min="9202" max="9203" width="8.75" style="31" customWidth="1"/>
    <col min="9204" max="9452" width="9" style="31"/>
    <col min="9453" max="9453" width="17.125" style="31" customWidth="1"/>
    <col min="9454" max="9455" width="14.625" style="31" customWidth="1"/>
    <col min="9456" max="9457" width="12.625" style="31" customWidth="1"/>
    <col min="9458" max="9459" width="8.75" style="31" customWidth="1"/>
    <col min="9460" max="9708" width="9" style="31"/>
    <col min="9709" max="9709" width="17.125" style="31" customWidth="1"/>
    <col min="9710" max="9711" width="14.625" style="31" customWidth="1"/>
    <col min="9712" max="9713" width="12.625" style="31" customWidth="1"/>
    <col min="9714" max="9715" width="8.75" style="31" customWidth="1"/>
    <col min="9716" max="9964" width="9" style="31"/>
    <col min="9965" max="9965" width="17.125" style="31" customWidth="1"/>
    <col min="9966" max="9967" width="14.625" style="31" customWidth="1"/>
    <col min="9968" max="9969" width="12.625" style="31" customWidth="1"/>
    <col min="9970" max="9971" width="8.75" style="31" customWidth="1"/>
    <col min="9972" max="10220" width="9" style="31"/>
    <col min="10221" max="10221" width="17.125" style="31" customWidth="1"/>
    <col min="10222" max="10223" width="14.625" style="31" customWidth="1"/>
    <col min="10224" max="10225" width="12.625" style="31" customWidth="1"/>
    <col min="10226" max="10227" width="8.75" style="31" customWidth="1"/>
    <col min="10228" max="10476" width="9" style="31"/>
    <col min="10477" max="10477" width="17.125" style="31" customWidth="1"/>
    <col min="10478" max="10479" width="14.625" style="31" customWidth="1"/>
    <col min="10480" max="10481" width="12.625" style="31" customWidth="1"/>
    <col min="10482" max="10483" width="8.75" style="31" customWidth="1"/>
    <col min="10484" max="10732" width="9" style="31"/>
    <col min="10733" max="10733" width="17.125" style="31" customWidth="1"/>
    <col min="10734" max="10735" width="14.625" style="31" customWidth="1"/>
    <col min="10736" max="10737" width="12.625" style="31" customWidth="1"/>
    <col min="10738" max="10739" width="8.75" style="31" customWidth="1"/>
    <col min="10740" max="10988" width="9" style="31"/>
    <col min="10989" max="10989" width="17.125" style="31" customWidth="1"/>
    <col min="10990" max="10991" width="14.625" style="31" customWidth="1"/>
    <col min="10992" max="10993" width="12.625" style="31" customWidth="1"/>
    <col min="10994" max="10995" width="8.75" style="31" customWidth="1"/>
    <col min="10996" max="11244" width="9" style="31"/>
    <col min="11245" max="11245" width="17.125" style="31" customWidth="1"/>
    <col min="11246" max="11247" width="14.625" style="31" customWidth="1"/>
    <col min="11248" max="11249" width="12.625" style="31" customWidth="1"/>
    <col min="11250" max="11251" width="8.75" style="31" customWidth="1"/>
    <col min="11252" max="11500" width="9" style="31"/>
    <col min="11501" max="11501" width="17.125" style="31" customWidth="1"/>
    <col min="11502" max="11503" width="14.625" style="31" customWidth="1"/>
    <col min="11504" max="11505" width="12.625" style="31" customWidth="1"/>
    <col min="11506" max="11507" width="8.75" style="31" customWidth="1"/>
    <col min="11508" max="11756" width="9" style="31"/>
    <col min="11757" max="11757" width="17.125" style="31" customWidth="1"/>
    <col min="11758" max="11759" width="14.625" style="31" customWidth="1"/>
    <col min="11760" max="11761" width="12.625" style="31" customWidth="1"/>
    <col min="11762" max="11763" width="8.75" style="31" customWidth="1"/>
    <col min="11764" max="12012" width="9" style="31"/>
    <col min="12013" max="12013" width="17.125" style="31" customWidth="1"/>
    <col min="12014" max="12015" width="14.625" style="31" customWidth="1"/>
    <col min="12016" max="12017" width="12.625" style="31" customWidth="1"/>
    <col min="12018" max="12019" width="8.75" style="31" customWidth="1"/>
    <col min="12020" max="12268" width="9" style="31"/>
    <col min="12269" max="12269" width="17.125" style="31" customWidth="1"/>
    <col min="12270" max="12271" width="14.625" style="31" customWidth="1"/>
    <col min="12272" max="12273" width="12.625" style="31" customWidth="1"/>
    <col min="12274" max="12275" width="8.75" style="31" customWidth="1"/>
    <col min="12276" max="12524" width="9" style="31"/>
    <col min="12525" max="12525" width="17.125" style="31" customWidth="1"/>
    <col min="12526" max="12527" width="14.625" style="31" customWidth="1"/>
    <col min="12528" max="12529" width="12.625" style="31" customWidth="1"/>
    <col min="12530" max="12531" width="8.75" style="31" customWidth="1"/>
    <col min="12532" max="12780" width="9" style="31"/>
    <col min="12781" max="12781" width="17.125" style="31" customWidth="1"/>
    <col min="12782" max="12783" width="14.625" style="31" customWidth="1"/>
    <col min="12784" max="12785" width="12.625" style="31" customWidth="1"/>
    <col min="12786" max="12787" width="8.75" style="31" customWidth="1"/>
    <col min="12788" max="13036" width="9" style="31"/>
    <col min="13037" max="13037" width="17.125" style="31" customWidth="1"/>
    <col min="13038" max="13039" width="14.625" style="31" customWidth="1"/>
    <col min="13040" max="13041" width="12.625" style="31" customWidth="1"/>
    <col min="13042" max="13043" width="8.75" style="31" customWidth="1"/>
    <col min="13044" max="13292" width="9" style="31"/>
    <col min="13293" max="13293" width="17.125" style="31" customWidth="1"/>
    <col min="13294" max="13295" width="14.625" style="31" customWidth="1"/>
    <col min="13296" max="13297" width="12.625" style="31" customWidth="1"/>
    <col min="13298" max="13299" width="8.75" style="31" customWidth="1"/>
    <col min="13300" max="13548" width="9" style="31"/>
    <col min="13549" max="13549" width="17.125" style="31" customWidth="1"/>
    <col min="13550" max="13551" width="14.625" style="31" customWidth="1"/>
    <col min="13552" max="13553" width="12.625" style="31" customWidth="1"/>
    <col min="13554" max="13555" width="8.75" style="31" customWidth="1"/>
    <col min="13556" max="13804" width="9" style="31"/>
    <col min="13805" max="13805" width="17.125" style="31" customWidth="1"/>
    <col min="13806" max="13807" width="14.625" style="31" customWidth="1"/>
    <col min="13808" max="13809" width="12.625" style="31" customWidth="1"/>
    <col min="13810" max="13811" width="8.75" style="31" customWidth="1"/>
    <col min="13812" max="14060" width="9" style="31"/>
    <col min="14061" max="14061" width="17.125" style="31" customWidth="1"/>
    <col min="14062" max="14063" width="14.625" style="31" customWidth="1"/>
    <col min="14064" max="14065" width="12.625" style="31" customWidth="1"/>
    <col min="14066" max="14067" width="8.75" style="31" customWidth="1"/>
    <col min="14068" max="14316" width="9" style="31"/>
    <col min="14317" max="14317" width="17.125" style="31" customWidth="1"/>
    <col min="14318" max="14319" width="14.625" style="31" customWidth="1"/>
    <col min="14320" max="14321" width="12.625" style="31" customWidth="1"/>
    <col min="14322" max="14323" width="8.75" style="31" customWidth="1"/>
    <col min="14324" max="14572" width="9" style="31"/>
    <col min="14573" max="14573" width="17.125" style="31" customWidth="1"/>
    <col min="14574" max="14575" width="14.625" style="31" customWidth="1"/>
    <col min="14576" max="14577" width="12.625" style="31" customWidth="1"/>
    <col min="14578" max="14579" width="8.75" style="31" customWidth="1"/>
    <col min="14580" max="14828" width="9" style="31"/>
    <col min="14829" max="14829" width="17.125" style="31" customWidth="1"/>
    <col min="14830" max="14831" width="14.625" style="31" customWidth="1"/>
    <col min="14832" max="14833" width="12.625" style="31" customWidth="1"/>
    <col min="14834" max="14835" width="8.75" style="31" customWidth="1"/>
    <col min="14836" max="15084" width="9" style="31"/>
    <col min="15085" max="15085" width="17.125" style="31" customWidth="1"/>
    <col min="15086" max="15087" width="14.625" style="31" customWidth="1"/>
    <col min="15088" max="15089" width="12.625" style="31" customWidth="1"/>
    <col min="15090" max="15091" width="8.75" style="31" customWidth="1"/>
    <col min="15092" max="15340" width="9" style="31"/>
    <col min="15341" max="15341" width="17.125" style="31" customWidth="1"/>
    <col min="15342" max="15343" width="14.625" style="31" customWidth="1"/>
    <col min="15344" max="15345" width="12.625" style="31" customWidth="1"/>
    <col min="15346" max="15347" width="8.75" style="31" customWidth="1"/>
    <col min="15348" max="15596" width="9" style="31"/>
    <col min="15597" max="15597" width="17.125" style="31" customWidth="1"/>
    <col min="15598" max="15599" width="14.625" style="31" customWidth="1"/>
    <col min="15600" max="15601" width="12.625" style="31" customWidth="1"/>
    <col min="15602" max="15603" width="8.75" style="31" customWidth="1"/>
    <col min="15604" max="15852" width="9" style="31"/>
    <col min="15853" max="15853" width="17.125" style="31" customWidth="1"/>
    <col min="15854" max="15855" width="14.625" style="31" customWidth="1"/>
    <col min="15856" max="15857" width="12.625" style="31" customWidth="1"/>
    <col min="15858" max="15859" width="8.75" style="31" customWidth="1"/>
    <col min="15860" max="16108" width="9" style="31"/>
    <col min="16109" max="16109" width="17.125" style="31" customWidth="1"/>
    <col min="16110" max="16111" width="14.625" style="31" customWidth="1"/>
    <col min="16112" max="16113" width="12.625" style="31" customWidth="1"/>
    <col min="16114" max="16115" width="8.75" style="31" customWidth="1"/>
    <col min="16116" max="16384" width="9" style="31"/>
  </cols>
  <sheetData>
    <row r="1" spans="1:6" ht="30" customHeight="1">
      <c r="A1" s="32"/>
      <c r="B1" s="32"/>
      <c r="C1" s="32"/>
      <c r="D1" s="32"/>
      <c r="E1" s="32"/>
    </row>
    <row r="2" spans="1:6" ht="22.5" customHeight="1">
      <c r="A2" s="272" t="s">
        <v>198</v>
      </c>
      <c r="B2" s="272"/>
      <c r="C2" s="272"/>
      <c r="D2" s="272"/>
      <c r="E2" s="272"/>
      <c r="F2" s="272"/>
    </row>
    <row r="3" spans="1:6" s="38" customFormat="1" ht="13.5" customHeight="1" thickBot="1">
      <c r="A3" s="306" t="s">
        <v>56</v>
      </c>
      <c r="B3" s="306"/>
      <c r="C3" s="228"/>
      <c r="D3" s="228"/>
      <c r="E3" s="228"/>
      <c r="F3" s="228"/>
    </row>
    <row r="4" spans="1:6" s="38" customFormat="1" ht="18.75" customHeight="1">
      <c r="A4" s="40" t="s">
        <v>55</v>
      </c>
      <c r="B4" s="220" t="s">
        <v>86</v>
      </c>
      <c r="C4" s="128" t="s">
        <v>54</v>
      </c>
      <c r="D4" s="129" t="s">
        <v>77</v>
      </c>
      <c r="E4" s="129" t="s">
        <v>53</v>
      </c>
      <c r="F4" s="130" t="s">
        <v>52</v>
      </c>
    </row>
    <row r="5" spans="1:6" s="38" customFormat="1" ht="18.75" customHeight="1">
      <c r="A5" s="131" t="s">
        <v>110</v>
      </c>
      <c r="B5" s="132">
        <v>1674974</v>
      </c>
      <c r="C5" s="133">
        <v>1630271</v>
      </c>
      <c r="D5" s="134">
        <v>44703</v>
      </c>
      <c r="E5" s="146">
        <v>0</v>
      </c>
      <c r="F5" s="136">
        <v>0</v>
      </c>
    </row>
    <row r="6" spans="1:6" s="38" customFormat="1" ht="18.75" customHeight="1">
      <c r="A6" s="137" t="s">
        <v>104</v>
      </c>
      <c r="B6" s="132">
        <v>1720887</v>
      </c>
      <c r="C6" s="132">
        <v>1679241</v>
      </c>
      <c r="D6" s="132">
        <v>41646</v>
      </c>
      <c r="E6" s="147">
        <v>0</v>
      </c>
      <c r="F6" s="158">
        <v>0</v>
      </c>
    </row>
    <row r="7" spans="1:6" s="38" customFormat="1" ht="18.75" customHeight="1">
      <c r="A7" s="137" t="s">
        <v>108</v>
      </c>
      <c r="B7" s="132">
        <v>1728084</v>
      </c>
      <c r="C7" s="132">
        <v>1683879</v>
      </c>
      <c r="D7" s="132">
        <v>44205</v>
      </c>
      <c r="E7" s="147">
        <v>0</v>
      </c>
      <c r="F7" s="158">
        <v>0</v>
      </c>
    </row>
    <row r="8" spans="1:6" s="38" customFormat="1" ht="18.75" customHeight="1">
      <c r="A8" s="137" t="s">
        <v>113</v>
      </c>
      <c r="B8" s="132">
        <v>1727270</v>
      </c>
      <c r="C8" s="132">
        <v>1684778</v>
      </c>
      <c r="D8" s="132">
        <v>42492</v>
      </c>
      <c r="E8" s="147">
        <v>0</v>
      </c>
      <c r="F8" s="158">
        <v>0</v>
      </c>
    </row>
    <row r="9" spans="1:6" s="38" customFormat="1" ht="18.75" customHeight="1">
      <c r="A9" s="139" t="s">
        <v>134</v>
      </c>
      <c r="B9" s="140">
        <v>1738284</v>
      </c>
      <c r="C9" s="140">
        <v>1696135</v>
      </c>
      <c r="D9" s="140">
        <v>42149</v>
      </c>
      <c r="E9" s="159">
        <v>0</v>
      </c>
      <c r="F9" s="160">
        <v>0</v>
      </c>
    </row>
    <row r="10" spans="1:6" s="38" customFormat="1" ht="18.75" customHeight="1">
      <c r="A10" s="143" t="s">
        <v>147</v>
      </c>
      <c r="B10" s="144">
        <v>286464</v>
      </c>
      <c r="C10" s="144">
        <v>279632</v>
      </c>
      <c r="D10" s="144">
        <v>6832</v>
      </c>
      <c r="E10" s="146">
        <v>0</v>
      </c>
      <c r="F10" s="146">
        <v>0</v>
      </c>
    </row>
    <row r="11" spans="1:6" s="38" customFormat="1" ht="18.75" customHeight="1">
      <c r="A11" s="41" t="s">
        <v>148</v>
      </c>
      <c r="B11" s="132">
        <v>290521</v>
      </c>
      <c r="C11" s="132">
        <v>283454</v>
      </c>
      <c r="D11" s="132">
        <v>7067</v>
      </c>
      <c r="E11" s="135">
        <v>0</v>
      </c>
      <c r="F11" s="147">
        <v>0</v>
      </c>
    </row>
    <row r="12" spans="1:6" s="38" customFormat="1" ht="18.75" customHeight="1">
      <c r="A12" s="41" t="s">
        <v>149</v>
      </c>
      <c r="B12" s="132">
        <v>295594</v>
      </c>
      <c r="C12" s="132">
        <v>288610</v>
      </c>
      <c r="D12" s="132">
        <v>6984</v>
      </c>
      <c r="E12" s="135">
        <v>0</v>
      </c>
      <c r="F12" s="147">
        <v>0</v>
      </c>
    </row>
    <row r="13" spans="1:6" s="38" customFormat="1" ht="18.75" customHeight="1">
      <c r="A13" s="41" t="s">
        <v>150</v>
      </c>
      <c r="B13" s="132">
        <v>289635</v>
      </c>
      <c r="C13" s="132">
        <v>281950</v>
      </c>
      <c r="D13" s="132">
        <v>7685</v>
      </c>
      <c r="E13" s="135">
        <v>0</v>
      </c>
      <c r="F13" s="147">
        <v>0</v>
      </c>
    </row>
    <row r="14" spans="1:6" s="38" customFormat="1" ht="18.75" customHeight="1">
      <c r="A14" s="41" t="s">
        <v>151</v>
      </c>
      <c r="B14" s="132">
        <v>293976</v>
      </c>
      <c r="C14" s="132">
        <v>286617</v>
      </c>
      <c r="D14" s="132">
        <v>7359</v>
      </c>
      <c r="E14" s="135">
        <v>0</v>
      </c>
      <c r="F14" s="147">
        <v>0</v>
      </c>
    </row>
    <row r="15" spans="1:6" s="38" customFormat="1" ht="18.75" customHeight="1" thickBot="1">
      <c r="A15" s="151" t="s">
        <v>152</v>
      </c>
      <c r="B15" s="152">
        <v>282094</v>
      </c>
      <c r="C15" s="152">
        <v>275872</v>
      </c>
      <c r="D15" s="152">
        <v>6222</v>
      </c>
      <c r="E15" s="153">
        <v>0</v>
      </c>
      <c r="F15" s="154">
        <v>0</v>
      </c>
    </row>
    <row r="16" spans="1:6">
      <c r="A16" s="229" t="s">
        <v>25</v>
      </c>
      <c r="B16" s="155"/>
      <c r="C16" s="229"/>
      <c r="D16" s="229"/>
      <c r="E16" s="157"/>
      <c r="F16" s="157"/>
    </row>
    <row r="17" spans="1:6">
      <c r="A17" s="229" t="s">
        <v>95</v>
      </c>
      <c r="B17" s="229"/>
      <c r="C17" s="229"/>
      <c r="D17" s="229"/>
      <c r="E17" s="157"/>
      <c r="F17" s="157"/>
    </row>
    <row r="18" spans="1:6" s="32" customFormat="1">
      <c r="A18" s="229" t="s">
        <v>94</v>
      </c>
    </row>
  </sheetData>
  <mergeCells count="2">
    <mergeCell ref="A2:F2"/>
    <mergeCell ref="A3:B3"/>
  </mergeCells>
  <phoneticPr fontId="8"/>
  <printOptions horizontalCentered="1"/>
  <pageMargins left="0.59055118110236227" right="0.59055118110236227" top="0.78740157480314965" bottom="0.78740157480314965" header="0.51181102362204722" footer="0.51181102362204722"/>
  <pageSetup paperSize="9" scale="98" orientation="portrait" r:id="rId1"/>
  <headerFooter alignWithMargins="0"/>
  <ignoredErrors>
    <ignoredError sqref="A6:A9 A11:A15"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heetViews>
  <sheetFormatPr defaultRowHeight="13.5"/>
  <cols>
    <col min="1" max="1" width="21.625" style="31" customWidth="1"/>
    <col min="2" max="3" width="13.625" style="31" customWidth="1"/>
    <col min="4" max="6" width="13.125" style="31" customWidth="1"/>
    <col min="7" max="236" width="9" style="31"/>
    <col min="237" max="237" width="17.125" style="31" customWidth="1"/>
    <col min="238" max="239" width="14.625" style="31" customWidth="1"/>
    <col min="240" max="241" width="12.625" style="31" customWidth="1"/>
    <col min="242" max="243" width="8.75" style="31" customWidth="1"/>
    <col min="244" max="492" width="9" style="31"/>
    <col min="493" max="493" width="17.125" style="31" customWidth="1"/>
    <col min="494" max="495" width="14.625" style="31" customWidth="1"/>
    <col min="496" max="497" width="12.625" style="31" customWidth="1"/>
    <col min="498" max="499" width="8.75" style="31" customWidth="1"/>
    <col min="500" max="748" width="9" style="31"/>
    <col min="749" max="749" width="17.125" style="31" customWidth="1"/>
    <col min="750" max="751" width="14.625" style="31" customWidth="1"/>
    <col min="752" max="753" width="12.625" style="31" customWidth="1"/>
    <col min="754" max="755" width="8.75" style="31" customWidth="1"/>
    <col min="756" max="1004" width="9" style="31"/>
    <col min="1005" max="1005" width="17.125" style="31" customWidth="1"/>
    <col min="1006" max="1007" width="14.625" style="31" customWidth="1"/>
    <col min="1008" max="1009" width="12.625" style="31" customWidth="1"/>
    <col min="1010" max="1011" width="8.75" style="31" customWidth="1"/>
    <col min="1012" max="1260" width="9" style="31"/>
    <col min="1261" max="1261" width="17.125" style="31" customWidth="1"/>
    <col min="1262" max="1263" width="14.625" style="31" customWidth="1"/>
    <col min="1264" max="1265" width="12.625" style="31" customWidth="1"/>
    <col min="1266" max="1267" width="8.75" style="31" customWidth="1"/>
    <col min="1268" max="1516" width="9" style="31"/>
    <col min="1517" max="1517" width="17.125" style="31" customWidth="1"/>
    <col min="1518" max="1519" width="14.625" style="31" customWidth="1"/>
    <col min="1520" max="1521" width="12.625" style="31" customWidth="1"/>
    <col min="1522" max="1523" width="8.75" style="31" customWidth="1"/>
    <col min="1524" max="1772" width="9" style="31"/>
    <col min="1773" max="1773" width="17.125" style="31" customWidth="1"/>
    <col min="1774" max="1775" width="14.625" style="31" customWidth="1"/>
    <col min="1776" max="1777" width="12.625" style="31" customWidth="1"/>
    <col min="1778" max="1779" width="8.75" style="31" customWidth="1"/>
    <col min="1780" max="2028" width="9" style="31"/>
    <col min="2029" max="2029" width="17.125" style="31" customWidth="1"/>
    <col min="2030" max="2031" width="14.625" style="31" customWidth="1"/>
    <col min="2032" max="2033" width="12.625" style="31" customWidth="1"/>
    <col min="2034" max="2035" width="8.75" style="31" customWidth="1"/>
    <col min="2036" max="2284" width="9" style="31"/>
    <col min="2285" max="2285" width="17.125" style="31" customWidth="1"/>
    <col min="2286" max="2287" width="14.625" style="31" customWidth="1"/>
    <col min="2288" max="2289" width="12.625" style="31" customWidth="1"/>
    <col min="2290" max="2291" width="8.75" style="31" customWidth="1"/>
    <col min="2292" max="2540" width="9" style="31"/>
    <col min="2541" max="2541" width="17.125" style="31" customWidth="1"/>
    <col min="2542" max="2543" width="14.625" style="31" customWidth="1"/>
    <col min="2544" max="2545" width="12.625" style="31" customWidth="1"/>
    <col min="2546" max="2547" width="8.75" style="31" customWidth="1"/>
    <col min="2548" max="2796" width="9" style="31"/>
    <col min="2797" max="2797" width="17.125" style="31" customWidth="1"/>
    <col min="2798" max="2799" width="14.625" style="31" customWidth="1"/>
    <col min="2800" max="2801" width="12.625" style="31" customWidth="1"/>
    <col min="2802" max="2803" width="8.75" style="31" customWidth="1"/>
    <col min="2804" max="3052" width="9" style="31"/>
    <col min="3053" max="3053" width="17.125" style="31" customWidth="1"/>
    <col min="3054" max="3055" width="14.625" style="31" customWidth="1"/>
    <col min="3056" max="3057" width="12.625" style="31" customWidth="1"/>
    <col min="3058" max="3059" width="8.75" style="31" customWidth="1"/>
    <col min="3060" max="3308" width="9" style="31"/>
    <col min="3309" max="3309" width="17.125" style="31" customWidth="1"/>
    <col min="3310" max="3311" width="14.625" style="31" customWidth="1"/>
    <col min="3312" max="3313" width="12.625" style="31" customWidth="1"/>
    <col min="3314" max="3315" width="8.75" style="31" customWidth="1"/>
    <col min="3316" max="3564" width="9" style="31"/>
    <col min="3565" max="3565" width="17.125" style="31" customWidth="1"/>
    <col min="3566" max="3567" width="14.625" style="31" customWidth="1"/>
    <col min="3568" max="3569" width="12.625" style="31" customWidth="1"/>
    <col min="3570" max="3571" width="8.75" style="31" customWidth="1"/>
    <col min="3572" max="3820" width="9" style="31"/>
    <col min="3821" max="3821" width="17.125" style="31" customWidth="1"/>
    <col min="3822" max="3823" width="14.625" style="31" customWidth="1"/>
    <col min="3824" max="3825" width="12.625" style="31" customWidth="1"/>
    <col min="3826" max="3827" width="8.75" style="31" customWidth="1"/>
    <col min="3828" max="4076" width="9" style="31"/>
    <col min="4077" max="4077" width="17.125" style="31" customWidth="1"/>
    <col min="4078" max="4079" width="14.625" style="31" customWidth="1"/>
    <col min="4080" max="4081" width="12.625" style="31" customWidth="1"/>
    <col min="4082" max="4083" width="8.75" style="31" customWidth="1"/>
    <col min="4084" max="4332" width="9" style="31"/>
    <col min="4333" max="4333" width="17.125" style="31" customWidth="1"/>
    <col min="4334" max="4335" width="14.625" style="31" customWidth="1"/>
    <col min="4336" max="4337" width="12.625" style="31" customWidth="1"/>
    <col min="4338" max="4339" width="8.75" style="31" customWidth="1"/>
    <col min="4340" max="4588" width="9" style="31"/>
    <col min="4589" max="4589" width="17.125" style="31" customWidth="1"/>
    <col min="4590" max="4591" width="14.625" style="31" customWidth="1"/>
    <col min="4592" max="4593" width="12.625" style="31" customWidth="1"/>
    <col min="4594" max="4595" width="8.75" style="31" customWidth="1"/>
    <col min="4596" max="4844" width="9" style="31"/>
    <col min="4845" max="4845" width="17.125" style="31" customWidth="1"/>
    <col min="4846" max="4847" width="14.625" style="31" customWidth="1"/>
    <col min="4848" max="4849" width="12.625" style="31" customWidth="1"/>
    <col min="4850" max="4851" width="8.75" style="31" customWidth="1"/>
    <col min="4852" max="5100" width="9" style="31"/>
    <col min="5101" max="5101" width="17.125" style="31" customWidth="1"/>
    <col min="5102" max="5103" width="14.625" style="31" customWidth="1"/>
    <col min="5104" max="5105" width="12.625" style="31" customWidth="1"/>
    <col min="5106" max="5107" width="8.75" style="31" customWidth="1"/>
    <col min="5108" max="5356" width="9" style="31"/>
    <col min="5357" max="5357" width="17.125" style="31" customWidth="1"/>
    <col min="5358" max="5359" width="14.625" style="31" customWidth="1"/>
    <col min="5360" max="5361" width="12.625" style="31" customWidth="1"/>
    <col min="5362" max="5363" width="8.75" style="31" customWidth="1"/>
    <col min="5364" max="5612" width="9" style="31"/>
    <col min="5613" max="5613" width="17.125" style="31" customWidth="1"/>
    <col min="5614" max="5615" width="14.625" style="31" customWidth="1"/>
    <col min="5616" max="5617" width="12.625" style="31" customWidth="1"/>
    <col min="5618" max="5619" width="8.75" style="31" customWidth="1"/>
    <col min="5620" max="5868" width="9" style="31"/>
    <col min="5869" max="5869" width="17.125" style="31" customWidth="1"/>
    <col min="5870" max="5871" width="14.625" style="31" customWidth="1"/>
    <col min="5872" max="5873" width="12.625" style="31" customWidth="1"/>
    <col min="5874" max="5875" width="8.75" style="31" customWidth="1"/>
    <col min="5876" max="6124" width="9" style="31"/>
    <col min="6125" max="6125" width="17.125" style="31" customWidth="1"/>
    <col min="6126" max="6127" width="14.625" style="31" customWidth="1"/>
    <col min="6128" max="6129" width="12.625" style="31" customWidth="1"/>
    <col min="6130" max="6131" width="8.75" style="31" customWidth="1"/>
    <col min="6132" max="6380" width="9" style="31"/>
    <col min="6381" max="6381" width="17.125" style="31" customWidth="1"/>
    <col min="6382" max="6383" width="14.625" style="31" customWidth="1"/>
    <col min="6384" max="6385" width="12.625" style="31" customWidth="1"/>
    <col min="6386" max="6387" width="8.75" style="31" customWidth="1"/>
    <col min="6388" max="6636" width="9" style="31"/>
    <col min="6637" max="6637" width="17.125" style="31" customWidth="1"/>
    <col min="6638" max="6639" width="14.625" style="31" customWidth="1"/>
    <col min="6640" max="6641" width="12.625" style="31" customWidth="1"/>
    <col min="6642" max="6643" width="8.75" style="31" customWidth="1"/>
    <col min="6644" max="6892" width="9" style="31"/>
    <col min="6893" max="6893" width="17.125" style="31" customWidth="1"/>
    <col min="6894" max="6895" width="14.625" style="31" customWidth="1"/>
    <col min="6896" max="6897" width="12.625" style="31" customWidth="1"/>
    <col min="6898" max="6899" width="8.75" style="31" customWidth="1"/>
    <col min="6900" max="7148" width="9" style="31"/>
    <col min="7149" max="7149" width="17.125" style="31" customWidth="1"/>
    <col min="7150" max="7151" width="14.625" style="31" customWidth="1"/>
    <col min="7152" max="7153" width="12.625" style="31" customWidth="1"/>
    <col min="7154" max="7155" width="8.75" style="31" customWidth="1"/>
    <col min="7156" max="7404" width="9" style="31"/>
    <col min="7405" max="7405" width="17.125" style="31" customWidth="1"/>
    <col min="7406" max="7407" width="14.625" style="31" customWidth="1"/>
    <col min="7408" max="7409" width="12.625" style="31" customWidth="1"/>
    <col min="7410" max="7411" width="8.75" style="31" customWidth="1"/>
    <col min="7412" max="7660" width="9" style="31"/>
    <col min="7661" max="7661" width="17.125" style="31" customWidth="1"/>
    <col min="7662" max="7663" width="14.625" style="31" customWidth="1"/>
    <col min="7664" max="7665" width="12.625" style="31" customWidth="1"/>
    <col min="7666" max="7667" width="8.75" style="31" customWidth="1"/>
    <col min="7668" max="7916" width="9" style="31"/>
    <col min="7917" max="7917" width="17.125" style="31" customWidth="1"/>
    <col min="7918" max="7919" width="14.625" style="31" customWidth="1"/>
    <col min="7920" max="7921" width="12.625" style="31" customWidth="1"/>
    <col min="7922" max="7923" width="8.75" style="31" customWidth="1"/>
    <col min="7924" max="8172" width="9" style="31"/>
    <col min="8173" max="8173" width="17.125" style="31" customWidth="1"/>
    <col min="8174" max="8175" width="14.625" style="31" customWidth="1"/>
    <col min="8176" max="8177" width="12.625" style="31" customWidth="1"/>
    <col min="8178" max="8179" width="8.75" style="31" customWidth="1"/>
    <col min="8180" max="8428" width="9" style="31"/>
    <col min="8429" max="8429" width="17.125" style="31" customWidth="1"/>
    <col min="8430" max="8431" width="14.625" style="31" customWidth="1"/>
    <col min="8432" max="8433" width="12.625" style="31" customWidth="1"/>
    <col min="8434" max="8435" width="8.75" style="31" customWidth="1"/>
    <col min="8436" max="8684" width="9" style="31"/>
    <col min="8685" max="8685" width="17.125" style="31" customWidth="1"/>
    <col min="8686" max="8687" width="14.625" style="31" customWidth="1"/>
    <col min="8688" max="8689" width="12.625" style="31" customWidth="1"/>
    <col min="8690" max="8691" width="8.75" style="31" customWidth="1"/>
    <col min="8692" max="8940" width="9" style="31"/>
    <col min="8941" max="8941" width="17.125" style="31" customWidth="1"/>
    <col min="8942" max="8943" width="14.625" style="31" customWidth="1"/>
    <col min="8944" max="8945" width="12.625" style="31" customWidth="1"/>
    <col min="8946" max="8947" width="8.75" style="31" customWidth="1"/>
    <col min="8948" max="9196" width="9" style="31"/>
    <col min="9197" max="9197" width="17.125" style="31" customWidth="1"/>
    <col min="9198" max="9199" width="14.625" style="31" customWidth="1"/>
    <col min="9200" max="9201" width="12.625" style="31" customWidth="1"/>
    <col min="9202" max="9203" width="8.75" style="31" customWidth="1"/>
    <col min="9204" max="9452" width="9" style="31"/>
    <col min="9453" max="9453" width="17.125" style="31" customWidth="1"/>
    <col min="9454" max="9455" width="14.625" style="31" customWidth="1"/>
    <col min="9456" max="9457" width="12.625" style="31" customWidth="1"/>
    <col min="9458" max="9459" width="8.75" style="31" customWidth="1"/>
    <col min="9460" max="9708" width="9" style="31"/>
    <col min="9709" max="9709" width="17.125" style="31" customWidth="1"/>
    <col min="9710" max="9711" width="14.625" style="31" customWidth="1"/>
    <col min="9712" max="9713" width="12.625" style="31" customWidth="1"/>
    <col min="9714" max="9715" width="8.75" style="31" customWidth="1"/>
    <col min="9716" max="9964" width="9" style="31"/>
    <col min="9965" max="9965" width="17.125" style="31" customWidth="1"/>
    <col min="9966" max="9967" width="14.625" style="31" customWidth="1"/>
    <col min="9968" max="9969" width="12.625" style="31" customWidth="1"/>
    <col min="9970" max="9971" width="8.75" style="31" customWidth="1"/>
    <col min="9972" max="10220" width="9" style="31"/>
    <col min="10221" max="10221" width="17.125" style="31" customWidth="1"/>
    <col min="10222" max="10223" width="14.625" style="31" customWidth="1"/>
    <col min="10224" max="10225" width="12.625" style="31" customWidth="1"/>
    <col min="10226" max="10227" width="8.75" style="31" customWidth="1"/>
    <col min="10228" max="10476" width="9" style="31"/>
    <col min="10477" max="10477" width="17.125" style="31" customWidth="1"/>
    <col min="10478" max="10479" width="14.625" style="31" customWidth="1"/>
    <col min="10480" max="10481" width="12.625" style="31" customWidth="1"/>
    <col min="10482" max="10483" width="8.75" style="31" customWidth="1"/>
    <col min="10484" max="10732" width="9" style="31"/>
    <col min="10733" max="10733" width="17.125" style="31" customWidth="1"/>
    <col min="10734" max="10735" width="14.625" style="31" customWidth="1"/>
    <col min="10736" max="10737" width="12.625" style="31" customWidth="1"/>
    <col min="10738" max="10739" width="8.75" style="31" customWidth="1"/>
    <col min="10740" max="10988" width="9" style="31"/>
    <col min="10989" max="10989" width="17.125" style="31" customWidth="1"/>
    <col min="10990" max="10991" width="14.625" style="31" customWidth="1"/>
    <col min="10992" max="10993" width="12.625" style="31" customWidth="1"/>
    <col min="10994" max="10995" width="8.75" style="31" customWidth="1"/>
    <col min="10996" max="11244" width="9" style="31"/>
    <col min="11245" max="11245" width="17.125" style="31" customWidth="1"/>
    <col min="11246" max="11247" width="14.625" style="31" customWidth="1"/>
    <col min="11248" max="11249" width="12.625" style="31" customWidth="1"/>
    <col min="11250" max="11251" width="8.75" style="31" customWidth="1"/>
    <col min="11252" max="11500" width="9" style="31"/>
    <col min="11501" max="11501" width="17.125" style="31" customWidth="1"/>
    <col min="11502" max="11503" width="14.625" style="31" customWidth="1"/>
    <col min="11504" max="11505" width="12.625" style="31" customWidth="1"/>
    <col min="11506" max="11507" width="8.75" style="31" customWidth="1"/>
    <col min="11508" max="11756" width="9" style="31"/>
    <col min="11757" max="11757" width="17.125" style="31" customWidth="1"/>
    <col min="11758" max="11759" width="14.625" style="31" customWidth="1"/>
    <col min="11760" max="11761" width="12.625" style="31" customWidth="1"/>
    <col min="11762" max="11763" width="8.75" style="31" customWidth="1"/>
    <col min="11764" max="12012" width="9" style="31"/>
    <col min="12013" max="12013" width="17.125" style="31" customWidth="1"/>
    <col min="12014" max="12015" width="14.625" style="31" customWidth="1"/>
    <col min="12016" max="12017" width="12.625" style="31" customWidth="1"/>
    <col min="12018" max="12019" width="8.75" style="31" customWidth="1"/>
    <col min="12020" max="12268" width="9" style="31"/>
    <col min="12269" max="12269" width="17.125" style="31" customWidth="1"/>
    <col min="12270" max="12271" width="14.625" style="31" customWidth="1"/>
    <col min="12272" max="12273" width="12.625" style="31" customWidth="1"/>
    <col min="12274" max="12275" width="8.75" style="31" customWidth="1"/>
    <col min="12276" max="12524" width="9" style="31"/>
    <col min="12525" max="12525" width="17.125" style="31" customWidth="1"/>
    <col min="12526" max="12527" width="14.625" style="31" customWidth="1"/>
    <col min="12528" max="12529" width="12.625" style="31" customWidth="1"/>
    <col min="12530" max="12531" width="8.75" style="31" customWidth="1"/>
    <col min="12532" max="12780" width="9" style="31"/>
    <col min="12781" max="12781" width="17.125" style="31" customWidth="1"/>
    <col min="12782" max="12783" width="14.625" style="31" customWidth="1"/>
    <col min="12784" max="12785" width="12.625" style="31" customWidth="1"/>
    <col min="12786" max="12787" width="8.75" style="31" customWidth="1"/>
    <col min="12788" max="13036" width="9" style="31"/>
    <col min="13037" max="13037" width="17.125" style="31" customWidth="1"/>
    <col min="13038" max="13039" width="14.625" style="31" customWidth="1"/>
    <col min="13040" max="13041" width="12.625" style="31" customWidth="1"/>
    <col min="13042" max="13043" width="8.75" style="31" customWidth="1"/>
    <col min="13044" max="13292" width="9" style="31"/>
    <col min="13293" max="13293" width="17.125" style="31" customWidth="1"/>
    <col min="13294" max="13295" width="14.625" style="31" customWidth="1"/>
    <col min="13296" max="13297" width="12.625" style="31" customWidth="1"/>
    <col min="13298" max="13299" width="8.75" style="31" customWidth="1"/>
    <col min="13300" max="13548" width="9" style="31"/>
    <col min="13549" max="13549" width="17.125" style="31" customWidth="1"/>
    <col min="13550" max="13551" width="14.625" style="31" customWidth="1"/>
    <col min="13552" max="13553" width="12.625" style="31" customWidth="1"/>
    <col min="13554" max="13555" width="8.75" style="31" customWidth="1"/>
    <col min="13556" max="13804" width="9" style="31"/>
    <col min="13805" max="13805" width="17.125" style="31" customWidth="1"/>
    <col min="13806" max="13807" width="14.625" style="31" customWidth="1"/>
    <col min="13808" max="13809" width="12.625" style="31" customWidth="1"/>
    <col min="13810" max="13811" width="8.75" style="31" customWidth="1"/>
    <col min="13812" max="14060" width="9" style="31"/>
    <col min="14061" max="14061" width="17.125" style="31" customWidth="1"/>
    <col min="14062" max="14063" width="14.625" style="31" customWidth="1"/>
    <col min="14064" max="14065" width="12.625" style="31" customWidth="1"/>
    <col min="14066" max="14067" width="8.75" style="31" customWidth="1"/>
    <col min="14068" max="14316" width="9" style="31"/>
    <col min="14317" max="14317" width="17.125" style="31" customWidth="1"/>
    <col min="14318" max="14319" width="14.625" style="31" customWidth="1"/>
    <col min="14320" max="14321" width="12.625" style="31" customWidth="1"/>
    <col min="14322" max="14323" width="8.75" style="31" customWidth="1"/>
    <col min="14324" max="14572" width="9" style="31"/>
    <col min="14573" max="14573" width="17.125" style="31" customWidth="1"/>
    <col min="14574" max="14575" width="14.625" style="31" customWidth="1"/>
    <col min="14576" max="14577" width="12.625" style="31" customWidth="1"/>
    <col min="14578" max="14579" width="8.75" style="31" customWidth="1"/>
    <col min="14580" max="14828" width="9" style="31"/>
    <col min="14829" max="14829" width="17.125" style="31" customWidth="1"/>
    <col min="14830" max="14831" width="14.625" style="31" customWidth="1"/>
    <col min="14832" max="14833" width="12.625" style="31" customWidth="1"/>
    <col min="14834" max="14835" width="8.75" style="31" customWidth="1"/>
    <col min="14836" max="15084" width="9" style="31"/>
    <col min="15085" max="15085" width="17.125" style="31" customWidth="1"/>
    <col min="15086" max="15087" width="14.625" style="31" customWidth="1"/>
    <col min="15088" max="15089" width="12.625" style="31" customWidth="1"/>
    <col min="15090" max="15091" width="8.75" style="31" customWidth="1"/>
    <col min="15092" max="15340" width="9" style="31"/>
    <col min="15341" max="15341" width="17.125" style="31" customWidth="1"/>
    <col min="15342" max="15343" width="14.625" style="31" customWidth="1"/>
    <col min="15344" max="15345" width="12.625" style="31" customWidth="1"/>
    <col min="15346" max="15347" width="8.75" style="31" customWidth="1"/>
    <col min="15348" max="15596" width="9" style="31"/>
    <col min="15597" max="15597" width="17.125" style="31" customWidth="1"/>
    <col min="15598" max="15599" width="14.625" style="31" customWidth="1"/>
    <col min="15600" max="15601" width="12.625" style="31" customWidth="1"/>
    <col min="15602" max="15603" width="8.75" style="31" customWidth="1"/>
    <col min="15604" max="15852" width="9" style="31"/>
    <col min="15853" max="15853" width="17.125" style="31" customWidth="1"/>
    <col min="15854" max="15855" width="14.625" style="31" customWidth="1"/>
    <col min="15856" max="15857" width="12.625" style="31" customWidth="1"/>
    <col min="15858" max="15859" width="8.75" style="31" customWidth="1"/>
    <col min="15860" max="16108" width="9" style="31"/>
    <col min="16109" max="16109" width="17.125" style="31" customWidth="1"/>
    <col min="16110" max="16111" width="14.625" style="31" customWidth="1"/>
    <col min="16112" max="16113" width="12.625" style="31" customWidth="1"/>
    <col min="16114" max="16115" width="8.75" style="31" customWidth="1"/>
    <col min="16116" max="16384" width="9" style="31"/>
  </cols>
  <sheetData>
    <row r="1" spans="1:6" s="32" customFormat="1" ht="30" customHeight="1"/>
    <row r="2" spans="1:6" s="32" customFormat="1" ht="22.5" customHeight="1">
      <c r="A2" s="272" t="s">
        <v>199</v>
      </c>
      <c r="B2" s="272"/>
      <c r="C2" s="272"/>
      <c r="D2" s="272"/>
      <c r="E2" s="272"/>
      <c r="F2" s="272"/>
    </row>
    <row r="3" spans="1:6" s="32" customFormat="1" ht="13.5" customHeight="1" thickBot="1">
      <c r="A3" s="306" t="s">
        <v>56</v>
      </c>
      <c r="B3" s="306"/>
      <c r="C3" s="228"/>
      <c r="D3" s="228"/>
      <c r="E3" s="228"/>
      <c r="F3" s="228"/>
    </row>
    <row r="4" spans="1:6" s="38" customFormat="1" ht="18.75" customHeight="1">
      <c r="A4" s="40" t="s">
        <v>55</v>
      </c>
      <c r="B4" s="220" t="s">
        <v>86</v>
      </c>
      <c r="C4" s="128" t="s">
        <v>54</v>
      </c>
      <c r="D4" s="129" t="s">
        <v>77</v>
      </c>
      <c r="E4" s="129" t="s">
        <v>53</v>
      </c>
      <c r="F4" s="130" t="s">
        <v>52</v>
      </c>
    </row>
    <row r="5" spans="1:6" s="38" customFormat="1" ht="18.75" customHeight="1">
      <c r="A5" s="131" t="s">
        <v>110</v>
      </c>
      <c r="B5" s="132">
        <v>31644</v>
      </c>
      <c r="C5" s="133">
        <v>31644</v>
      </c>
      <c r="D5" s="161">
        <v>0</v>
      </c>
      <c r="E5" s="161">
        <v>0</v>
      </c>
      <c r="F5" s="136">
        <v>0</v>
      </c>
    </row>
    <row r="6" spans="1:6" s="38" customFormat="1" ht="18.75" customHeight="1">
      <c r="A6" s="137" t="s">
        <v>104</v>
      </c>
      <c r="B6" s="132">
        <v>32674</v>
      </c>
      <c r="C6" s="132">
        <v>32674</v>
      </c>
      <c r="D6" s="136">
        <v>0</v>
      </c>
      <c r="E6" s="136">
        <v>0</v>
      </c>
      <c r="F6" s="161">
        <v>0</v>
      </c>
    </row>
    <row r="7" spans="1:6" s="38" customFormat="1" ht="18.75" customHeight="1">
      <c r="A7" s="137" t="s">
        <v>108</v>
      </c>
      <c r="B7" s="132">
        <v>32223</v>
      </c>
      <c r="C7" s="132">
        <v>32223</v>
      </c>
      <c r="D7" s="161">
        <v>0</v>
      </c>
      <c r="E7" s="161">
        <v>0</v>
      </c>
      <c r="F7" s="136">
        <v>0</v>
      </c>
    </row>
    <row r="8" spans="1:6" s="38" customFormat="1" ht="18.75" customHeight="1">
      <c r="A8" s="137" t="s">
        <v>113</v>
      </c>
      <c r="B8" s="132">
        <v>30324</v>
      </c>
      <c r="C8" s="132">
        <v>30324</v>
      </c>
      <c r="D8" s="136">
        <v>0</v>
      </c>
      <c r="E8" s="136">
        <v>0</v>
      </c>
      <c r="F8" s="136">
        <v>0</v>
      </c>
    </row>
    <row r="9" spans="1:6" s="38" customFormat="1" ht="18.75" customHeight="1">
      <c r="A9" s="139" t="s">
        <v>138</v>
      </c>
      <c r="B9" s="140">
        <v>32986</v>
      </c>
      <c r="C9" s="140">
        <v>32986</v>
      </c>
      <c r="D9" s="162">
        <v>0</v>
      </c>
      <c r="E9" s="162">
        <v>0</v>
      </c>
      <c r="F9" s="162">
        <v>0</v>
      </c>
    </row>
    <row r="10" spans="1:6" s="38" customFormat="1" ht="18.75" customHeight="1">
      <c r="A10" s="143" t="s">
        <v>147</v>
      </c>
      <c r="B10" s="144">
        <v>5455</v>
      </c>
      <c r="C10" s="144">
        <v>5455</v>
      </c>
      <c r="D10" s="161">
        <v>0</v>
      </c>
      <c r="E10" s="161">
        <v>0</v>
      </c>
      <c r="F10" s="161">
        <v>0</v>
      </c>
    </row>
    <row r="11" spans="1:6" s="38" customFormat="1" ht="18.75" customHeight="1">
      <c r="A11" s="41" t="s">
        <v>148</v>
      </c>
      <c r="B11" s="132">
        <v>5740</v>
      </c>
      <c r="C11" s="132">
        <v>5740</v>
      </c>
      <c r="D11" s="136">
        <v>0</v>
      </c>
      <c r="E11" s="136">
        <v>0</v>
      </c>
      <c r="F11" s="136">
        <v>0</v>
      </c>
    </row>
    <row r="12" spans="1:6" s="38" customFormat="1" ht="18.75" customHeight="1">
      <c r="A12" s="41" t="s">
        <v>149</v>
      </c>
      <c r="B12" s="132">
        <v>5680</v>
      </c>
      <c r="C12" s="132">
        <v>5680</v>
      </c>
      <c r="D12" s="136">
        <v>0</v>
      </c>
      <c r="E12" s="136">
        <v>0</v>
      </c>
      <c r="F12" s="136">
        <v>0</v>
      </c>
    </row>
    <row r="13" spans="1:6" s="38" customFormat="1" ht="18.75" customHeight="1">
      <c r="A13" s="41" t="s">
        <v>150</v>
      </c>
      <c r="B13" s="132">
        <v>5301</v>
      </c>
      <c r="C13" s="132">
        <v>5301</v>
      </c>
      <c r="D13" s="136">
        <v>0</v>
      </c>
      <c r="E13" s="136">
        <v>0</v>
      </c>
      <c r="F13" s="136">
        <v>0</v>
      </c>
    </row>
    <row r="14" spans="1:6" s="38" customFormat="1" ht="18.75" customHeight="1">
      <c r="A14" s="41" t="s">
        <v>151</v>
      </c>
      <c r="B14" s="132">
        <v>5548</v>
      </c>
      <c r="C14" s="132">
        <v>5548</v>
      </c>
      <c r="D14" s="136">
        <v>0</v>
      </c>
      <c r="E14" s="136">
        <v>0</v>
      </c>
      <c r="F14" s="136">
        <v>0</v>
      </c>
    </row>
    <row r="15" spans="1:6" s="38" customFormat="1" ht="18.75" customHeight="1" thickBot="1">
      <c r="A15" s="151" t="s">
        <v>152</v>
      </c>
      <c r="B15" s="152">
        <v>5262</v>
      </c>
      <c r="C15" s="152">
        <v>5262</v>
      </c>
      <c r="D15" s="163">
        <v>0</v>
      </c>
      <c r="E15" s="164">
        <v>0</v>
      </c>
      <c r="F15" s="163">
        <v>0</v>
      </c>
    </row>
    <row r="16" spans="1:6" s="38" customFormat="1" ht="13.5" customHeight="1">
      <c r="A16" s="229" t="s">
        <v>25</v>
      </c>
      <c r="B16" s="229"/>
      <c r="C16" s="229"/>
      <c r="D16" s="165"/>
      <c r="E16" s="165"/>
      <c r="F16" s="32"/>
    </row>
    <row r="17" spans="1:5" s="32" customFormat="1" ht="13.5" customHeight="1">
      <c r="A17" s="229" t="s">
        <v>95</v>
      </c>
      <c r="B17" s="229"/>
      <c r="C17" s="229"/>
      <c r="D17" s="229"/>
      <c r="E17" s="229"/>
    </row>
    <row r="18" spans="1:5" s="32" customFormat="1" ht="13.5" customHeight="1">
      <c r="A18" s="229" t="s">
        <v>94</v>
      </c>
    </row>
  </sheetData>
  <mergeCells count="2">
    <mergeCell ref="A2:F2"/>
    <mergeCell ref="A3:B3"/>
  </mergeCells>
  <phoneticPr fontId="8"/>
  <printOptions horizontalCentered="1"/>
  <pageMargins left="0.59055118110236227" right="0.59055118110236227" top="0.78740157480314965" bottom="0.78740157480314965" header="0.51181102362204722" footer="0.51181102362204722"/>
  <pageSetup paperSize="9" orientation="portrait" r:id="rId1"/>
  <headerFooter alignWithMargins="0"/>
  <ignoredErrors>
    <ignoredError sqref="A6:A9 A11:A1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目次</vt:lpstr>
      <vt:lpstr>124</vt:lpstr>
      <vt:lpstr>125</vt:lpstr>
      <vt:lpstr>126</vt:lpstr>
      <vt:lpstr>127</vt:lpstr>
      <vt:lpstr>128①</vt:lpstr>
      <vt:lpstr>128②</vt:lpstr>
      <vt:lpstr>128③</vt:lpstr>
      <vt:lpstr>128④</vt:lpstr>
      <vt:lpstr>128⑤</vt:lpstr>
      <vt:lpstr>128⑥</vt:lpstr>
      <vt:lpstr>128⑦</vt:lpstr>
      <vt:lpstr>129①</vt:lpstr>
      <vt:lpstr>129②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総務法制課</dc:creator>
  <cp:lastModifiedBy>sagashi</cp:lastModifiedBy>
  <cp:lastPrinted>2014-03-28T00:52:36Z</cp:lastPrinted>
  <dcterms:created xsi:type="dcterms:W3CDTF">2004-04-27T12:53:24Z</dcterms:created>
  <dcterms:modified xsi:type="dcterms:W3CDTF">2025-07-08T08:52:54Z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140994</vt:lpwstr>
  </property>
  <property fmtid="{D5CDD505-2E9C-101B-9397-08002B2CF9AE}" pid="3" name="NXPowerLiteSettings">
    <vt:lpwstr>C74006B004C800</vt:lpwstr>
  </property>
  <property fmtid="{D5CDD505-2E9C-101B-9397-08002B2CF9AE}" pid="4" name="NXPowerLiteVersion">
    <vt:lpwstr>S5.2.4</vt:lpwstr>
  </property>
</Properties>
</file>