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6930" tabRatio="667"/>
  </bookViews>
  <sheets>
    <sheet name="目次" sheetId="1" r:id="rId1"/>
    <sheet name="130" sheetId="3" r:id="rId2"/>
    <sheet name="131" sheetId="4" r:id="rId3"/>
    <sheet name="132" sheetId="2" r:id="rId4"/>
    <sheet name="133①" sheetId="21" r:id="rId5"/>
    <sheet name="133②" sheetId="22" r:id="rId6"/>
    <sheet name="134" sheetId="13" r:id="rId7"/>
    <sheet name="135" sheetId="6" r:id="rId8"/>
    <sheet name="136" sheetId="16" r:id="rId9"/>
    <sheet name="137" sheetId="8" r:id="rId10"/>
    <sheet name="138" sheetId="10" r:id="rId11"/>
    <sheet name="139" sheetId="9" r:id="rId12"/>
    <sheet name="140" sheetId="11" r:id="rId13"/>
    <sheet name="141" sheetId="12" r:id="rId14"/>
  </sheets>
  <definedNames>
    <definedName name="_xlnm.Print_Area" localSheetId="1">'130'!$A$1:$G$17</definedName>
    <definedName name="_xlnm.Print_Area" localSheetId="8">'136'!$A$2:$H$41</definedName>
    <definedName name="_xlnm.Print_Area" localSheetId="9">'137'!$A$1:$F$18</definedName>
    <definedName name="_xlnm.Print_Area" localSheetId="13">'141'!$A$1:$Q$19</definedName>
  </definedNames>
  <calcPr calcId="162913"/>
</workbook>
</file>

<file path=xl/calcChain.xml><?xml version="1.0" encoding="utf-8"?>
<calcChain xmlns="http://schemas.openxmlformats.org/spreadsheetml/2006/main">
  <c r="C16" i="1" l="1"/>
  <c r="C15" i="1"/>
  <c r="B16" i="1"/>
  <c r="B15" i="1"/>
  <c r="C14" i="1"/>
  <c r="C9" i="1"/>
  <c r="C8" i="1"/>
  <c r="C18" i="1" l="1"/>
  <c r="C17" i="1"/>
  <c r="C13" i="1"/>
  <c r="C12" i="1"/>
  <c r="C11" i="1"/>
  <c r="C10" i="1"/>
  <c r="C7" i="1"/>
  <c r="C6" i="1"/>
  <c r="C5" i="1"/>
  <c r="B18" i="1"/>
  <c r="B17" i="1"/>
  <c r="B14" i="1"/>
  <c r="B13" i="1"/>
  <c r="B12" i="1"/>
  <c r="B11" i="1"/>
  <c r="B10" i="1"/>
  <c r="B9" i="1"/>
  <c r="B8" i="1"/>
  <c r="B7" i="1"/>
  <c r="B6" i="1"/>
  <c r="B5" i="1"/>
</calcChain>
</file>

<file path=xl/sharedStrings.xml><?xml version="1.0" encoding="utf-8"?>
<sst xmlns="http://schemas.openxmlformats.org/spreadsheetml/2006/main" count="548" uniqueCount="421">
  <si>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</si>
  <si>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</si>
  <si>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</si>
  <si>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（単位：ｔ）</t>
    <rPh sb="1" eb="3">
      <t>タンイ</t>
    </rPh>
    <phoneticPr fontId="24"/>
  </si>
  <si>
    <t>　　　　　　　　　　　　　　　　　　搬　　　　　　　　　　　　　　入</t>
    <rPh sb="18" eb="19">
      <t>ハコ</t>
    </rPh>
    <rPh sb="33" eb="34">
      <t>イ</t>
    </rPh>
    <phoneticPr fontId="24"/>
  </si>
  <si>
    <t>　　　　　　　　　　　　　　量</t>
  </si>
  <si>
    <t>年度</t>
    <rPh sb="0" eb="2">
      <t>ネンド</t>
    </rPh>
    <phoneticPr fontId="24"/>
  </si>
  <si>
    <t>　　　　　　　　　　　　　　　　　　　　　収　　　　　　　　　　　　集</t>
    <rPh sb="21" eb="22">
      <t>オサム</t>
    </rPh>
    <rPh sb="34" eb="35">
      <t>シュウ</t>
    </rPh>
    <phoneticPr fontId="24"/>
  </si>
  <si>
    <t>　　　　　　　　　　　　量</t>
  </si>
  <si>
    <t>集団
回収
②</t>
    <rPh sb="0" eb="2">
      <t>シュウダン</t>
    </rPh>
    <rPh sb="3" eb="5">
      <t>カイシュウ</t>
    </rPh>
    <phoneticPr fontId="24"/>
  </si>
  <si>
    <t>直搬
搬入量
③</t>
    <rPh sb="0" eb="1">
      <t>チョク</t>
    </rPh>
    <rPh sb="1" eb="2">
      <t>ハコ</t>
    </rPh>
    <rPh sb="3" eb="5">
      <t>ハンニュウ</t>
    </rPh>
    <rPh sb="5" eb="6">
      <t>リョウ</t>
    </rPh>
    <phoneticPr fontId="24"/>
  </si>
  <si>
    <t>計
①+②+③</t>
    <rPh sb="0" eb="1">
      <t>ケイ</t>
    </rPh>
    <phoneticPr fontId="24"/>
  </si>
  <si>
    <t>可燃ごみ</t>
    <rPh sb="0" eb="2">
      <t>カネン</t>
    </rPh>
    <phoneticPr fontId="24"/>
  </si>
  <si>
    <t>不燃ごみ</t>
    <rPh sb="0" eb="2">
      <t>フネン</t>
    </rPh>
    <phoneticPr fontId="24"/>
  </si>
  <si>
    <t>蛍光管･
体温計</t>
    <rPh sb="0" eb="2">
      <t>ケイコウ</t>
    </rPh>
    <rPh sb="2" eb="3">
      <t>カン</t>
    </rPh>
    <rPh sb="5" eb="8">
      <t>タイオンケイ</t>
    </rPh>
    <phoneticPr fontId="24"/>
  </si>
  <si>
    <t>ごみ（集団回収を除く）</t>
    <rPh sb="3" eb="5">
      <t>シュウダン</t>
    </rPh>
    <rPh sb="5" eb="7">
      <t>カイシュウ</t>
    </rPh>
    <rPh sb="8" eb="9">
      <t>ノゾ</t>
    </rPh>
    <phoneticPr fontId="24"/>
  </si>
  <si>
    <t>粗大ごみ</t>
    <rPh sb="0" eb="2">
      <t>ソダイ</t>
    </rPh>
    <phoneticPr fontId="24"/>
  </si>
  <si>
    <t>計
①</t>
    <rPh sb="0" eb="1">
      <t>ケイ</t>
    </rPh>
    <phoneticPr fontId="24"/>
  </si>
  <si>
    <t>直営</t>
    <rPh sb="0" eb="2">
      <t>チョクエイ</t>
    </rPh>
    <phoneticPr fontId="24"/>
  </si>
  <si>
    <t>委託</t>
    <rPh sb="0" eb="2">
      <t>イタク</t>
    </rPh>
    <phoneticPr fontId="24"/>
  </si>
  <si>
    <t>許可</t>
    <rPh sb="0" eb="2">
      <t>キョカ</t>
    </rPh>
    <phoneticPr fontId="24"/>
  </si>
  <si>
    <t>計</t>
    <rPh sb="0" eb="1">
      <t>ケイ</t>
    </rPh>
    <phoneticPr fontId="24"/>
  </si>
  <si>
    <t>ビン･缶</t>
    <rPh sb="3" eb="4">
      <t>カン</t>
    </rPh>
    <phoneticPr fontId="24"/>
  </si>
  <si>
    <t>紙布類</t>
    <rPh sb="0" eb="1">
      <t>カミ</t>
    </rPh>
    <rPh sb="1" eb="2">
      <t>ヌノ</t>
    </rPh>
    <rPh sb="2" eb="3">
      <t>ルイ</t>
    </rPh>
    <phoneticPr fontId="24"/>
  </si>
  <si>
    <t>焼却処理量</t>
    <rPh sb="0" eb="2">
      <t>ショウキャク</t>
    </rPh>
    <rPh sb="2" eb="4">
      <t>ショリ</t>
    </rPh>
    <rPh sb="4" eb="5">
      <t>リョウ</t>
    </rPh>
    <phoneticPr fontId="24"/>
  </si>
  <si>
    <t>最終処分量</t>
    <rPh sb="0" eb="2">
      <t>サイシュウ</t>
    </rPh>
    <rPh sb="2" eb="4">
      <t>ショブン</t>
    </rPh>
    <rPh sb="4" eb="5">
      <t>リョウ</t>
    </rPh>
    <phoneticPr fontId="24"/>
  </si>
  <si>
    <t>　　　　　　資　　　　　　源</t>
    <rPh sb="6" eb="7">
      <t>シ</t>
    </rPh>
    <rPh sb="13" eb="14">
      <t>ミナモト</t>
    </rPh>
    <phoneticPr fontId="24"/>
  </si>
  <si>
    <t>直接焼却</t>
    <rPh sb="0" eb="2">
      <t>チョクセツ</t>
    </rPh>
    <rPh sb="2" eb="4">
      <t>ショウキャク</t>
    </rPh>
    <phoneticPr fontId="24"/>
  </si>
  <si>
    <t>残渣焼却</t>
    <rPh sb="0" eb="2">
      <t>ザンサ</t>
    </rPh>
    <rPh sb="2" eb="4">
      <t>ショウキャク</t>
    </rPh>
    <phoneticPr fontId="24"/>
  </si>
  <si>
    <t>処理残渣
埋立</t>
    <rPh sb="0" eb="2">
      <t>ショリ</t>
    </rPh>
    <rPh sb="2" eb="4">
      <t>ザンサ</t>
    </rPh>
    <rPh sb="5" eb="7">
      <t>ウメタテ</t>
    </rPh>
    <phoneticPr fontId="24"/>
  </si>
  <si>
    <t>紙類</t>
    <rPh sb="0" eb="1">
      <t>カミ</t>
    </rPh>
    <rPh sb="1" eb="2">
      <t>ルイ</t>
    </rPh>
    <phoneticPr fontId="24"/>
  </si>
  <si>
    <t>金属類</t>
    <rPh sb="0" eb="2">
      <t>キンゾク</t>
    </rPh>
    <rPh sb="2" eb="3">
      <t>ルイ</t>
    </rPh>
    <phoneticPr fontId="24"/>
  </si>
  <si>
    <t>ガラス類</t>
    <rPh sb="3" eb="4">
      <t>ルイ</t>
    </rPh>
    <phoneticPr fontId="24"/>
  </si>
  <si>
    <t>布類</t>
    <rPh sb="0" eb="1">
      <t>ヌノ</t>
    </rPh>
    <rPh sb="1" eb="2">
      <t>ルイ</t>
    </rPh>
    <phoneticPr fontId="24"/>
  </si>
  <si>
    <t>その他</t>
    <rPh sb="2" eb="3">
      <t>タ</t>
    </rPh>
    <phoneticPr fontId="24"/>
  </si>
  <si>
    <t>資料：循環型社会推進課</t>
    <rPh sb="0" eb="2">
      <t>シリョウ</t>
    </rPh>
    <rPh sb="3" eb="5">
      <t>ジュンカン</t>
    </rPh>
    <rPh sb="5" eb="6">
      <t>カタ</t>
    </rPh>
    <rPh sb="6" eb="8">
      <t>シャカイ</t>
    </rPh>
    <rPh sb="8" eb="10">
      <t>スイシン</t>
    </rPh>
    <rPh sb="10" eb="11">
      <t>カ</t>
    </rPh>
    <phoneticPr fontId="24"/>
  </si>
  <si>
    <t>（単位：kl）</t>
  </si>
  <si>
    <t>年  度</t>
  </si>
  <si>
    <t>清掃区域排出量</t>
  </si>
  <si>
    <t>施設処理</t>
    <rPh sb="0" eb="2">
      <t>シセツ</t>
    </rPh>
    <rPh sb="2" eb="4">
      <t>ショリ</t>
    </rPh>
    <phoneticPr fontId="27"/>
  </si>
  <si>
    <t>自家処理</t>
    <rPh sb="0" eb="2">
      <t>ジカ</t>
    </rPh>
    <rPh sb="2" eb="4">
      <t>ショリ</t>
    </rPh>
    <phoneticPr fontId="27"/>
  </si>
  <si>
    <t>許可(業者)</t>
  </si>
  <si>
    <t>総 数</t>
  </si>
  <si>
    <t>騒 音</t>
  </si>
  <si>
    <t>振 動</t>
  </si>
  <si>
    <t>水質汚濁</t>
  </si>
  <si>
    <t>大気汚染</t>
  </si>
  <si>
    <t>悪 臭</t>
  </si>
  <si>
    <t>その他</t>
  </si>
  <si>
    <t>資料：環境保全課</t>
    <rPh sb="5" eb="7">
      <t>ホゼン</t>
    </rPh>
    <phoneticPr fontId="4"/>
  </si>
  <si>
    <t>（単位：人）</t>
    <rPh sb="4" eb="5">
      <t>ニン</t>
    </rPh>
    <phoneticPr fontId="27"/>
  </si>
  <si>
    <t>分 類</t>
    <rPh sb="0" eb="1">
      <t>ブン</t>
    </rPh>
    <rPh sb="2" eb="3">
      <t>タグイ</t>
    </rPh>
    <phoneticPr fontId="4"/>
  </si>
  <si>
    <t>感 　染 　症 　名</t>
    <rPh sb="0" eb="1">
      <t>カン</t>
    </rPh>
    <rPh sb="3" eb="4">
      <t>ソメ</t>
    </rPh>
    <rPh sb="6" eb="7">
      <t>ショウ</t>
    </rPh>
    <rPh sb="9" eb="10">
      <t>メイ</t>
    </rPh>
    <phoneticPr fontId="4"/>
  </si>
  <si>
    <t>無症状
病原体
保有者</t>
    <rPh sb="0" eb="3">
      <t>ムショウジョウ</t>
    </rPh>
    <rPh sb="4" eb="7">
      <t>ビョウゲンタイ</t>
    </rPh>
    <rPh sb="8" eb="11">
      <t>ホユウシャ</t>
    </rPh>
    <phoneticPr fontId="4"/>
  </si>
  <si>
    <t>腸管出血性大腸菌感染症</t>
    <rPh sb="0" eb="2">
      <t>チョウカン</t>
    </rPh>
    <rPh sb="2" eb="5">
      <t>シュッケツセイ</t>
    </rPh>
    <rPh sb="5" eb="8">
      <t>ダイチョウキン</t>
    </rPh>
    <rPh sb="8" eb="11">
      <t>カンセンショウ</t>
    </rPh>
    <phoneticPr fontId="4"/>
  </si>
  <si>
    <t>Ａ型肝炎</t>
    <rPh sb="1" eb="2">
      <t>カタ</t>
    </rPh>
    <rPh sb="2" eb="4">
      <t>カンエン</t>
    </rPh>
    <phoneticPr fontId="4"/>
  </si>
  <si>
    <t>つつが虫病</t>
    <rPh sb="3" eb="4">
      <t>ムシ</t>
    </rPh>
    <rPh sb="4" eb="5">
      <t>ビョウ</t>
    </rPh>
    <phoneticPr fontId="4"/>
  </si>
  <si>
    <t>デング熱</t>
    <rPh sb="3" eb="4">
      <t>ネツ</t>
    </rPh>
    <phoneticPr fontId="4"/>
  </si>
  <si>
    <t>レジオネラ症</t>
    <rPh sb="5" eb="6">
      <t>ショウ</t>
    </rPh>
    <phoneticPr fontId="4"/>
  </si>
  <si>
    <t>アメーバ赤痢</t>
    <rPh sb="4" eb="6">
      <t>セキリ</t>
    </rPh>
    <phoneticPr fontId="4"/>
  </si>
  <si>
    <t>ウイルス性肝炎（Ｅ・Ａ型を除く）</t>
    <rPh sb="4" eb="5">
      <t>セイ</t>
    </rPh>
    <rPh sb="5" eb="7">
      <t>カンエン</t>
    </rPh>
    <rPh sb="11" eb="12">
      <t>カタ</t>
    </rPh>
    <rPh sb="13" eb="14">
      <t>ノゾ</t>
    </rPh>
    <phoneticPr fontId="4"/>
  </si>
  <si>
    <t>クロイツフェルト・ヤコブ病</t>
    <rPh sb="12" eb="13">
      <t>ビョウ</t>
    </rPh>
    <phoneticPr fontId="4"/>
  </si>
  <si>
    <t>後天性免疫不全症候群</t>
    <rPh sb="0" eb="3">
      <t>コウテンセイ</t>
    </rPh>
    <rPh sb="3" eb="5">
      <t>メンエキ</t>
    </rPh>
    <rPh sb="5" eb="7">
      <t>フゼン</t>
    </rPh>
    <rPh sb="7" eb="10">
      <t>ショウコウグン</t>
    </rPh>
    <phoneticPr fontId="27"/>
  </si>
  <si>
    <t>梅毒</t>
    <rPh sb="0" eb="2">
      <t>バイドク</t>
    </rPh>
    <phoneticPr fontId="4"/>
  </si>
  <si>
    <t>破傷風</t>
    <rPh sb="0" eb="3">
      <t>ハショウフウ</t>
    </rPh>
    <phoneticPr fontId="4"/>
  </si>
  <si>
    <t>総   　　数</t>
    <rPh sb="0" eb="1">
      <t>フサ</t>
    </rPh>
    <rPh sb="6" eb="7">
      <t>カズ</t>
    </rPh>
    <phoneticPr fontId="4"/>
  </si>
  <si>
    <t>計</t>
  </si>
  <si>
    <t>医 師</t>
  </si>
  <si>
    <t>歯科医師</t>
  </si>
  <si>
    <t>薬剤師</t>
  </si>
  <si>
    <t xml:space="preserve">  22</t>
  </si>
  <si>
    <t>二種混合</t>
  </si>
  <si>
    <t>麻しん</t>
  </si>
  <si>
    <t xml:space="preserve">風しん  </t>
  </si>
  <si>
    <t>日本脳炎</t>
  </si>
  <si>
    <t>ＢＣＧ　               　　　　　　　　　　　　　　　　　　　　　　　　　　　　　　　　　　　　　　　　　　　　　　　　　　　　　　　　　　　　　　　　　　　　　　　　　　　　　　　　　　　　</t>
  </si>
  <si>
    <t>インフルエンザ</t>
  </si>
  <si>
    <t>(単位：人)</t>
  </si>
  <si>
    <t>年 度</t>
  </si>
  <si>
    <t>区     分</t>
  </si>
  <si>
    <t>対 象 者</t>
  </si>
  <si>
    <t>件   数</t>
  </si>
  <si>
    <t>資料：保険年金課</t>
  </si>
  <si>
    <t>計</t>
    <rPh sb="0" eb="1">
      <t>ケイ</t>
    </rPh>
    <phoneticPr fontId="27"/>
  </si>
  <si>
    <t>男</t>
  </si>
  <si>
    <t>女</t>
  </si>
  <si>
    <t>男</t>
    <rPh sb="0" eb="1">
      <t>オトコ</t>
    </rPh>
    <phoneticPr fontId="27"/>
  </si>
  <si>
    <t>女</t>
    <rPh sb="0" eb="1">
      <t>オンナ</t>
    </rPh>
    <phoneticPr fontId="27"/>
  </si>
  <si>
    <t xml:space="preserve"> 0～ 4歳</t>
    <rPh sb="5" eb="6">
      <t>サイ</t>
    </rPh>
    <phoneticPr fontId="27"/>
  </si>
  <si>
    <t xml:space="preserve"> 5～14歳</t>
    <rPh sb="5" eb="6">
      <t>サイ</t>
    </rPh>
    <phoneticPr fontId="27"/>
  </si>
  <si>
    <t>15～29歳</t>
    <rPh sb="5" eb="6">
      <t>サイ</t>
    </rPh>
    <phoneticPr fontId="27"/>
  </si>
  <si>
    <t>30～59歳</t>
    <rPh sb="5" eb="6">
      <t>サイ</t>
    </rPh>
    <phoneticPr fontId="27"/>
  </si>
  <si>
    <t>60～84歳</t>
    <rPh sb="5" eb="6">
      <t>サイ</t>
    </rPh>
    <phoneticPr fontId="27"/>
  </si>
  <si>
    <t>85歳以上</t>
    <rPh sb="2" eb="3">
      <t>サイ</t>
    </rPh>
    <rPh sb="3" eb="5">
      <t>イジョウ</t>
    </rPh>
    <phoneticPr fontId="27"/>
  </si>
  <si>
    <t>死     因</t>
  </si>
  <si>
    <t>心疾患
(高血圧性を除く)</t>
  </si>
  <si>
    <t>脳血管疾患</t>
  </si>
  <si>
    <t>不慮の事故</t>
  </si>
  <si>
    <t>大動脈瘤及び解離</t>
  </si>
  <si>
    <t>各年10月1日現在</t>
    <rPh sb="0" eb="2">
      <t>カクトシ</t>
    </rPh>
    <rPh sb="4" eb="5">
      <t>ガツ</t>
    </rPh>
    <rPh sb="6" eb="9">
      <t>ニチゲンザイ</t>
    </rPh>
    <phoneticPr fontId="27"/>
  </si>
  <si>
    <t>年次</t>
  </si>
  <si>
    <t>施設数</t>
  </si>
  <si>
    <t>総数</t>
    <rPh sb="0" eb="2">
      <t>ソウスウ</t>
    </rPh>
    <phoneticPr fontId="29"/>
  </si>
  <si>
    <t>国</t>
    <rPh sb="0" eb="1">
      <t>クニ</t>
    </rPh>
    <phoneticPr fontId="29"/>
  </si>
  <si>
    <t>独立行政法人国立病院機構</t>
    <rPh sb="0" eb="2">
      <t>ドクリツ</t>
    </rPh>
    <rPh sb="2" eb="4">
      <t>ギョウセイ</t>
    </rPh>
    <rPh sb="4" eb="6">
      <t>ホウジン</t>
    </rPh>
    <rPh sb="6" eb="8">
      <t>コクリツ</t>
    </rPh>
    <rPh sb="8" eb="10">
      <t>ビョウイン</t>
    </rPh>
    <rPh sb="10" eb="12">
      <t>キコウ</t>
    </rPh>
    <phoneticPr fontId="29"/>
  </si>
  <si>
    <t>国立大学法人</t>
    <rPh sb="0" eb="2">
      <t>コクリツ</t>
    </rPh>
    <rPh sb="2" eb="4">
      <t>ダイガク</t>
    </rPh>
    <rPh sb="4" eb="6">
      <t>ホウジン</t>
    </rPh>
    <phoneticPr fontId="29"/>
  </si>
  <si>
    <t>公的医療機関</t>
    <rPh sb="0" eb="2">
      <t>コウテキ</t>
    </rPh>
    <rPh sb="2" eb="4">
      <t>イリョウ</t>
    </rPh>
    <rPh sb="4" eb="6">
      <t>キカン</t>
    </rPh>
    <phoneticPr fontId="29"/>
  </si>
  <si>
    <t>県</t>
    <rPh sb="0" eb="1">
      <t>ケン</t>
    </rPh>
    <phoneticPr fontId="29"/>
  </si>
  <si>
    <t>市</t>
    <rPh sb="0" eb="1">
      <t>シ</t>
    </rPh>
    <phoneticPr fontId="29"/>
  </si>
  <si>
    <t>地方独立行政法人</t>
    <rPh sb="0" eb="2">
      <t>チホウ</t>
    </rPh>
    <rPh sb="2" eb="4">
      <t>ドクリツ</t>
    </rPh>
    <rPh sb="4" eb="6">
      <t>ギョウセイ</t>
    </rPh>
    <rPh sb="6" eb="8">
      <t>ホウジン</t>
    </rPh>
    <phoneticPr fontId="29"/>
  </si>
  <si>
    <t>医療法人</t>
    <rPh sb="0" eb="2">
      <t>イリョウ</t>
    </rPh>
    <rPh sb="2" eb="4">
      <t>ホウジン</t>
    </rPh>
    <phoneticPr fontId="29"/>
  </si>
  <si>
    <t>社会福祉法人</t>
    <rPh sb="0" eb="2">
      <t>シャカイ</t>
    </rPh>
    <rPh sb="2" eb="4">
      <t>フクシ</t>
    </rPh>
    <rPh sb="4" eb="6">
      <t>ホウジン</t>
    </rPh>
    <phoneticPr fontId="29"/>
  </si>
  <si>
    <t>個人</t>
    <rPh sb="0" eb="2">
      <t>コジン</t>
    </rPh>
    <phoneticPr fontId="29"/>
  </si>
  <si>
    <t>病床数</t>
  </si>
  <si>
    <t>Ｅ型肝炎</t>
    <rPh sb="1" eb="2">
      <t>ガタ</t>
    </rPh>
    <rPh sb="2" eb="4">
      <t>カンエン</t>
    </rPh>
    <phoneticPr fontId="4"/>
  </si>
  <si>
    <t>日本紅斑熱</t>
    <rPh sb="0" eb="2">
      <t>ニホン</t>
    </rPh>
    <rPh sb="2" eb="3">
      <t>クレナイ</t>
    </rPh>
    <rPh sb="3" eb="4">
      <t>マダラ</t>
    </rPh>
    <rPh sb="4" eb="5">
      <t>ネツ</t>
    </rPh>
    <phoneticPr fontId="4"/>
  </si>
  <si>
    <t>劇症型溶血性レンサ球菌感染症</t>
    <rPh sb="0" eb="3">
      <t>ゲキショウガタ</t>
    </rPh>
    <rPh sb="3" eb="4">
      <t>ヨウ</t>
    </rPh>
    <rPh sb="4" eb="5">
      <t>チ</t>
    </rPh>
    <rPh sb="5" eb="6">
      <t>セイ</t>
    </rPh>
    <rPh sb="9" eb="11">
      <t>キュウキン</t>
    </rPh>
    <rPh sb="11" eb="14">
      <t>カンセンショウ</t>
    </rPh>
    <phoneticPr fontId="4"/>
  </si>
  <si>
    <t>風しん</t>
    <rPh sb="0" eb="1">
      <t>フウ</t>
    </rPh>
    <phoneticPr fontId="4"/>
  </si>
  <si>
    <t>資料：佐賀中部保健福祉事務所「佐賀中部保健福祉事務所管内　保健・衛生情報」</t>
    <rPh sb="3" eb="5">
      <t>サガ</t>
    </rPh>
    <rPh sb="5" eb="7">
      <t>チュウブ</t>
    </rPh>
    <rPh sb="7" eb="9">
      <t>ホケン</t>
    </rPh>
    <rPh sb="9" eb="11">
      <t>フクシ</t>
    </rPh>
    <rPh sb="11" eb="13">
      <t>ジム</t>
    </rPh>
    <rPh sb="13" eb="14">
      <t>ショ</t>
    </rPh>
    <rPh sb="15" eb="17">
      <t>サガ</t>
    </rPh>
    <rPh sb="17" eb="19">
      <t>チュウブ</t>
    </rPh>
    <rPh sb="19" eb="21">
      <t>ホケン</t>
    </rPh>
    <rPh sb="21" eb="23">
      <t>フクシ</t>
    </rPh>
    <rPh sb="23" eb="25">
      <t>ジム</t>
    </rPh>
    <rPh sb="25" eb="26">
      <t>ショ</t>
    </rPh>
    <rPh sb="26" eb="28">
      <t>カンナイ</t>
    </rPh>
    <rPh sb="29" eb="31">
      <t>ホケン</t>
    </rPh>
    <rPh sb="32" eb="34">
      <t>エイセイ</t>
    </rPh>
    <rPh sb="34" eb="36">
      <t>ジョウホウ</t>
    </rPh>
    <phoneticPr fontId="4"/>
  </si>
  <si>
    <t>２  類
感染症</t>
    <rPh sb="3" eb="4">
      <t>ルイ</t>
    </rPh>
    <rPh sb="5" eb="8">
      <t>カンセンショウ</t>
    </rPh>
    <phoneticPr fontId="4"/>
  </si>
  <si>
    <t>３  類
感染症</t>
    <rPh sb="3" eb="4">
      <t>ルイ</t>
    </rPh>
    <rPh sb="5" eb="8">
      <t>カンセンショウ</t>
    </rPh>
    <phoneticPr fontId="4"/>
  </si>
  <si>
    <t>５　類
感染症</t>
    <rPh sb="2" eb="3">
      <t>ルイ</t>
    </rPh>
    <rPh sb="4" eb="7">
      <t>カンセンショウ</t>
    </rPh>
    <phoneticPr fontId="4"/>
  </si>
  <si>
    <t>独立行政法人</t>
    <rPh sb="0" eb="2">
      <t>ドクリツ</t>
    </rPh>
    <rPh sb="2" eb="4">
      <t>ギョウセイ</t>
    </rPh>
    <rPh sb="4" eb="6">
      <t>ホウジン</t>
    </rPh>
    <phoneticPr fontId="29"/>
  </si>
  <si>
    <t>慢性閉塞性肺疾患</t>
  </si>
  <si>
    <t>資源</t>
  </si>
  <si>
    <t>ペット
ボトル</t>
  </si>
  <si>
    <t>プラス
チック</t>
  </si>
  <si>
    <t>化　　　　　　量</t>
  </si>
  <si>
    <t>収  集  区  分</t>
  </si>
  <si>
    <t>処  理  区  分</t>
  </si>
  <si>
    <t>し      尿</t>
  </si>
  <si>
    <t>浄化槽汚泥
（業者）</t>
  </si>
  <si>
    <t>委  託</t>
  </si>
  <si>
    <t>　　三神地区汚泥再生処理センター　　　　　　　　　　　</t>
  </si>
  <si>
    <t xml:space="preserve">                        ：佐賀市（三瀬地区）・神埼市・吉野ヶ里町・みやき町・上峰町・基山町</t>
  </si>
  <si>
    <t>病院</t>
  </si>
  <si>
    <t>一般診療所</t>
  </si>
  <si>
    <t>歯科診療所</t>
  </si>
  <si>
    <t>薬局</t>
  </si>
  <si>
    <t>総数</t>
  </si>
  <si>
    <t>感染症病床(再掲)</t>
  </si>
  <si>
    <t>各年12月31日現在</t>
  </si>
  <si>
    <t>年  次</t>
  </si>
  <si>
    <t xml:space="preserve">  24</t>
  </si>
  <si>
    <t xml:space="preserve">  26</t>
  </si>
  <si>
    <t>　28</t>
  </si>
  <si>
    <t>接種者数  (単位：人)</t>
  </si>
  <si>
    <t>胃がん検診　　</t>
  </si>
  <si>
    <t>子宮がん検診</t>
  </si>
  <si>
    <t xml:space="preserve">肺がん検診            </t>
  </si>
  <si>
    <t xml:space="preserve">結核検診         </t>
  </si>
  <si>
    <t xml:space="preserve">乳がん検診           </t>
  </si>
  <si>
    <t xml:space="preserve">大腸がん検診 </t>
  </si>
  <si>
    <t>合　　計</t>
  </si>
  <si>
    <t>月 平 均
受給者数
（人）</t>
  </si>
  <si>
    <t>医 療 費
市負担額
（千円）</t>
  </si>
  <si>
    <t>１人平均
市負担額
（円）</t>
  </si>
  <si>
    <t>年齢</t>
  </si>
  <si>
    <t>総計</t>
  </si>
  <si>
    <t>人  数</t>
  </si>
  <si>
    <t>マラリア</t>
    <phoneticPr fontId="4"/>
  </si>
  <si>
    <t>水痘（入院例に限る。）</t>
    <rPh sb="0" eb="2">
      <t>スイトウ</t>
    </rPh>
    <rPh sb="3" eb="5">
      <t>ニュウイン</t>
    </rPh>
    <rPh sb="5" eb="6">
      <t>レイ</t>
    </rPh>
    <rPh sb="7" eb="8">
      <t>カギ</t>
    </rPh>
    <phoneticPr fontId="4"/>
  </si>
  <si>
    <t>播種性クリプトコックス症</t>
    <rPh sb="0" eb="3">
      <t>ハシュセイ</t>
    </rPh>
    <rPh sb="11" eb="12">
      <t>ショウ</t>
    </rPh>
    <phoneticPr fontId="4"/>
  </si>
  <si>
    <t>注3）病院の病床数には感染症病床を含む。</t>
    <rPh sb="0" eb="1">
      <t>チュウ</t>
    </rPh>
    <rPh sb="3" eb="5">
      <t>ビョウイン</t>
    </rPh>
    <rPh sb="6" eb="9">
      <t>ビョウショウスウ</t>
    </rPh>
    <rPh sb="11" eb="14">
      <t>カンセンショウ</t>
    </rPh>
    <rPh sb="14" eb="16">
      <t>ビョウショウ</t>
    </rPh>
    <rPh sb="17" eb="18">
      <t>フク</t>
    </rPh>
    <phoneticPr fontId="27"/>
  </si>
  <si>
    <t>患者</t>
    <rPh sb="0" eb="1">
      <t>ワズラ</t>
    </rPh>
    <rPh sb="1" eb="2">
      <t>モノ</t>
    </rPh>
    <phoneticPr fontId="4"/>
  </si>
  <si>
    <t>特定健康診査</t>
  </si>
  <si>
    <t>被保護世帯等健康診査</t>
  </si>
  <si>
    <t>30代の健診</t>
  </si>
  <si>
    <t xml:space="preserve">前立腺がん検診         </t>
  </si>
  <si>
    <t>歯周病検診　　　</t>
  </si>
  <si>
    <t>骨粗鬆症検診　　　</t>
  </si>
  <si>
    <t>受 診 者 総 数  (延)</t>
  </si>
  <si>
    <t>　　　　　　　　　年　度
　項　目</t>
  </si>
  <si>
    <t>年間訪問活動延件数</t>
  </si>
  <si>
    <t>妊　　婦</t>
  </si>
  <si>
    <t>産　　婦</t>
  </si>
  <si>
    <t>未 熟 児</t>
  </si>
  <si>
    <t>乳　　児
(新生児・未熟児除く)</t>
  </si>
  <si>
    <t>幼　　児</t>
  </si>
  <si>
    <t>そ の 他</t>
  </si>
  <si>
    <t>後 期 高 齢 者 医 療
(現物給付＋現金給付)</t>
  </si>
  <si>
    <t>75歳以上の者及び65歳以上の者で障害認定を受けた者</t>
  </si>
  <si>
    <t>注）し尿処理場の名称</t>
    <rPh sb="0" eb="1">
      <t>チュウ</t>
    </rPh>
    <rPh sb="3" eb="4">
      <t>ニョウ</t>
    </rPh>
    <rPh sb="4" eb="7">
      <t>ショリジョウ</t>
    </rPh>
    <rPh sb="8" eb="10">
      <t>メイショウ</t>
    </rPh>
    <phoneticPr fontId="3"/>
  </si>
  <si>
    <t>　　佐賀市衛生センター  ：佐賀市（佐賀地区・諸富町・富士町・川副町・東与賀町）</t>
    <rPh sb="2" eb="5">
      <t>サガシ</t>
    </rPh>
    <rPh sb="18" eb="20">
      <t>サガ</t>
    </rPh>
    <rPh sb="20" eb="22">
      <t>チク</t>
    </rPh>
    <rPh sb="23" eb="25">
      <t>モロドミ</t>
    </rPh>
    <rPh sb="25" eb="26">
      <t>マチ</t>
    </rPh>
    <rPh sb="27" eb="29">
      <t>フジ</t>
    </rPh>
    <rPh sb="29" eb="30">
      <t>マチ</t>
    </rPh>
    <rPh sb="31" eb="33">
      <t>カワソエ</t>
    </rPh>
    <rPh sb="33" eb="34">
      <t>マチ</t>
    </rPh>
    <rPh sb="35" eb="38">
      <t>ヒガシヨカ</t>
    </rPh>
    <rPh sb="38" eb="39">
      <t>マチ</t>
    </rPh>
    <phoneticPr fontId="3"/>
  </si>
  <si>
    <t>　　クリーンセンター天山：佐賀市（大和町・久保田町）・小城市・多久市</t>
    <rPh sb="17" eb="19">
      <t>ヤマト</t>
    </rPh>
    <rPh sb="19" eb="20">
      <t>マチ</t>
    </rPh>
    <rPh sb="21" eb="24">
      <t>クボタ</t>
    </rPh>
    <rPh sb="24" eb="25">
      <t>マチ</t>
    </rPh>
    <phoneticPr fontId="3"/>
  </si>
  <si>
    <t>助産師</t>
  </si>
  <si>
    <t>看護師等</t>
  </si>
  <si>
    <t>保健師</t>
  </si>
  <si>
    <t>　30</t>
  </si>
  <si>
    <t xml:space="preserve">                                           「保健師・助産師・看護師及び准看護師業務従事者届」)</t>
  </si>
  <si>
    <t>注1）従業地による。ただし, 医師・歯科医師・薬剤師は無職を含む（住所地による）。</t>
  </si>
  <si>
    <t>注2）看護師等：看護師数と准看護師数の合計。</t>
  </si>
  <si>
    <t>三種混合</t>
  </si>
  <si>
    <t>不活化ポリオ</t>
  </si>
  <si>
    <t>四種混合</t>
  </si>
  <si>
    <t>小児用肺炎球菌</t>
  </si>
  <si>
    <t>ＨＰＶ（子宮頸がん予防）</t>
  </si>
  <si>
    <t>水痘</t>
  </si>
  <si>
    <t>Ｂ型肝炎　               　　　　　　　　　　　　　　　　　　　　　　　　　　　　　　　　　　　　　　　　　　　　　　　　　　　　　　　　　　　　　　　　　　　　　　　　　　　　　　　　　　　　</t>
  </si>
  <si>
    <t>高齢者肺炎球菌</t>
  </si>
  <si>
    <t>先天性風しん症候群
緊急対策事業</t>
  </si>
  <si>
    <t>資料：健康づくり課　</t>
  </si>
  <si>
    <t>資料：健康づくり課</t>
  </si>
  <si>
    <t>被指導人数</t>
  </si>
  <si>
    <t>健診結果による訪問</t>
  </si>
  <si>
    <t>合 計</t>
  </si>
  <si>
    <t>注1）特定保健指導のための訪問は除く。</t>
  </si>
  <si>
    <t>注2）上段は延人数, 下段は実人数。</t>
  </si>
  <si>
    <t>資料：衛生センター・一般廃棄物処理実態調査資料</t>
    <rPh sb="3" eb="5">
      <t>エイセイ</t>
    </rPh>
    <rPh sb="10" eb="12">
      <t>イッパン</t>
    </rPh>
    <rPh sb="12" eb="15">
      <t>ハイキブツ</t>
    </rPh>
    <rPh sb="15" eb="17">
      <t>ショリ</t>
    </rPh>
    <rPh sb="17" eb="19">
      <t>ジッタイ</t>
    </rPh>
    <rPh sb="19" eb="21">
      <t>チョウサ</t>
    </rPh>
    <rPh sb="21" eb="23">
      <t>シリョウ</t>
    </rPh>
    <phoneticPr fontId="3"/>
  </si>
  <si>
    <t>直接
埋立</t>
    <rPh sb="0" eb="2">
      <t>チョクセツ</t>
    </rPh>
    <rPh sb="3" eb="5">
      <t>ウメタテ</t>
    </rPh>
    <phoneticPr fontId="24"/>
  </si>
  <si>
    <t>注2）薬局数は各年12月31日現在の数。</t>
    <rPh sb="3" eb="5">
      <t>ヤッキョク</t>
    </rPh>
    <rPh sb="5" eb="6">
      <t>スウ</t>
    </rPh>
    <rPh sb="7" eb="8">
      <t>オノオノ</t>
    </rPh>
    <rPh sb="8" eb="9">
      <t>ネン</t>
    </rPh>
    <rPh sb="11" eb="12">
      <t>ガツ</t>
    </rPh>
    <rPh sb="14" eb="17">
      <t>ニチゲンザイ</t>
    </rPh>
    <rPh sb="18" eb="19">
      <t>カズ</t>
    </rPh>
    <phoneticPr fontId="27"/>
  </si>
  <si>
    <r>
      <t xml:space="preserve">死亡率
</t>
    </r>
    <r>
      <rPr>
        <sz val="7"/>
        <rFont val="ＭＳ 明朝"/>
        <family val="1"/>
        <charset val="128"/>
      </rPr>
      <t>（人口10万対）</t>
    </r>
    <rPh sb="5" eb="7">
      <t>ジンコウ</t>
    </rPh>
    <rPh sb="9" eb="10">
      <t>マン</t>
    </rPh>
    <rPh sb="10" eb="11">
      <t>タイ</t>
    </rPh>
    <phoneticPr fontId="4"/>
  </si>
  <si>
    <t>４　類
感染症</t>
    <rPh sb="2" eb="3">
      <t>ルイ</t>
    </rPh>
    <rPh sb="4" eb="7">
      <t>カンセンショウ</t>
    </rPh>
    <phoneticPr fontId="4"/>
  </si>
  <si>
    <t>令和元年度</t>
    <rPh sb="0" eb="2">
      <t>レイワ</t>
    </rPh>
    <rPh sb="2" eb="4">
      <t>ガンネン</t>
    </rPh>
    <rPh sb="4" eb="5">
      <t>ド</t>
    </rPh>
    <phoneticPr fontId="2"/>
  </si>
  <si>
    <t>令和元年度</t>
    <rPh sb="0" eb="2">
      <t>レイワ</t>
    </rPh>
    <rPh sb="2" eb="4">
      <t>ガンネン</t>
    </rPh>
    <rPh sb="4" eb="5">
      <t>ド</t>
    </rPh>
    <phoneticPr fontId="3"/>
  </si>
  <si>
    <t xml:space="preserve">注1）休止中, 1年以上の休診中の施設を除く。 </t>
    <rPh sb="20" eb="21">
      <t>ノゾ</t>
    </rPh>
    <phoneticPr fontId="2"/>
  </si>
  <si>
    <t>注1）麻しん及び風しん予防接種の対象者は以下のとおり。</t>
    <rPh sb="20" eb="22">
      <t>イカ</t>
    </rPh>
    <phoneticPr fontId="2"/>
  </si>
  <si>
    <t>注2）日本脳炎予防接種の対象者は以下のとおり。</t>
    <rPh sb="16" eb="18">
      <t>イカ</t>
    </rPh>
    <phoneticPr fontId="2"/>
  </si>
  <si>
    <t>新 生 児
(未熟児除く)</t>
    <phoneticPr fontId="2"/>
  </si>
  <si>
    <t>令和元年</t>
    <rPh sb="0" eb="2">
      <t>レイワ</t>
    </rPh>
    <rPh sb="2" eb="4">
      <t>ガンネン</t>
    </rPh>
    <phoneticPr fontId="27"/>
  </si>
  <si>
    <t>脳血管疾患　　　　　　</t>
  </si>
  <si>
    <t>不慮の事故</t>
    <rPh sb="0" eb="2">
      <t>フリョ</t>
    </rPh>
    <rPh sb="3" eb="5">
      <t>ジコ</t>
    </rPh>
    <phoneticPr fontId="1"/>
  </si>
  <si>
    <t>慢性閉塞性肺疾患　　　</t>
  </si>
  <si>
    <t>計</t>
    <rPh sb="0" eb="1">
      <t>ケイ</t>
    </rPh>
    <phoneticPr fontId="1"/>
  </si>
  <si>
    <t>Ａ　類　疾　病</t>
    <rPh sb="2" eb="3">
      <t>ルイ</t>
    </rPh>
    <rPh sb="4" eb="5">
      <t>シツ</t>
    </rPh>
    <rPh sb="6" eb="7">
      <t>ヤマイ</t>
    </rPh>
    <phoneticPr fontId="2"/>
  </si>
  <si>
    <t>ヒブ
（インフルエンザ菌ｂ型）</t>
    <rPh sb="11" eb="12">
      <t>キン</t>
    </rPh>
    <rPh sb="13" eb="14">
      <t>カタ</t>
    </rPh>
    <phoneticPr fontId="3"/>
  </si>
  <si>
    <t>（ ）内の数は、麻しん風しん混合予防接種者数。</t>
    <phoneticPr fontId="2"/>
  </si>
  <si>
    <t>・積極的推奨差し控えによって，第1期の接種が不完全な者</t>
    <phoneticPr fontId="2"/>
  </si>
  <si>
    <t>（平成19年4月2日～平成21年10月1日生まれの者）</t>
    <phoneticPr fontId="2"/>
  </si>
  <si>
    <t>・積極的推奨差し控えによって，第1・2期の接種が不完全な者</t>
    <phoneticPr fontId="2"/>
  </si>
  <si>
    <t>（平成7年4月2日～平成19年4月1日生まれで20歳未満にある者）</t>
    <phoneticPr fontId="2"/>
  </si>
  <si>
    <t>注3）Ｂ型肝炎を平成28年10月から定期接種として開始。</t>
    <phoneticPr fontId="2"/>
  </si>
  <si>
    <t>注4）Ｂ類疾病予防接種の対象者は，65歳以上又は60歳以上65歳未満の特定の障害を持つ者。</t>
    <rPh sb="4" eb="5">
      <t>ルイ</t>
    </rPh>
    <rPh sb="5" eb="7">
      <t>シッペイ</t>
    </rPh>
    <phoneticPr fontId="2"/>
  </si>
  <si>
    <t>注5）先天性風しん症候群緊急対策事業を平成25年7月から平成28年度まで行政措置接種として実施。</t>
    <phoneticPr fontId="2"/>
  </si>
  <si>
    <t>母子保健関係（単位：件）</t>
    <phoneticPr fontId="2"/>
  </si>
  <si>
    <t>成人保健関係（単位：人）</t>
    <phoneticPr fontId="2"/>
  </si>
  <si>
    <t>年  度</t>
    <phoneticPr fontId="2"/>
  </si>
  <si>
    <t>令和2年度</t>
    <rPh sb="0" eb="2">
      <t>レイワ</t>
    </rPh>
    <rPh sb="3" eb="5">
      <t>ネンド</t>
    </rPh>
    <rPh sb="4" eb="5">
      <t>ド</t>
    </rPh>
    <phoneticPr fontId="3"/>
  </si>
  <si>
    <t xml:space="preserve">                 年　度
 項　目</t>
    <phoneticPr fontId="2"/>
  </si>
  <si>
    <t>令和2年</t>
    <rPh sb="0" eb="2">
      <t>レイワ</t>
    </rPh>
    <rPh sb="3" eb="4">
      <t>ネン</t>
    </rPh>
    <phoneticPr fontId="27"/>
  </si>
  <si>
    <t>令　和　元　年</t>
    <rPh sb="0" eb="1">
      <t>レイ</t>
    </rPh>
    <rPh sb="2" eb="3">
      <t>ワ</t>
    </rPh>
    <rPh sb="4" eb="5">
      <t>ガン</t>
    </rPh>
    <rPh sb="6" eb="7">
      <t>ネン</t>
    </rPh>
    <phoneticPr fontId="2"/>
  </si>
  <si>
    <t>令　和　2　年</t>
    <rPh sb="0" eb="1">
      <t>レイ</t>
    </rPh>
    <rPh sb="2" eb="3">
      <t>ワ</t>
    </rPh>
    <rPh sb="6" eb="7">
      <t>ネン</t>
    </rPh>
    <phoneticPr fontId="2"/>
  </si>
  <si>
    <t>140. 年齢階級別死亡</t>
    <rPh sb="8" eb="9">
      <t>キュウ</t>
    </rPh>
    <rPh sb="10" eb="11">
      <t>シ</t>
    </rPh>
    <rPh sb="11" eb="12">
      <t>ボウ</t>
    </rPh>
    <phoneticPr fontId="27"/>
  </si>
  <si>
    <t>141. 主要死因別</t>
    <rPh sb="5" eb="6">
      <t>シュ</t>
    </rPh>
    <rPh sb="6" eb="7">
      <t>ヨウ</t>
    </rPh>
    <rPh sb="7" eb="8">
      <t>シ</t>
    </rPh>
    <rPh sb="8" eb="9">
      <t>イン</t>
    </rPh>
    <rPh sb="9" eb="10">
      <t>ベツ</t>
    </rPh>
    <phoneticPr fontId="4"/>
  </si>
  <si>
    <t>区　分</t>
    <rPh sb="0" eb="1">
      <t>ク</t>
    </rPh>
    <rPh sb="2" eb="3">
      <t>ブン</t>
    </rPh>
    <phoneticPr fontId="4"/>
  </si>
  <si>
    <t>罹患数</t>
    <rPh sb="0" eb="2">
      <t>リカン</t>
    </rPh>
    <rPh sb="2" eb="3">
      <t>スウ</t>
    </rPh>
    <phoneticPr fontId="4"/>
  </si>
  <si>
    <t>小児科</t>
    <rPh sb="0" eb="3">
      <t>ショウニカ</t>
    </rPh>
    <phoneticPr fontId="2"/>
  </si>
  <si>
    <t>ＲＳウイルス感染症</t>
    <rPh sb="6" eb="9">
      <t>カンセンショウ</t>
    </rPh>
    <phoneticPr fontId="4"/>
  </si>
  <si>
    <t>咽頭結膜熱</t>
    <rPh sb="0" eb="2">
      <t>イントウ</t>
    </rPh>
    <rPh sb="2" eb="4">
      <t>ケツマク</t>
    </rPh>
    <rPh sb="4" eb="5">
      <t>ネツ</t>
    </rPh>
    <phoneticPr fontId="4"/>
  </si>
  <si>
    <t>Ａ群溶血性レンサ球菌咽頭炎</t>
    <rPh sb="1" eb="2">
      <t>グン</t>
    </rPh>
    <rPh sb="2" eb="4">
      <t>ヨウケツ</t>
    </rPh>
    <rPh sb="4" eb="5">
      <t>セイ</t>
    </rPh>
    <rPh sb="8" eb="10">
      <t>キュウキン</t>
    </rPh>
    <rPh sb="10" eb="12">
      <t>イントウ</t>
    </rPh>
    <rPh sb="12" eb="13">
      <t>エン</t>
    </rPh>
    <phoneticPr fontId="4"/>
  </si>
  <si>
    <t>感染性胃腸炎</t>
    <rPh sb="0" eb="3">
      <t>カンセンセイ</t>
    </rPh>
    <rPh sb="3" eb="5">
      <t>イチョウ</t>
    </rPh>
    <rPh sb="5" eb="6">
      <t>エン</t>
    </rPh>
    <phoneticPr fontId="4"/>
  </si>
  <si>
    <t>水痘</t>
    <rPh sb="0" eb="2">
      <t>スイトウ</t>
    </rPh>
    <phoneticPr fontId="4"/>
  </si>
  <si>
    <t>手足口病</t>
    <rPh sb="0" eb="2">
      <t>テアシ</t>
    </rPh>
    <rPh sb="2" eb="3">
      <t>クチ</t>
    </rPh>
    <rPh sb="3" eb="4">
      <t>ビョウ</t>
    </rPh>
    <phoneticPr fontId="4"/>
  </si>
  <si>
    <t>伝染性紅斑</t>
    <rPh sb="0" eb="3">
      <t>デンセンセイ</t>
    </rPh>
    <rPh sb="3" eb="5">
      <t>コウハン</t>
    </rPh>
    <phoneticPr fontId="4"/>
  </si>
  <si>
    <t>突発性発しん</t>
    <rPh sb="0" eb="3">
      <t>トッパツセイ</t>
    </rPh>
    <rPh sb="3" eb="4">
      <t>ハッ</t>
    </rPh>
    <phoneticPr fontId="4"/>
  </si>
  <si>
    <t>ヘルパンギーナ</t>
    <phoneticPr fontId="4"/>
  </si>
  <si>
    <t>眼　科</t>
    <rPh sb="0" eb="1">
      <t>メ</t>
    </rPh>
    <rPh sb="2" eb="3">
      <t>カ</t>
    </rPh>
    <phoneticPr fontId="2"/>
  </si>
  <si>
    <t>急性出血性結膜炎</t>
    <rPh sb="0" eb="2">
      <t>キュウセイ</t>
    </rPh>
    <rPh sb="2" eb="5">
      <t>シュッケツセイ</t>
    </rPh>
    <rPh sb="5" eb="7">
      <t>ケツマク</t>
    </rPh>
    <rPh sb="7" eb="8">
      <t>エン</t>
    </rPh>
    <phoneticPr fontId="4"/>
  </si>
  <si>
    <t>流行性角結膜炎</t>
    <rPh sb="0" eb="3">
      <t>リュウコウセイ</t>
    </rPh>
    <rPh sb="3" eb="4">
      <t>カク</t>
    </rPh>
    <rPh sb="4" eb="6">
      <t>ケツマク</t>
    </rPh>
    <rPh sb="6" eb="7">
      <t>エン</t>
    </rPh>
    <phoneticPr fontId="4"/>
  </si>
  <si>
    <t>基　幹</t>
    <rPh sb="0" eb="1">
      <t>モト</t>
    </rPh>
    <rPh sb="2" eb="3">
      <t>ミキ</t>
    </rPh>
    <phoneticPr fontId="2"/>
  </si>
  <si>
    <t>細菌性髄膜炎（真菌性を含む）</t>
    <rPh sb="0" eb="3">
      <t>サイキンセイ</t>
    </rPh>
    <rPh sb="3" eb="6">
      <t>ズイマクエン</t>
    </rPh>
    <rPh sb="7" eb="9">
      <t>シンキン</t>
    </rPh>
    <rPh sb="9" eb="10">
      <t>セイ</t>
    </rPh>
    <rPh sb="11" eb="12">
      <t>フク</t>
    </rPh>
    <phoneticPr fontId="4"/>
  </si>
  <si>
    <t>無菌性髄膜炎</t>
    <rPh sb="0" eb="3">
      <t>ムキンセイ</t>
    </rPh>
    <rPh sb="3" eb="6">
      <t>ズイマクエン</t>
    </rPh>
    <phoneticPr fontId="4"/>
  </si>
  <si>
    <t>マイコプラズマ肺炎</t>
    <rPh sb="7" eb="9">
      <t>ハイエン</t>
    </rPh>
    <phoneticPr fontId="27"/>
  </si>
  <si>
    <t>クラミジア肺炎（オウム病を除く）</t>
    <rPh sb="5" eb="7">
      <t>ハイエン</t>
    </rPh>
    <rPh sb="11" eb="12">
      <t>ビョウ</t>
    </rPh>
    <rPh sb="13" eb="14">
      <t>ノゾ</t>
    </rPh>
    <phoneticPr fontId="4"/>
  </si>
  <si>
    <t>性感染症</t>
    <rPh sb="0" eb="1">
      <t>セイ</t>
    </rPh>
    <rPh sb="1" eb="4">
      <t>カンセンショウ</t>
    </rPh>
    <phoneticPr fontId="2"/>
  </si>
  <si>
    <t>性器クラミジア感染症</t>
    <rPh sb="0" eb="2">
      <t>セイキ</t>
    </rPh>
    <rPh sb="7" eb="10">
      <t>カンセンショウ</t>
    </rPh>
    <phoneticPr fontId="4"/>
  </si>
  <si>
    <t>性器ヘルペスウイルス感染症</t>
    <rPh sb="0" eb="2">
      <t>セイキ</t>
    </rPh>
    <rPh sb="10" eb="13">
      <t>カンセンショウ</t>
    </rPh>
    <phoneticPr fontId="4"/>
  </si>
  <si>
    <t>淋菌感染症</t>
    <rPh sb="0" eb="5">
      <t>リンキンカンセンショウ</t>
    </rPh>
    <phoneticPr fontId="4"/>
  </si>
  <si>
    <t>メチシリン耐性黄色ブドウ球菌感染症</t>
    <rPh sb="5" eb="7">
      <t>タイセイ</t>
    </rPh>
    <rPh sb="7" eb="9">
      <t>オウショク</t>
    </rPh>
    <rPh sb="12" eb="14">
      <t>キュウキン</t>
    </rPh>
    <rPh sb="14" eb="17">
      <t>カンセンショウ</t>
    </rPh>
    <phoneticPr fontId="4"/>
  </si>
  <si>
    <t>ペニシリン耐性肺炎球菌感染症</t>
    <rPh sb="5" eb="7">
      <t>タイセイ</t>
    </rPh>
    <rPh sb="7" eb="9">
      <t>ハイエン</t>
    </rPh>
    <rPh sb="9" eb="11">
      <t>キュウキン</t>
    </rPh>
    <rPh sb="11" eb="14">
      <t>カンセンショウ</t>
    </rPh>
    <phoneticPr fontId="4"/>
  </si>
  <si>
    <t>薬剤耐性緑膿菌感染症</t>
    <rPh sb="0" eb="2">
      <t>ヤクザイ</t>
    </rPh>
    <rPh sb="2" eb="4">
      <t>タイセイ</t>
    </rPh>
    <rPh sb="4" eb="7">
      <t>リョクノウキン</t>
    </rPh>
    <rPh sb="7" eb="10">
      <t>カンセンショウ</t>
    </rPh>
    <phoneticPr fontId="27"/>
  </si>
  <si>
    <t>全数把握</t>
    <phoneticPr fontId="2"/>
  </si>
  <si>
    <t>指定
感染症</t>
    <rPh sb="0" eb="2">
      <t>シテイ</t>
    </rPh>
    <rPh sb="3" eb="6">
      <t>カンセンショウ</t>
    </rPh>
    <phoneticPr fontId="2"/>
  </si>
  <si>
    <t>注1） 佐賀中部保健福祉事務所管内とは，佐賀市，多久市，神埼市，吉野ヶ里町，小城市である。</t>
    <rPh sb="0" eb="1">
      <t>チュウ</t>
    </rPh>
    <rPh sb="10" eb="12">
      <t>フクシ</t>
    </rPh>
    <rPh sb="12" eb="14">
      <t>ジム</t>
    </rPh>
    <rPh sb="14" eb="15">
      <t>ショ</t>
    </rPh>
    <phoneticPr fontId="4"/>
  </si>
  <si>
    <t>注5） カルバペネム耐性腸内細菌科細菌感染症は, 感染症法施行令改正により平成26年9月19日から5類感染症に指定。</t>
    <rPh sb="0" eb="1">
      <t>チュウ</t>
    </rPh>
    <rPh sb="10" eb="12">
      <t>タイセイ</t>
    </rPh>
    <rPh sb="12" eb="14">
      <t>チョウナイ</t>
    </rPh>
    <rPh sb="14" eb="16">
      <t>サイキン</t>
    </rPh>
    <rPh sb="16" eb="17">
      <t>カ</t>
    </rPh>
    <rPh sb="17" eb="19">
      <t>サイキン</t>
    </rPh>
    <rPh sb="19" eb="22">
      <t>カンセンショウ</t>
    </rPh>
    <rPh sb="25" eb="28">
      <t>カンセンショウ</t>
    </rPh>
    <rPh sb="28" eb="29">
      <t>ホウ</t>
    </rPh>
    <rPh sb="29" eb="31">
      <t>シコウ</t>
    </rPh>
    <rPh sb="31" eb="32">
      <t>レイ</t>
    </rPh>
    <rPh sb="32" eb="34">
      <t>カイセイ</t>
    </rPh>
    <rPh sb="37" eb="39">
      <t>ヘイセイ</t>
    </rPh>
    <rPh sb="41" eb="42">
      <t>ネン</t>
    </rPh>
    <rPh sb="43" eb="44">
      <t>ガツ</t>
    </rPh>
    <rPh sb="46" eb="47">
      <t>ニチ</t>
    </rPh>
    <rPh sb="50" eb="51">
      <t>タグイ</t>
    </rPh>
    <rPh sb="51" eb="54">
      <t>カンセンショウ</t>
    </rPh>
    <rPh sb="55" eb="57">
      <t>シテイ</t>
    </rPh>
    <phoneticPr fontId="4"/>
  </si>
  <si>
    <t>注6） 急性脳炎は, 平成15年11月5日以降, 感染症法改正により, 「ウエストナイル脳炎及び日本脳炎等を除く」に変更。</t>
    <rPh sb="0" eb="1">
      <t>チュウ</t>
    </rPh>
    <rPh sb="4" eb="6">
      <t>キュウセイ</t>
    </rPh>
    <rPh sb="6" eb="8">
      <t>ノウエン</t>
    </rPh>
    <rPh sb="11" eb="13">
      <t>ヘイセイ</t>
    </rPh>
    <rPh sb="15" eb="16">
      <t>ネン</t>
    </rPh>
    <rPh sb="18" eb="19">
      <t>ガツ</t>
    </rPh>
    <rPh sb="20" eb="21">
      <t>ニチ</t>
    </rPh>
    <rPh sb="21" eb="23">
      <t>イコウ</t>
    </rPh>
    <rPh sb="25" eb="28">
      <t>カンセンショウ</t>
    </rPh>
    <rPh sb="28" eb="29">
      <t>ホウ</t>
    </rPh>
    <rPh sb="29" eb="31">
      <t>カイセイ</t>
    </rPh>
    <rPh sb="44" eb="46">
      <t>ノウエン</t>
    </rPh>
    <rPh sb="46" eb="47">
      <t>オヨ</t>
    </rPh>
    <rPh sb="48" eb="50">
      <t>ニホン</t>
    </rPh>
    <rPh sb="50" eb="52">
      <t>ノウエン</t>
    </rPh>
    <rPh sb="52" eb="53">
      <t>トウ</t>
    </rPh>
    <rPh sb="54" eb="55">
      <t>ノゾ</t>
    </rPh>
    <rPh sb="58" eb="60">
      <t>ヘンコウ</t>
    </rPh>
    <phoneticPr fontId="4"/>
  </si>
  <si>
    <t>注8） 百日咳は、平成30年1月1日5類感染症(全数把握疾患)となる。</t>
    <rPh sb="0" eb="1">
      <t>チュウ</t>
    </rPh>
    <rPh sb="4" eb="7">
      <t>ヒャクニチゼキ</t>
    </rPh>
    <rPh sb="9" eb="11">
      <t>ヘイセイ</t>
    </rPh>
    <rPh sb="13" eb="14">
      <t>ネン</t>
    </rPh>
    <rPh sb="15" eb="16">
      <t>ガツ</t>
    </rPh>
    <rPh sb="17" eb="18">
      <t>ニチ</t>
    </rPh>
    <rPh sb="19" eb="20">
      <t>ルイ</t>
    </rPh>
    <rPh sb="20" eb="23">
      <t>カンセンショウ</t>
    </rPh>
    <rPh sb="24" eb="26">
      <t>ゼンスウ</t>
    </rPh>
    <rPh sb="26" eb="28">
      <t>ハアク</t>
    </rPh>
    <rPh sb="28" eb="30">
      <t>シッカン</t>
    </rPh>
    <phoneticPr fontId="4"/>
  </si>
  <si>
    <t>注10) 無症状病原体保持者とは症状はないが血液検査、PCR検査等で病原体の診断がされたもの。</t>
    <rPh sb="0" eb="1">
      <t>チュウ</t>
    </rPh>
    <rPh sb="5" eb="8">
      <t>ムショウジョウ</t>
    </rPh>
    <rPh sb="8" eb="11">
      <t>ビョウゲンタイ</t>
    </rPh>
    <rPh sb="11" eb="14">
      <t>ホジシャ</t>
    </rPh>
    <rPh sb="16" eb="18">
      <t>ショウジョウ</t>
    </rPh>
    <rPh sb="22" eb="24">
      <t>ケツエキ</t>
    </rPh>
    <rPh sb="24" eb="26">
      <t>ケンサ</t>
    </rPh>
    <rPh sb="30" eb="32">
      <t>ケンサ</t>
    </rPh>
    <rPh sb="32" eb="33">
      <t>ナド</t>
    </rPh>
    <rPh sb="34" eb="37">
      <t>ビョウゲンタイ</t>
    </rPh>
    <rPh sb="38" eb="40">
      <t>シンダン</t>
    </rPh>
    <phoneticPr fontId="4"/>
  </si>
  <si>
    <t>結核 注3)</t>
    <rPh sb="0" eb="2">
      <t>ケッカク</t>
    </rPh>
    <phoneticPr fontId="4"/>
  </si>
  <si>
    <t>細菌性赤痢 注4)</t>
    <rPh sb="0" eb="3">
      <t>サイキンセイ</t>
    </rPh>
    <rPh sb="3" eb="5">
      <t>セキリ</t>
    </rPh>
    <phoneticPr fontId="4"/>
  </si>
  <si>
    <t>カルバペネム耐性
腸内細菌科細菌感染症　注5)</t>
    <rPh sb="6" eb="8">
      <t>タイセイ</t>
    </rPh>
    <rPh sb="9" eb="11">
      <t>チョウナイ</t>
    </rPh>
    <rPh sb="11" eb="13">
      <t>サイキン</t>
    </rPh>
    <rPh sb="13" eb="14">
      <t>カ</t>
    </rPh>
    <rPh sb="14" eb="16">
      <t>サイキン</t>
    </rPh>
    <rPh sb="16" eb="19">
      <t>カンセンショウ</t>
    </rPh>
    <rPh sb="20" eb="21">
      <t>チュウ</t>
    </rPh>
    <phoneticPr fontId="4"/>
  </si>
  <si>
    <t>急性脳炎 注6)</t>
    <rPh sb="0" eb="2">
      <t>キュウセイ</t>
    </rPh>
    <rPh sb="2" eb="4">
      <t>ノウエン</t>
    </rPh>
    <phoneticPr fontId="4"/>
  </si>
  <si>
    <t>侵襲性インフルエンザ球菌感染症 注7)</t>
    <rPh sb="0" eb="1">
      <t>シン</t>
    </rPh>
    <rPh sb="1" eb="2">
      <t>シュウ</t>
    </rPh>
    <rPh sb="2" eb="3">
      <t>セイ</t>
    </rPh>
    <rPh sb="10" eb="12">
      <t>キュウキン</t>
    </rPh>
    <rPh sb="12" eb="15">
      <t>カンセンショウ</t>
    </rPh>
    <rPh sb="16" eb="17">
      <t>チュウ</t>
    </rPh>
    <phoneticPr fontId="4"/>
  </si>
  <si>
    <t>侵襲性肺炎球菌感染症 注7)</t>
    <rPh sb="0" eb="1">
      <t>オカ</t>
    </rPh>
    <rPh sb="1" eb="2">
      <t>オソ</t>
    </rPh>
    <rPh sb="2" eb="3">
      <t>セイ</t>
    </rPh>
    <rPh sb="3" eb="5">
      <t>ハイエン</t>
    </rPh>
    <rPh sb="5" eb="7">
      <t>キュウキン</t>
    </rPh>
    <rPh sb="7" eb="10">
      <t>カンセンショウ</t>
    </rPh>
    <rPh sb="11" eb="12">
      <t>チュウ</t>
    </rPh>
    <phoneticPr fontId="27"/>
  </si>
  <si>
    <t>百日咳 注8)</t>
    <rPh sb="0" eb="3">
      <t>ヒャクニチゼキ</t>
    </rPh>
    <rPh sb="4" eb="5">
      <t>チュウ</t>
    </rPh>
    <phoneticPr fontId="4"/>
  </si>
  <si>
    <t>新型コロナウイルス感染症 注9)</t>
    <rPh sb="0" eb="2">
      <t>シンガタ</t>
    </rPh>
    <rPh sb="9" eb="12">
      <t>カンセンショウ</t>
    </rPh>
    <rPh sb="13" eb="14">
      <t>チュウ</t>
    </rPh>
    <phoneticPr fontId="2"/>
  </si>
  <si>
    <t>感染性胃腸炎（ロタウイルスに限る） 注4)</t>
    <rPh sb="0" eb="3">
      <t>カンセンセイ</t>
    </rPh>
    <rPh sb="3" eb="5">
      <t>イチョウ</t>
    </rPh>
    <rPh sb="5" eb="6">
      <t>エン</t>
    </rPh>
    <rPh sb="14" eb="15">
      <t>カギ</t>
    </rPh>
    <rPh sb="18" eb="19">
      <t>チュウ</t>
    </rPh>
    <phoneticPr fontId="27"/>
  </si>
  <si>
    <t>尖圭コンジローマ 注5)</t>
    <rPh sb="0" eb="2">
      <t>センケイ</t>
    </rPh>
    <rPh sb="9" eb="10">
      <t>チュウ</t>
    </rPh>
    <phoneticPr fontId="4"/>
  </si>
  <si>
    <t>注5） 平成15年11月5日尖形コンジロームより名称変更。</t>
    <rPh sb="0" eb="1">
      <t>チュウ</t>
    </rPh>
    <rPh sb="4" eb="6">
      <t>ヘイセイ</t>
    </rPh>
    <rPh sb="8" eb="9">
      <t>ネン</t>
    </rPh>
    <rPh sb="11" eb="12">
      <t>ガツ</t>
    </rPh>
    <rPh sb="13" eb="14">
      <t>カ</t>
    </rPh>
    <rPh sb="14" eb="15">
      <t>セン</t>
    </rPh>
    <rPh sb="15" eb="16">
      <t>ケイ</t>
    </rPh>
    <rPh sb="24" eb="26">
      <t>メイショウ</t>
    </rPh>
    <rPh sb="26" eb="28">
      <t>ヘンコウ</t>
    </rPh>
    <phoneticPr fontId="4"/>
  </si>
  <si>
    <t>注4） 平成25年10月14日に基幹報告に追加。</t>
    <rPh sb="0" eb="1">
      <t>チュウ</t>
    </rPh>
    <rPh sb="4" eb="6">
      <t>ヘイセイ</t>
    </rPh>
    <rPh sb="8" eb="9">
      <t>ネン</t>
    </rPh>
    <rPh sb="11" eb="12">
      <t>ガツ</t>
    </rPh>
    <rPh sb="14" eb="15">
      <t>カ</t>
    </rPh>
    <rPh sb="16" eb="18">
      <t>キカン</t>
    </rPh>
    <rPh sb="18" eb="20">
      <t>ホウコク</t>
    </rPh>
    <rPh sb="21" eb="23">
      <t>ツイカ</t>
    </rPh>
    <phoneticPr fontId="4"/>
  </si>
  <si>
    <t>注3） インフルエンザは鳥インフルエンザ及び新型インフルエンザ等感染症を除く。</t>
    <rPh sb="0" eb="1">
      <t>チュウ</t>
    </rPh>
    <rPh sb="12" eb="13">
      <t>トリ</t>
    </rPh>
    <rPh sb="20" eb="21">
      <t>オヨ</t>
    </rPh>
    <rPh sb="22" eb="24">
      <t>シンガタ</t>
    </rPh>
    <rPh sb="31" eb="32">
      <t>ナド</t>
    </rPh>
    <rPh sb="32" eb="35">
      <t>カンセンショウ</t>
    </rPh>
    <rPh sb="36" eb="37">
      <t>ノゾ</t>
    </rPh>
    <phoneticPr fontId="4"/>
  </si>
  <si>
    <t>定点把握／週報</t>
    <rPh sb="5" eb="7">
      <t>シュウホウ</t>
    </rPh>
    <phoneticPr fontId="2"/>
  </si>
  <si>
    <t>定点把握／月報</t>
    <rPh sb="5" eb="7">
      <t>ゲッポウ</t>
    </rPh>
    <phoneticPr fontId="2"/>
  </si>
  <si>
    <t>　　　感染症のことである。</t>
    <rPh sb="3" eb="6">
      <t>カンセンショウ</t>
    </rPh>
    <phoneticPr fontId="2"/>
  </si>
  <si>
    <t>注2） 全数把握とは全ての医師が管轄の保健所へ届出を行う感染症のことである。</t>
    <rPh sb="0" eb="1">
      <t>チュウ</t>
    </rPh>
    <rPh sb="4" eb="6">
      <t>ゼンスウ</t>
    </rPh>
    <rPh sb="6" eb="8">
      <t>ハアク</t>
    </rPh>
    <rPh sb="10" eb="11">
      <t>スベ</t>
    </rPh>
    <rPh sb="13" eb="15">
      <t>イシ</t>
    </rPh>
    <rPh sb="16" eb="18">
      <t>カンカツ</t>
    </rPh>
    <rPh sb="19" eb="22">
      <t>ホケンジョ</t>
    </rPh>
    <rPh sb="23" eb="24">
      <t>トド</t>
    </rPh>
    <rPh sb="24" eb="25">
      <t>デ</t>
    </rPh>
    <rPh sb="26" eb="27">
      <t>オコナ</t>
    </rPh>
    <rPh sb="28" eb="31">
      <t>カンセンショウ</t>
    </rPh>
    <phoneticPr fontId="4"/>
  </si>
  <si>
    <t>注2） 定点把握とは指定された医療機関が指定の期間(週又は月)ごとに取り纏めて管轄の保健所へ届出を行う</t>
    <rPh sb="0" eb="1">
      <t>チュウ</t>
    </rPh>
    <rPh sb="4" eb="6">
      <t>テイテン</t>
    </rPh>
    <rPh sb="6" eb="8">
      <t>ハアク</t>
    </rPh>
    <rPh sb="10" eb="12">
      <t>シテイ</t>
    </rPh>
    <rPh sb="15" eb="17">
      <t>イリョウ</t>
    </rPh>
    <rPh sb="17" eb="19">
      <t>キカン</t>
    </rPh>
    <rPh sb="20" eb="22">
      <t>シテイ</t>
    </rPh>
    <rPh sb="23" eb="25">
      <t>キカン</t>
    </rPh>
    <rPh sb="26" eb="27">
      <t>シュウ</t>
    </rPh>
    <rPh sb="27" eb="28">
      <t>マタ</t>
    </rPh>
    <rPh sb="29" eb="30">
      <t>ツキ</t>
    </rPh>
    <rPh sb="34" eb="35">
      <t>ト</t>
    </rPh>
    <rPh sb="36" eb="37">
      <t>マト</t>
    </rPh>
    <rPh sb="39" eb="41">
      <t>カンカツ</t>
    </rPh>
    <rPh sb="42" eb="45">
      <t>ホケンジョ</t>
    </rPh>
    <rPh sb="46" eb="47">
      <t>トド</t>
    </rPh>
    <rPh sb="47" eb="48">
      <t>デ</t>
    </rPh>
    <rPh sb="49" eb="50">
      <t>オコナ</t>
    </rPh>
    <phoneticPr fontId="4"/>
  </si>
  <si>
    <t>令和元年度</t>
    <rPh sb="0" eb="2">
      <t>レイワ</t>
    </rPh>
    <rPh sb="2" eb="3">
      <t>ガン</t>
    </rPh>
    <rPh sb="3" eb="4">
      <t>ネン</t>
    </rPh>
    <rPh sb="4" eb="5">
      <t>ド</t>
    </rPh>
    <phoneticPr fontId="7"/>
  </si>
  <si>
    <t>令和2年度</t>
    <rPh sb="0" eb="2">
      <t>レイワ</t>
    </rPh>
    <rPh sb="3" eb="5">
      <t>ネンド</t>
    </rPh>
    <rPh sb="4" eb="5">
      <t>ド</t>
    </rPh>
    <phoneticPr fontId="7"/>
  </si>
  <si>
    <t>令和元年度</t>
    <rPh sb="0" eb="2">
      <t>レイワ</t>
    </rPh>
    <rPh sb="2" eb="4">
      <t>ガンネン</t>
    </rPh>
    <rPh sb="4" eb="5">
      <t>ド</t>
    </rPh>
    <phoneticPr fontId="7"/>
  </si>
  <si>
    <t>注3） 結核は,感染症法改正により, 平成19年4月1日から2類感染症に指定。</t>
    <rPh sb="0" eb="1">
      <t>チュウ</t>
    </rPh>
    <rPh sb="4" eb="6">
      <t>ケッカク</t>
    </rPh>
    <rPh sb="8" eb="11">
      <t>カンセンショウ</t>
    </rPh>
    <rPh sb="11" eb="12">
      <t>ホウ</t>
    </rPh>
    <rPh sb="12" eb="14">
      <t>カイセイ</t>
    </rPh>
    <rPh sb="19" eb="21">
      <t>ヘイセイ</t>
    </rPh>
    <rPh sb="23" eb="24">
      <t>ネン</t>
    </rPh>
    <rPh sb="25" eb="26">
      <t>ガツ</t>
    </rPh>
    <rPh sb="27" eb="28">
      <t>ニチ</t>
    </rPh>
    <rPh sb="31" eb="32">
      <t>ルイ</t>
    </rPh>
    <rPh sb="32" eb="35">
      <t>カンセンショウ</t>
    </rPh>
    <rPh sb="36" eb="38">
      <t>シテイ</t>
    </rPh>
    <phoneticPr fontId="4"/>
  </si>
  <si>
    <t>注4） 細菌性赤痢は, 感染症法改正により平成19年4月1日から3類感染症に指定。</t>
    <rPh sb="0" eb="1">
      <t>チュウ</t>
    </rPh>
    <rPh sb="4" eb="7">
      <t>サイキンセイ</t>
    </rPh>
    <rPh sb="7" eb="9">
      <t>セキリ</t>
    </rPh>
    <rPh sb="12" eb="15">
      <t>カンセンショウ</t>
    </rPh>
    <rPh sb="15" eb="16">
      <t>ホウ</t>
    </rPh>
    <rPh sb="16" eb="18">
      <t>カイセイ</t>
    </rPh>
    <rPh sb="21" eb="23">
      <t>ヘイセイ</t>
    </rPh>
    <rPh sb="25" eb="26">
      <t>ネン</t>
    </rPh>
    <rPh sb="27" eb="28">
      <t>ツキ</t>
    </rPh>
    <rPh sb="29" eb="30">
      <t>ヒ</t>
    </rPh>
    <rPh sb="33" eb="34">
      <t>ルイ</t>
    </rPh>
    <rPh sb="34" eb="37">
      <t>カンセンショウ</t>
    </rPh>
    <rPh sb="38" eb="40">
      <t>シテイ</t>
    </rPh>
    <phoneticPr fontId="4"/>
  </si>
  <si>
    <t>　　　　　　　　　　　　　年　度
種　類</t>
    <phoneticPr fontId="2"/>
  </si>
  <si>
    <t>132. ごみ搬入と処理</t>
    <rPh sb="7" eb="8">
      <t>ハン</t>
    </rPh>
    <rPh sb="8" eb="9">
      <t>イリ</t>
    </rPh>
    <rPh sb="10" eb="11">
      <t>トコロ</t>
    </rPh>
    <rPh sb="11" eb="12">
      <t>リ</t>
    </rPh>
    <phoneticPr fontId="24"/>
  </si>
  <si>
    <t>令和 2年</t>
    <rPh sb="0" eb="2">
      <t>レイワ</t>
    </rPh>
    <rPh sb="4" eb="5">
      <t>ネン</t>
    </rPh>
    <phoneticPr fontId="2"/>
  </si>
  <si>
    <t>令和3年度</t>
    <rPh sb="0" eb="2">
      <t>レイワ</t>
    </rPh>
    <rPh sb="3" eb="5">
      <t>ネンド</t>
    </rPh>
    <rPh sb="4" eb="5">
      <t>ド</t>
    </rPh>
    <phoneticPr fontId="3"/>
  </si>
  <si>
    <t>令和3年度</t>
    <rPh sb="0" eb="2">
      <t>レイワ</t>
    </rPh>
    <rPh sb="3" eb="5">
      <t>ネンド</t>
    </rPh>
    <rPh sb="4" eb="5">
      <t>ド</t>
    </rPh>
    <phoneticPr fontId="7"/>
  </si>
  <si>
    <t>令和3年</t>
    <rPh sb="0" eb="2">
      <t>レイワ</t>
    </rPh>
    <rPh sb="3" eb="4">
      <t>ネン</t>
    </rPh>
    <phoneticPr fontId="27"/>
  </si>
  <si>
    <t>令　和　3　年</t>
    <rPh sb="0" eb="1">
      <t>レイ</t>
    </rPh>
    <rPh sb="2" eb="3">
      <t>ワ</t>
    </rPh>
    <rPh sb="6" eb="7">
      <t>ネン</t>
    </rPh>
    <phoneticPr fontId="2"/>
  </si>
  <si>
    <t>老　衰</t>
    <rPh sb="0" eb="1">
      <t>ロウ</t>
    </rPh>
    <rPh sb="2" eb="3">
      <t>スイ</t>
    </rPh>
    <phoneticPr fontId="1"/>
  </si>
  <si>
    <t>肺　炎</t>
    <rPh sb="0" eb="1">
      <t>ハイ</t>
    </rPh>
    <rPh sb="2" eb="3">
      <t>ホノオ</t>
    </rPh>
    <phoneticPr fontId="1"/>
  </si>
  <si>
    <t>自　殺</t>
    <rPh sb="0" eb="1">
      <t>ジ</t>
    </rPh>
    <rPh sb="2" eb="3">
      <t>サツ</t>
    </rPh>
    <phoneticPr fontId="1"/>
  </si>
  <si>
    <t>悪性新生物
＜腫瘍＞</t>
    <rPh sb="7" eb="9">
      <t>シュヨウ</t>
    </rPh>
    <phoneticPr fontId="2"/>
  </si>
  <si>
    <t>資料：ＤＸ推進課（厚生労働省「人口動態調査」）</t>
    <rPh sb="5" eb="7">
      <t>スイシン</t>
    </rPh>
    <rPh sb="7" eb="8">
      <t>カ</t>
    </rPh>
    <rPh sb="9" eb="11">
      <t>コウセイ</t>
    </rPh>
    <rPh sb="11" eb="14">
      <t>ロウドウショウ</t>
    </rPh>
    <rPh sb="19" eb="21">
      <t>チョウサ</t>
    </rPh>
    <phoneticPr fontId="27"/>
  </si>
  <si>
    <t>資料：ＤＸ推進課（厚生労働省「人口動態調査」）</t>
    <rPh sb="5" eb="7">
      <t>スイシン</t>
    </rPh>
    <rPh sb="9" eb="11">
      <t>コウセイ</t>
    </rPh>
    <rPh sb="11" eb="13">
      <t>ロウドウ</t>
    </rPh>
    <rPh sb="13" eb="14">
      <t>ショウ</t>
    </rPh>
    <rPh sb="15" eb="17">
      <t>ジンコウ</t>
    </rPh>
    <rPh sb="17" eb="19">
      <t>ドウタイ</t>
    </rPh>
    <rPh sb="19" eb="21">
      <t>チョウサ</t>
    </rPh>
    <phoneticPr fontId="4"/>
  </si>
  <si>
    <t>令和元年</t>
    <rPh sb="0" eb="2">
      <t>レイワ</t>
    </rPh>
    <rPh sb="2" eb="4">
      <t>ガンネン</t>
    </rPh>
    <phoneticPr fontId="7"/>
  </si>
  <si>
    <t>令和2年</t>
    <rPh sb="0" eb="2">
      <t>レイワ</t>
    </rPh>
    <rPh sb="3" eb="4">
      <t>ネン</t>
    </rPh>
    <phoneticPr fontId="7"/>
  </si>
  <si>
    <t>令和3年</t>
    <rPh sb="0" eb="2">
      <t>レイワ</t>
    </rPh>
    <rPh sb="3" eb="4">
      <t>ネン</t>
    </rPh>
    <phoneticPr fontId="7"/>
  </si>
  <si>
    <t xml:space="preserve">     11 048</t>
  </si>
  <si>
    <t xml:space="preserve">      3 877</t>
  </si>
  <si>
    <t xml:space="preserve">      9 589</t>
  </si>
  <si>
    <t xml:space="preserve">      9 326</t>
  </si>
  <si>
    <t xml:space="preserve">      5 762</t>
  </si>
  <si>
    <t xml:space="preserve">      6 414</t>
  </si>
  <si>
    <t xml:space="preserve">     10 816</t>
  </si>
  <si>
    <t xml:space="preserve">      2 489</t>
  </si>
  <si>
    <t xml:space="preserve">     61 036</t>
  </si>
  <si>
    <t>老　衰</t>
  </si>
  <si>
    <t>肝 疾 患</t>
    <rPh sb="0" eb="1">
      <t>キモ</t>
    </rPh>
    <rPh sb="2" eb="3">
      <t>シツ</t>
    </rPh>
    <rPh sb="4" eb="5">
      <t>カン</t>
    </rPh>
    <phoneticPr fontId="1"/>
  </si>
  <si>
    <t>そ の 他</t>
    <rPh sb="4" eb="5">
      <t>タ</t>
    </rPh>
    <phoneticPr fontId="1"/>
  </si>
  <si>
    <t>注1）死亡率の基準人口は, 令和2年は国勢調査結果，そのほかは各年10月1日現在推計人口を使用している。</t>
    <rPh sb="0" eb="1">
      <t>チュウ</t>
    </rPh>
    <rPh sb="3" eb="6">
      <t>シボウリツ</t>
    </rPh>
    <rPh sb="7" eb="9">
      <t>キジュン</t>
    </rPh>
    <rPh sb="9" eb="11">
      <t>ジンコウ</t>
    </rPh>
    <rPh sb="14" eb="16">
      <t>レイワ</t>
    </rPh>
    <rPh sb="17" eb="18">
      <t>ネン</t>
    </rPh>
    <rPh sb="18" eb="19">
      <t>ヘイネン</t>
    </rPh>
    <rPh sb="19" eb="21">
      <t>コクセイ</t>
    </rPh>
    <rPh sb="21" eb="23">
      <t>チョウサ</t>
    </rPh>
    <rPh sb="23" eb="25">
      <t>ケッカ</t>
    </rPh>
    <rPh sb="31" eb="33">
      <t>カクネン</t>
    </rPh>
    <rPh sb="35" eb="36">
      <t>ガツ</t>
    </rPh>
    <rPh sb="37" eb="38">
      <t>ニチ</t>
    </rPh>
    <rPh sb="38" eb="40">
      <t>ゲンザイ</t>
    </rPh>
    <rPh sb="40" eb="42">
      <t>スイケイ</t>
    </rPh>
    <rPh sb="42" eb="44">
      <t>ジンコウ</t>
    </rPh>
    <rPh sb="45" eb="47">
      <t>シヨウ</t>
    </rPh>
    <phoneticPr fontId="4"/>
  </si>
  <si>
    <t>注2）死因は各年の上位10位まで，その他はそれ以外の死因を合算し掲載している。</t>
    <rPh sb="0" eb="1">
      <t>チュウ</t>
    </rPh>
    <rPh sb="3" eb="5">
      <t>シイン</t>
    </rPh>
    <rPh sb="6" eb="8">
      <t>カクネン</t>
    </rPh>
    <rPh sb="9" eb="11">
      <t>ジョウイ</t>
    </rPh>
    <rPh sb="13" eb="14">
      <t>イ</t>
    </rPh>
    <rPh sb="19" eb="20">
      <t>タ</t>
    </rPh>
    <rPh sb="23" eb="25">
      <t>イガイ</t>
    </rPh>
    <rPh sb="26" eb="28">
      <t>シイン</t>
    </rPh>
    <rPh sb="29" eb="31">
      <t>ガッサン</t>
    </rPh>
    <rPh sb="32" eb="34">
      <t>ケイサイ</t>
    </rPh>
    <phoneticPr fontId="4"/>
  </si>
  <si>
    <t>3</t>
  </si>
  <si>
    <t>2</t>
  </si>
  <si>
    <t>令和4年</t>
    <rPh sb="0" eb="2">
      <t>レイワ</t>
    </rPh>
    <rPh sb="3" eb="4">
      <t>ネン</t>
    </rPh>
    <phoneticPr fontId="7"/>
  </si>
  <si>
    <t>平成20年</t>
    <phoneticPr fontId="2"/>
  </si>
  <si>
    <t>令和4年度</t>
    <rPh sb="0" eb="2">
      <t>レイワ</t>
    </rPh>
    <rPh sb="3" eb="5">
      <t>ネンド</t>
    </rPh>
    <rPh sb="4" eb="5">
      <t>ド</t>
    </rPh>
    <phoneticPr fontId="3"/>
  </si>
  <si>
    <t>令和4年度</t>
    <rPh sb="0" eb="2">
      <t>レイワ</t>
    </rPh>
    <rPh sb="3" eb="5">
      <t>ネンド</t>
    </rPh>
    <rPh sb="4" eb="5">
      <t>ド</t>
    </rPh>
    <phoneticPr fontId="7"/>
  </si>
  <si>
    <t>令和4年</t>
    <rPh sb="0" eb="2">
      <t>レイワ</t>
    </rPh>
    <rPh sb="3" eb="4">
      <t>ネン</t>
    </rPh>
    <phoneticPr fontId="27"/>
  </si>
  <si>
    <t>悪性新生物
＜腫瘍＞</t>
  </si>
  <si>
    <t>心疾患
（高血圧性除く）</t>
  </si>
  <si>
    <t>肺　炎</t>
  </si>
  <si>
    <t>自　殺</t>
  </si>
  <si>
    <t>令　和　4　年</t>
    <rPh sb="0" eb="1">
      <t>レイ</t>
    </rPh>
    <rPh sb="2" eb="3">
      <t>ワ</t>
    </rPh>
    <rPh sb="6" eb="7">
      <t>ネン</t>
    </rPh>
    <phoneticPr fontId="2"/>
  </si>
  <si>
    <t>令和3年度</t>
    <rPh sb="0" eb="2">
      <t>レイワ</t>
    </rPh>
    <rPh sb="3" eb="5">
      <t>ネンド</t>
    </rPh>
    <phoneticPr fontId="4"/>
  </si>
  <si>
    <t>令和4年度</t>
    <rPh sb="0" eb="2">
      <t>レイワ</t>
    </rPh>
    <rPh sb="3" eb="5">
      <t>ネンド</t>
    </rPh>
    <phoneticPr fontId="4"/>
  </si>
  <si>
    <t>類似症</t>
    <rPh sb="0" eb="2">
      <t>ルイジ</t>
    </rPh>
    <rPh sb="2" eb="3">
      <t>ショウ</t>
    </rPh>
    <phoneticPr fontId="2"/>
  </si>
  <si>
    <t>重症熱性血小板減少症候群</t>
    <rPh sb="0" eb="2">
      <t>ジュウショウ</t>
    </rPh>
    <rPh sb="2" eb="4">
      <t>ネツセイ</t>
    </rPh>
    <rPh sb="4" eb="7">
      <t>ケッショウバン</t>
    </rPh>
    <rPh sb="7" eb="9">
      <t>ゲンショウ</t>
    </rPh>
    <rPh sb="9" eb="12">
      <t>ショウコウグン</t>
    </rPh>
    <phoneticPr fontId="2"/>
  </si>
  <si>
    <t>注7） 侵襲性インフルエンザ球菌感染症, 侵襲性肺炎球菌感染症は, 感染症法施行令改正により平成25年4月1日から5類感染症に指定。</t>
    <rPh sb="0" eb="1">
      <t>チュウ</t>
    </rPh>
    <rPh sb="4" eb="5">
      <t>シン</t>
    </rPh>
    <rPh sb="5" eb="6">
      <t>シュウ</t>
    </rPh>
    <rPh sb="6" eb="7">
      <t>セイ</t>
    </rPh>
    <rPh sb="14" eb="16">
      <t>キュウキン</t>
    </rPh>
    <rPh sb="16" eb="19">
      <t>カンセンショウ</t>
    </rPh>
    <rPh sb="21" eb="22">
      <t>シン</t>
    </rPh>
    <rPh sb="22" eb="23">
      <t>シュウ</t>
    </rPh>
    <rPh sb="23" eb="24">
      <t>セイ</t>
    </rPh>
    <rPh sb="24" eb="26">
      <t>ハイエン</t>
    </rPh>
    <rPh sb="26" eb="28">
      <t>キュウキン</t>
    </rPh>
    <rPh sb="28" eb="31">
      <t>カンセンショウ</t>
    </rPh>
    <rPh sb="34" eb="37">
      <t>カンセンショウ</t>
    </rPh>
    <rPh sb="37" eb="38">
      <t>ホウ</t>
    </rPh>
    <rPh sb="38" eb="40">
      <t>セコウ</t>
    </rPh>
    <rPh sb="40" eb="41">
      <t>レイ</t>
    </rPh>
    <rPh sb="41" eb="43">
      <t>カイセイ</t>
    </rPh>
    <rPh sb="46" eb="48">
      <t>ヘイセイ</t>
    </rPh>
    <rPh sb="50" eb="51">
      <t>ネン</t>
    </rPh>
    <rPh sb="52" eb="53">
      <t>ツキ</t>
    </rPh>
    <rPh sb="54" eb="55">
      <t>ヒ</t>
    </rPh>
    <phoneticPr fontId="4"/>
  </si>
  <si>
    <t>腎　不　全　　　　　　</t>
  </si>
  <si>
    <t>平成２０～令和４年度</t>
  </si>
  <si>
    <t>　 4</t>
    <phoneticPr fontId="2"/>
  </si>
  <si>
    <t xml:space="preserve">資料：佐賀県医務課(厚生労働省「医師・歯科医師・薬剤師統計」, </t>
    <rPh sb="3" eb="5">
      <t>サガ</t>
    </rPh>
    <rPh sb="27" eb="29">
      <t>トウケイ</t>
    </rPh>
    <phoneticPr fontId="2"/>
  </si>
  <si>
    <t>注3）「医師・歯科医師・薬剤師統計」：平成28年までは「医師・歯科医師・薬剤師調査」。</t>
    <rPh sb="4" eb="6">
      <t>イシ</t>
    </rPh>
    <rPh sb="7" eb="9">
      <t>シカ</t>
    </rPh>
    <rPh sb="9" eb="11">
      <t>イシ</t>
    </rPh>
    <rPh sb="12" eb="15">
      <t>ヤクザイシ</t>
    </rPh>
    <rPh sb="15" eb="17">
      <t>トウケイ</t>
    </rPh>
    <rPh sb="19" eb="21">
      <t>ヘイセイ</t>
    </rPh>
    <rPh sb="23" eb="24">
      <t>ネン</t>
    </rPh>
    <rPh sb="28" eb="30">
      <t>イシ</t>
    </rPh>
    <rPh sb="31" eb="33">
      <t>シカ</t>
    </rPh>
    <rPh sb="33" eb="35">
      <t>イシ</t>
    </rPh>
    <rPh sb="36" eb="39">
      <t>ヤクザイシ</t>
    </rPh>
    <rPh sb="39" eb="41">
      <t>チョウサ</t>
    </rPh>
    <phoneticPr fontId="2"/>
  </si>
  <si>
    <t>4</t>
  </si>
  <si>
    <t>5</t>
    <phoneticPr fontId="2"/>
  </si>
  <si>
    <t>令和5年度</t>
    <rPh sb="0" eb="2">
      <t>レイワ</t>
    </rPh>
    <rPh sb="3" eb="5">
      <t>ネンド</t>
    </rPh>
    <phoneticPr fontId="4"/>
  </si>
  <si>
    <t>令和5年</t>
    <rPh sb="0" eb="2">
      <t>レイワ</t>
    </rPh>
    <rPh sb="3" eb="4">
      <t>ネン</t>
    </rPh>
    <phoneticPr fontId="7"/>
  </si>
  <si>
    <t>令和5年度</t>
    <rPh sb="0" eb="2">
      <t>レイワ</t>
    </rPh>
    <rPh sb="3" eb="5">
      <t>ネンド</t>
    </rPh>
    <rPh sb="4" eb="5">
      <t>ド</t>
    </rPh>
    <phoneticPr fontId="3"/>
  </si>
  <si>
    <t>令和5年度</t>
    <rPh sb="0" eb="2">
      <t>レイワ</t>
    </rPh>
    <rPh sb="3" eb="5">
      <t>ネンド</t>
    </rPh>
    <rPh sb="4" eb="5">
      <t>ド</t>
    </rPh>
    <phoneticPr fontId="7"/>
  </si>
  <si>
    <t>令和5年</t>
    <rPh sb="0" eb="2">
      <t>レイワ</t>
    </rPh>
    <rPh sb="3" eb="4">
      <t>ネン</t>
    </rPh>
    <phoneticPr fontId="27"/>
  </si>
  <si>
    <t>令　和　5　年</t>
    <rPh sb="0" eb="1">
      <t>レイ</t>
    </rPh>
    <rPh sb="2" eb="3">
      <t>ワ</t>
    </rPh>
    <rPh sb="6" eb="7">
      <t>ネン</t>
    </rPh>
    <phoneticPr fontId="2"/>
  </si>
  <si>
    <t>悪性新生物
＜腫瘍＞　　</t>
  </si>
  <si>
    <t>老　衰　　　　　　</t>
  </si>
  <si>
    <t>肺　炎　　　　　　</t>
  </si>
  <si>
    <t>不慮の事故　　　　　　</t>
  </si>
  <si>
    <t>大動脈瘤及び解離　　　</t>
  </si>
  <si>
    <t>自　殺　　　　　　</t>
  </si>
  <si>
    <t>オウム病</t>
    <phoneticPr fontId="2"/>
  </si>
  <si>
    <t>新型コロナ（COVID-19）</t>
  </si>
  <si>
    <t xml:space="preserve">インフルエンザ </t>
    <phoneticPr fontId="4"/>
  </si>
  <si>
    <t>インフル
エンザ注3)</t>
    <phoneticPr fontId="2"/>
  </si>
  <si>
    <t>-</t>
  </si>
  <si>
    <t>焼却灰</t>
    <rPh sb="0" eb="3">
      <t>ショウキャクバイ</t>
    </rPh>
    <phoneticPr fontId="4"/>
  </si>
  <si>
    <t>注9） 新型コロナウイルス感染症は、感染症法施行令改正により令和2年1月31日から指定感染症に指定。令和5年5月8日から5類感染症(定点報告)</t>
    <rPh sb="0" eb="1">
      <t>チュウ</t>
    </rPh>
    <rPh sb="4" eb="6">
      <t>シンガタ</t>
    </rPh>
    <rPh sb="13" eb="16">
      <t>カンセンショウ</t>
    </rPh>
    <rPh sb="18" eb="21">
      <t>カンセンショウ</t>
    </rPh>
    <rPh sb="21" eb="22">
      <t>ホウ</t>
    </rPh>
    <rPh sb="22" eb="24">
      <t>セコウ</t>
    </rPh>
    <rPh sb="24" eb="25">
      <t>レイ</t>
    </rPh>
    <rPh sb="25" eb="27">
      <t>カイセイ</t>
    </rPh>
    <phoneticPr fontId="4"/>
  </si>
  <si>
    <t>　　　となる。</t>
    <phoneticPr fontId="2"/>
  </si>
  <si>
    <t>資料：ＤＸ推進課（佐賀県医務課，厚生労働省「医療施設統計」）佐賀県薬務課</t>
    <rPh sb="5" eb="8">
      <t>スイシンカ</t>
    </rPh>
    <rPh sb="16" eb="21">
      <t>コウセイロウドウショウ</t>
    </rPh>
    <rPh sb="22" eb="24">
      <t>イリョウ</t>
    </rPh>
    <rPh sb="24" eb="26">
      <t>シセツ</t>
    </rPh>
    <rPh sb="26" eb="28">
      <t>トウケイ</t>
    </rPh>
    <rPh sb="30" eb="32">
      <t>サガ</t>
    </rPh>
    <phoneticPr fontId="27"/>
  </si>
  <si>
    <t>新型コロナウイルス</t>
    <rPh sb="0" eb="2">
      <t>シンガタ</t>
    </rPh>
    <phoneticPr fontId="2"/>
  </si>
  <si>
    <t>Ｂ類
疾病</t>
    <rPh sb="1" eb="2">
      <t>ルイ</t>
    </rPh>
    <rPh sb="3" eb="5">
      <t>シッペイ</t>
    </rPh>
    <phoneticPr fontId="2"/>
  </si>
  <si>
    <t xml:space="preserve">　　 令和4年度から6年度まで接種機会を逃した方に接種機会を設ける。　 </t>
    <phoneticPr fontId="2"/>
  </si>
  <si>
    <t xml:space="preserve">　　 令和7年度に1年間の経過措置を設ける。　 </t>
    <rPh sb="3" eb="5">
      <t>レイワ</t>
    </rPh>
    <rPh sb="6" eb="8">
      <t>ネンド</t>
    </rPh>
    <rPh sb="10" eb="12">
      <t>ネンカン</t>
    </rPh>
    <rPh sb="13" eb="15">
      <t>ケイカ</t>
    </rPh>
    <rPh sb="15" eb="17">
      <t>ソチ</t>
    </rPh>
    <rPh sb="18" eb="19">
      <t>モウ</t>
    </rPh>
    <phoneticPr fontId="2"/>
  </si>
  <si>
    <t>注1）搬入量には, 家庭系ごみおよび事業系一般廃棄物を含み, 廃食用油および産業廃棄物は含まない。</t>
    <rPh sb="10" eb="12">
      <t>カテイ</t>
    </rPh>
    <rPh sb="12" eb="13">
      <t>ケイ</t>
    </rPh>
    <rPh sb="18" eb="20">
      <t>ジギョウ</t>
    </rPh>
    <rPh sb="20" eb="21">
      <t>ケイ</t>
    </rPh>
    <rPh sb="21" eb="23">
      <t>イッパン</t>
    </rPh>
    <rPh sb="23" eb="26">
      <t>ハイキブツ</t>
    </rPh>
    <rPh sb="27" eb="28">
      <t>フク</t>
    </rPh>
    <rPh sb="38" eb="40">
      <t>サンギョウ</t>
    </rPh>
    <rPh sb="40" eb="43">
      <t>ハイキブツ</t>
    </rPh>
    <phoneticPr fontId="2"/>
  </si>
  <si>
    <t>流行性耳下腺炎</t>
    <rPh sb="0" eb="3">
      <t>リュウコウセイ</t>
    </rPh>
    <rPh sb="3" eb="5">
      <t>ジカ</t>
    </rPh>
    <phoneticPr fontId="4"/>
  </si>
  <si>
    <t>　　 第1期：1歳から2歳に至るまで</t>
    <phoneticPr fontId="2"/>
  </si>
  <si>
    <t>　　 第2期：5歳以上7歳未満で小学校就学前の1年間にある者</t>
    <phoneticPr fontId="2"/>
  </si>
  <si>
    <t>　　 第5期：昭和37年4月2日～昭和54年4月1日生まれの男性（令和元年度から令和7年2月まで実施予定）</t>
    <rPh sb="7" eb="9">
      <t>ショウワ</t>
    </rPh>
    <rPh sb="11" eb="12">
      <t>ネン</t>
    </rPh>
    <rPh sb="13" eb="14">
      <t>ツキ</t>
    </rPh>
    <rPh sb="15" eb="16">
      <t>ヒ</t>
    </rPh>
    <rPh sb="17" eb="19">
      <t>ショウワ</t>
    </rPh>
    <rPh sb="21" eb="22">
      <t>ネン</t>
    </rPh>
    <rPh sb="23" eb="24">
      <t>ツキ</t>
    </rPh>
    <rPh sb="25" eb="26">
      <t>ヒ</t>
    </rPh>
    <rPh sb="26" eb="27">
      <t>ウ</t>
    </rPh>
    <rPh sb="30" eb="32">
      <t>ダンセイ</t>
    </rPh>
    <rPh sb="33" eb="35">
      <t>レイワ</t>
    </rPh>
    <rPh sb="35" eb="37">
      <t>ガンネン</t>
    </rPh>
    <rPh sb="37" eb="38">
      <t>ド</t>
    </rPh>
    <rPh sb="40" eb="42">
      <t>レイワ</t>
    </rPh>
    <rPh sb="43" eb="44">
      <t>ネン</t>
    </rPh>
    <rPh sb="45" eb="46">
      <t>ツキ</t>
    </rPh>
    <rPh sb="48" eb="50">
      <t>ジッシ</t>
    </rPh>
    <rPh sb="50" eb="52">
      <t>ヨテイ</t>
    </rPh>
    <phoneticPr fontId="2"/>
  </si>
  <si>
    <t>　　 第1期：生後6月から生後90月に至るまでの間にある者</t>
    <phoneticPr fontId="2"/>
  </si>
  <si>
    <t>　　 第2期：9歳以上13歳未満の者</t>
    <phoneticPr fontId="2"/>
  </si>
  <si>
    <t>　　 特例措置の実施</t>
    <phoneticPr fontId="2"/>
  </si>
  <si>
    <t>注6）令和2年10月対象者にHPVワクチンの情報提供。</t>
    <rPh sb="3" eb="5">
      <t>レイワ</t>
    </rPh>
    <rPh sb="6" eb="7">
      <t>ネン</t>
    </rPh>
    <rPh sb="9" eb="10">
      <t>ガツ</t>
    </rPh>
    <rPh sb="10" eb="13">
      <t>タイショウシャ</t>
    </rPh>
    <rPh sb="22" eb="24">
      <t>ジョウホウ</t>
    </rPh>
    <rPh sb="24" eb="26">
      <t>テイキョウ</t>
    </rPh>
    <phoneticPr fontId="2"/>
  </si>
  <si>
    <t>　　 令和4年4月1日から接種勧奨再開。</t>
    <rPh sb="3" eb="5">
      <t>レイワ</t>
    </rPh>
    <rPh sb="6" eb="7">
      <t>ネン</t>
    </rPh>
    <rPh sb="8" eb="9">
      <t>ガツ</t>
    </rPh>
    <rPh sb="9" eb="11">
      <t>ツイタチ</t>
    </rPh>
    <rPh sb="13" eb="15">
      <t>セッシュ</t>
    </rPh>
    <rPh sb="15" eb="17">
      <t>カンショウ</t>
    </rPh>
    <rPh sb="17" eb="19">
      <t>サイカイ</t>
    </rPh>
    <phoneticPr fontId="2"/>
  </si>
  <si>
    <t>　　 また，令和元年度から再度，行政措置接種として実施。</t>
    <rPh sb="13" eb="15">
      <t>サイド</t>
    </rPh>
    <rPh sb="16" eb="18">
      <t>ギョウセイ</t>
    </rPh>
    <rPh sb="18" eb="20">
      <t>ソチ</t>
    </rPh>
    <rPh sb="20" eb="22">
      <t>セッシュ</t>
    </rPh>
    <phoneticPr fontId="2"/>
  </si>
  <si>
    <t>老　　　衰　　　　　　</t>
    <phoneticPr fontId="2"/>
  </si>
  <si>
    <t>脳血管疾患　　　　　　</t>
    <phoneticPr fontId="2"/>
  </si>
  <si>
    <t>肺　　　炎　　　　　　</t>
    <phoneticPr fontId="2"/>
  </si>
  <si>
    <t>不慮の事故　　　　　　</t>
    <phoneticPr fontId="2"/>
  </si>
  <si>
    <t>腎　不　全　　　　　　</t>
    <phoneticPr fontId="2"/>
  </si>
  <si>
    <t>高血圧性疾患　　　　　</t>
    <phoneticPr fontId="2"/>
  </si>
  <si>
    <t>大動脈瘤及び解離　　　</t>
    <phoneticPr fontId="2"/>
  </si>
  <si>
    <t>悪性新生物
＜腫瘍＞　　</t>
    <phoneticPr fontId="2"/>
  </si>
  <si>
    <t>心疾患
（高血圧性除く）</t>
    <phoneticPr fontId="2"/>
  </si>
  <si>
    <t>自　　殺　　　　　　</t>
    <phoneticPr fontId="2"/>
  </si>
  <si>
    <t>130. し尿収集と処理状況 （令和元～５年度）</t>
    <rPh sb="12" eb="14">
      <t>ジョウキョウ</t>
    </rPh>
    <phoneticPr fontId="4"/>
  </si>
  <si>
    <t>131. 公害関係等発生状況（令和元～５年度）</t>
    <phoneticPr fontId="27"/>
  </si>
  <si>
    <t>状況（令和元～５年度）</t>
    <rPh sb="0" eb="1">
      <t>ジョウ</t>
    </rPh>
    <rPh sb="1" eb="2">
      <t>キョウ</t>
    </rPh>
    <phoneticPr fontId="6"/>
  </si>
  <si>
    <t>133-1. 感染症発生件数（佐賀中部保健福祉事務所管内） （令和３～５年度）</t>
    <rPh sb="31" eb="33">
      <t>レイワ</t>
    </rPh>
    <phoneticPr fontId="2"/>
  </si>
  <si>
    <t>133-2. 感染症発生件数（佐賀中部保健福祉事務所管内） （令和３～５年度）</t>
    <rPh sb="31" eb="33">
      <t>レイワ</t>
    </rPh>
    <phoneticPr fontId="2"/>
  </si>
  <si>
    <t>134. 医療施設数（令和元～５年）</t>
    <rPh sb="5" eb="6">
      <t>イ</t>
    </rPh>
    <rPh sb="6" eb="7">
      <t>リョウ</t>
    </rPh>
    <rPh sb="7" eb="8">
      <t>シ</t>
    </rPh>
    <rPh sb="8" eb="9">
      <t>セツ</t>
    </rPh>
    <rPh sb="9" eb="10">
      <t>スウ</t>
    </rPh>
    <phoneticPr fontId="27"/>
  </si>
  <si>
    <t>135.  医療施設従事者数（平成２０～令和４年）</t>
    <rPh sb="20" eb="22">
      <t>レイワ</t>
    </rPh>
    <phoneticPr fontId="2"/>
  </si>
  <si>
    <t>136. 予防接種接種者数（令和元～５年度）</t>
    <rPh sb="14" eb="16">
      <t>レイワ</t>
    </rPh>
    <rPh sb="16" eb="17">
      <t>モト</t>
    </rPh>
    <phoneticPr fontId="2"/>
  </si>
  <si>
    <t>137. 成人健診受診者数（令和元～５年度）</t>
    <rPh sb="20" eb="21">
      <t>ド</t>
    </rPh>
    <phoneticPr fontId="2"/>
  </si>
  <si>
    <t>138. 後期高齢者医療（令和元～５年度）</t>
    <rPh sb="19" eb="20">
      <t>ド</t>
    </rPh>
    <phoneticPr fontId="2"/>
  </si>
  <si>
    <t>139-1. 訪問指導事業（令和元～５年度）</t>
    <rPh sb="20" eb="21">
      <t>ド</t>
    </rPh>
    <phoneticPr fontId="2"/>
  </si>
  <si>
    <t>139-2. 訪問指導事業（令和元～５年度）</t>
    <rPh sb="20" eb="21">
      <t>ド</t>
    </rPh>
    <phoneticPr fontId="2"/>
  </si>
  <si>
    <t>者数（令和元～５年）</t>
    <rPh sb="8" eb="9">
      <t>ネン</t>
    </rPh>
    <phoneticPr fontId="27"/>
  </si>
  <si>
    <t>死亡者数（令和元～５年）</t>
    <rPh sb="0" eb="1">
      <t>シ</t>
    </rPh>
    <rPh sb="1" eb="2">
      <t>ボウ</t>
    </rPh>
    <rPh sb="2" eb="3">
      <t>シャ</t>
    </rPh>
    <rPh sb="3" eb="4">
      <t>カズ</t>
    </rPh>
    <phoneticPr fontId="4"/>
  </si>
  <si>
    <t>注2）集計項目の変更：溶融スラグ ⇒ 焼却灰</t>
    <rPh sb="0" eb="1">
      <t>チュウ</t>
    </rPh>
    <rPh sb="3" eb="5">
      <t>シュウケイ</t>
    </rPh>
    <rPh sb="5" eb="7">
      <t>コウモク</t>
    </rPh>
    <rPh sb="8" eb="10">
      <t>ヘンコウ</t>
    </rPh>
    <rPh sb="11" eb="13">
      <t>ヨウユウ</t>
    </rPh>
    <rPh sb="19" eb="21">
      <t>ショウキャク</t>
    </rPh>
    <rPh sb="21" eb="22">
      <t>ハイ</t>
    </rPh>
    <phoneticPr fontId="2"/>
  </si>
  <si>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4"/>
  </si>
  <si>
    <t>〔１４〕  保 健 衛 生 ・ 清 掃</t>
    <rPh sb="6" eb="7">
      <t>タモツ</t>
    </rPh>
    <rPh sb="8" eb="9">
      <t>ケン</t>
    </rPh>
    <rPh sb="10" eb="11">
      <t>マモル</t>
    </rPh>
    <rPh sb="12" eb="13">
      <t>セイ</t>
    </rPh>
    <rPh sb="16" eb="17">
      <t>キヨシ</t>
    </rPh>
    <rPh sb="18" eb="19">
      <t>ソウ</t>
    </rPh>
    <phoneticPr fontId="4"/>
  </si>
  <si>
    <t>令和元～令和５年度</t>
    <rPh sb="0" eb="2">
      <t>レイワ</t>
    </rPh>
    <rPh sb="2" eb="3">
      <t>ガン</t>
    </rPh>
    <phoneticPr fontId="2"/>
  </si>
  <si>
    <t>令和３～５年度</t>
    <phoneticPr fontId="2"/>
  </si>
  <si>
    <t>令和元～令和５年</t>
    <rPh sb="0" eb="3">
      <t>レイワガン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</si>
</sst>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_ * #\ ##0_ ;_ * \-#,##0_ ;_ * &quot;-&quot;_ ;_ @_ "/>
    <numFmt numFmtId="181" formatCode="_*\ #\ ##0_ ;_ * \-#,##0_ ;_ * &quot;-&quot;_ ;_ @_ "/>
    <numFmt numFmtId="182" formatCode="_ * #\ ##0_ ;_ * \-#\ ##0_ ;_ * &quot;-&quot;_ ;_ @_ "/>
    <numFmt numFmtId="183" formatCode="###\ ##0\ ;&quot;△&quot;###\ ##0\ ;\-\ "/>
    <numFmt numFmtId="184" formatCode="* \(#\ ##0\);_ * \-#\ ##0;_ * &quot;-&quot;;_ @"/>
    <numFmt numFmtId="185" formatCode="_*#\ ##0_ ;_ * \-#,##0_ ;_ * &quot;-&quot;_ ;_ @_ "/>
    <numFmt numFmtId="186" formatCode="#,##0_);[Red]\(#,##0\)"/>
    <numFmt numFmtId="187" formatCode="_ * #\ ####\ ##0_ ;_ * \-#,##0_ ;_ * &quot;-&quot;_ ;_ @_ "/>
    <numFmt numFmtId="188" formatCode="_ * #\ #\ ###\ ##0_ ;_ * \-#,##0_ ;_ * &quot;-&quot;_ ;_ @_ "/>
    <numFmt numFmtId="189" formatCode="0.0_ "/>
    <numFmt numFmtId="190" formatCode="&quot;(&quot;#,##0&quot;)&quot;"/>
    <numFmt numFmtId="191" formatCode="&quot;(&quot;#\ ##0&quot;)&quot;"/>
    <numFmt numFmtId="192" formatCode="#\ ###.0_ "/>
  </numFmts>
  <fonts count="4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1"/>
      <name val="ＭＳ 明朝"/>
      <family val="1"/>
      <charset val="128"/>
    </font>
    <font>
      <sz val="11"/>
      <name val="明朝"/>
      <family val="1"/>
      <charset val="128"/>
    </font>
    <font>
      <sz val="14"/>
      <name val="ＭＳ 明朝"/>
      <family val="1"/>
      <charset val="128"/>
    </font>
    <font>
      <sz val="6"/>
      <name val="明朝"/>
      <family val="3"/>
      <charset val="128"/>
    </font>
    <font>
      <b/>
      <sz val="14"/>
      <name val="ＭＳ Ｐゴシック"/>
      <family val="3"/>
      <charset val="128"/>
    </font>
    <font>
      <sz val="10"/>
      <name val="明朝"/>
      <family val="1"/>
      <charset val="128"/>
    </font>
    <font>
      <sz val="6"/>
      <name val="ＭＳ Ｐ明朝"/>
      <family val="1"/>
      <charset val="128"/>
    </font>
    <font>
      <sz val="10"/>
      <name val="ＭＳ Ｐゴシック"/>
      <family val="3"/>
      <charset val="128"/>
    </font>
    <font>
      <sz val="6"/>
      <name val="明朝"/>
      <family val="1"/>
      <charset val="128"/>
    </font>
    <font>
      <sz val="10"/>
      <color theme="1"/>
      <name val="ＭＳ 明朝"/>
      <family val="1"/>
      <charset val="128"/>
    </font>
    <font>
      <b/>
      <sz val="16"/>
      <name val="ＭＳ Ｐゴシック"/>
      <family val="3"/>
      <charset val="128"/>
    </font>
    <font>
      <b/>
      <sz val="18"/>
      <name val="ＭＳ Ｐゴシック"/>
      <family val="3"/>
      <charset val="128"/>
    </font>
    <font>
      <sz val="16"/>
      <name val="明朝"/>
      <family val="1"/>
      <charset val="128"/>
    </font>
    <font>
      <sz val="11"/>
      <color theme="1"/>
      <name val="ＭＳ Ｐゴシック"/>
      <family val="2"/>
      <charset val="128"/>
      <scheme val="minor"/>
    </font>
    <font>
      <sz val="10.5"/>
      <name val="ＭＳ 明朝"/>
      <family val="1"/>
      <charset val="128"/>
    </font>
    <font>
      <sz val="10.5"/>
      <name val="ＭＳ Ｐゴシック"/>
      <family val="3"/>
      <charset val="128"/>
    </font>
    <font>
      <sz val="7"/>
      <name val="ＭＳ 明朝"/>
      <family val="1"/>
      <charset val="128"/>
    </font>
    <font>
      <b/>
      <sz val="20"/>
      <name val="ＭＳ Ｐゴシック"/>
      <family val="3"/>
      <charset val="128"/>
    </font>
    <font>
      <b/>
      <sz val="12"/>
      <name val="ＭＳ Ｐゴシック"/>
      <family val="3"/>
      <charset val="128"/>
    </font>
  </fonts>
  <fills count="7">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113">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right/>
      <top style="medium">
        <color indexed="64"/>
      </top>
      <bottom/>
      <diagonal/>
    </border>
    <border>
      <left style="thin">
        <color indexed="64"/>
      </left>
      <right/>
      <top style="medium">
        <color indexed="64"/>
      </top>
      <bottom/>
      <diagonal/>
    </border>
    <border>
      <left/>
      <right/>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top style="hair">
        <color indexed="64"/>
      </top>
      <bottom style="medium">
        <color theme="1"/>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29">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10" fillId="0" borderId="0" applyFill="0" applyBorder="0" applyAlignment="0"/>
    <xf numFmtId="41" fontId="1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0" fontId="12" fillId="0" borderId="0">
      <alignment horizontal="left"/>
    </xf>
    <xf numFmtId="38" fontId="13" fillId="4" borderId="0" applyNumberFormat="0" applyBorder="0" applyAlignment="0" applyProtection="0"/>
    <xf numFmtId="0" fontId="14" fillId="0" borderId="13" applyNumberFormat="0" applyAlignment="0" applyProtection="0">
      <alignment horizontal="left" vertical="center"/>
    </xf>
    <xf numFmtId="0" fontId="14" fillId="0" borderId="14">
      <alignment horizontal="left" vertical="center"/>
    </xf>
    <xf numFmtId="10" fontId="13" fillId="5" borderId="15" applyNumberFormat="0" applyBorder="0" applyAlignment="0" applyProtection="0"/>
    <xf numFmtId="179" fontId="15" fillId="0" borderId="0"/>
    <xf numFmtId="0" fontId="11" fillId="0" borderId="0"/>
    <xf numFmtId="10" fontId="11" fillId="0" borderId="0" applyFont="0" applyFill="0" applyBorder="0" applyAlignment="0" applyProtection="0"/>
    <xf numFmtId="4" fontId="12"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0" fontId="20" fillId="0" borderId="0">
      <alignment vertical="center"/>
    </xf>
    <xf numFmtId="38" fontId="21" fillId="0" borderId="0" applyFont="0" applyFill="0" applyBorder="0" applyAlignment="0" applyProtection="0"/>
    <xf numFmtId="0" fontId="21" fillId="0" borderId="0"/>
    <xf numFmtId="0" fontId="1" fillId="0" borderId="0">
      <alignment vertical="center"/>
    </xf>
    <xf numFmtId="0" fontId="23" fillId="0" borderId="0"/>
    <xf numFmtId="0" fontId="22" fillId="0" borderId="0"/>
    <xf numFmtId="38" fontId="22" fillId="0" borderId="0" applyFont="0" applyFill="0" applyBorder="0" applyAlignment="0" applyProtection="0"/>
    <xf numFmtId="0" fontId="22" fillId="0" borderId="0"/>
  </cellStyleXfs>
  <cellXfs count="585">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9" fillId="3" borderId="4" xfId="2" applyFont="1" applyFill="1" applyBorder="1" applyAlignment="1" applyProtection="1">
      <alignment horizontal="center" vertical="center"/>
    </xf>
    <xf numFmtId="0" fontId="5" fillId="3" borderId="6" xfId="1" applyFont="1" applyFill="1" applyBorder="1" applyAlignment="1">
      <alignment horizontal="center" vertical="center"/>
    </xf>
    <xf numFmtId="0" fontId="9" fillId="3" borderId="7" xfId="2" applyFont="1" applyFill="1" applyBorder="1" applyAlignment="1" applyProtection="1">
      <alignment horizontal="center" vertical="center"/>
    </xf>
    <xf numFmtId="0" fontId="5" fillId="3" borderId="9" xfId="1" applyFont="1" applyFill="1" applyBorder="1" applyAlignment="1">
      <alignment horizontal="center" vertical="center"/>
    </xf>
    <xf numFmtId="0" fontId="9" fillId="3" borderId="10" xfId="2" applyFont="1" applyFill="1" applyBorder="1" applyAlignment="1" applyProtection="1">
      <alignment horizontal="center" vertical="center"/>
    </xf>
    <xf numFmtId="0" fontId="1" fillId="0" borderId="0" xfId="1" applyFont="1" applyAlignment="1">
      <alignment horizontal="center" vertical="center"/>
    </xf>
    <xf numFmtId="0" fontId="21" fillId="0" borderId="0" xfId="26" applyFont="1" applyAlignment="1">
      <alignment vertical="center"/>
    </xf>
    <xf numFmtId="0" fontId="15" fillId="0" borderId="0" xfId="26" applyFont="1" applyAlignment="1">
      <alignment horizontal="center"/>
    </xf>
    <xf numFmtId="0" fontId="15" fillId="0" borderId="0" xfId="26" applyFont="1"/>
    <xf numFmtId="0" fontId="1" fillId="0" borderId="0" xfId="26" applyFont="1" applyAlignment="1">
      <alignment vertical="center"/>
    </xf>
    <xf numFmtId="0" fontId="21" fillId="0" borderId="0" xfId="1" applyFont="1" applyAlignment="1">
      <alignment vertical="center"/>
    </xf>
    <xf numFmtId="0" fontId="15" fillId="0" borderId="0" xfId="26" applyFont="1" applyAlignment="1">
      <alignment vertical="center"/>
    </xf>
    <xf numFmtId="0" fontId="21" fillId="0" borderId="0" xfId="0" applyFont="1" applyAlignment="1">
      <alignment vertical="center"/>
    </xf>
    <xf numFmtId="0" fontId="21" fillId="0" borderId="0" xfId="0" applyFont="1" applyAlignment="1">
      <alignment horizontal="right" vertical="center"/>
    </xf>
    <xf numFmtId="0" fontId="26" fillId="0" borderId="0" xfId="0" applyFont="1" applyAlignment="1"/>
    <xf numFmtId="0" fontId="15" fillId="0" borderId="0" xfId="0" applyFont="1" applyAlignment="1"/>
    <xf numFmtId="0" fontId="15" fillId="0" borderId="0" xfId="0" applyFont="1" applyAlignment="1">
      <alignment vertical="center" wrapText="1"/>
    </xf>
    <xf numFmtId="0" fontId="0" fillId="0" borderId="0" xfId="0" applyAlignment="1"/>
    <xf numFmtId="0" fontId="1" fillId="0" borderId="0" xfId="0" applyFont="1" applyAlignment="1">
      <alignment vertical="center"/>
    </xf>
    <xf numFmtId="186" fontId="15" fillId="0" borderId="0" xfId="0" applyNumberFormat="1" applyFont="1" applyAlignment="1">
      <alignment vertical="center"/>
    </xf>
    <xf numFmtId="186" fontId="21" fillId="0" borderId="0" xfId="0" applyNumberFormat="1" applyFont="1" applyAlignment="1">
      <alignment vertical="center"/>
    </xf>
    <xf numFmtId="186" fontId="1" fillId="0" borderId="0" xfId="0" applyNumberFormat="1" applyFont="1" applyAlignment="1">
      <alignment vertical="center"/>
    </xf>
    <xf numFmtId="0" fontId="21" fillId="0" borderId="0" xfId="0" applyFont="1" applyAlignment="1"/>
    <xf numFmtId="0" fontId="28" fillId="0" borderId="0" xfId="0" applyFont="1" applyAlignment="1"/>
    <xf numFmtId="0" fontId="1" fillId="0" borderId="0" xfId="0" applyFont="1" applyFill="1" applyAlignment="1">
      <alignment vertical="center"/>
    </xf>
    <xf numFmtId="0" fontId="15" fillId="0" borderId="0" xfId="0" applyFont="1" applyAlignment="1">
      <alignment vertical="center"/>
    </xf>
    <xf numFmtId="0" fontId="1" fillId="0" borderId="0" xfId="1" applyFont="1"/>
    <xf numFmtId="0" fontId="15" fillId="0" borderId="0" xfId="0" applyFont="1" applyAlignment="1">
      <alignment vertical="center"/>
    </xf>
    <xf numFmtId="0" fontId="15" fillId="0" borderId="0" xfId="0" applyFont="1" applyAlignment="1">
      <alignment vertical="center"/>
    </xf>
    <xf numFmtId="0" fontId="21" fillId="0" borderId="0" xfId="0" applyFont="1" applyAlignment="1">
      <alignment vertical="center"/>
    </xf>
    <xf numFmtId="0" fontId="15" fillId="0" borderId="58" xfId="0" applyFont="1" applyBorder="1" applyAlignment="1">
      <alignment vertical="center"/>
    </xf>
    <xf numFmtId="0" fontId="15" fillId="0" borderId="0" xfId="26" applyFont="1" applyAlignment="1">
      <alignment horizontal="right" vertical="center"/>
    </xf>
    <xf numFmtId="0" fontId="15" fillId="0" borderId="0" xfId="1" applyFont="1" applyFill="1" applyAlignment="1">
      <alignment vertical="center"/>
    </xf>
    <xf numFmtId="0" fontId="21" fillId="0" borderId="0" xfId="26" applyFont="1" applyAlignment="1">
      <alignment vertical="center"/>
    </xf>
    <xf numFmtId="0" fontId="15" fillId="0" borderId="58" xfId="26" applyFont="1" applyBorder="1" applyAlignment="1">
      <alignment vertical="center"/>
    </xf>
    <xf numFmtId="180" fontId="15" fillId="0" borderId="34" xfId="27" applyNumberFormat="1" applyFont="1" applyBorder="1" applyAlignment="1">
      <alignment horizontal="right" vertical="center"/>
    </xf>
    <xf numFmtId="180" fontId="15" fillId="0" borderId="33" xfId="27" applyNumberFormat="1" applyFont="1" applyBorder="1" applyAlignment="1">
      <alignment horizontal="right" vertical="center"/>
    </xf>
    <xf numFmtId="180" fontId="15" fillId="0" borderId="57" xfId="27" applyNumberFormat="1" applyFont="1" applyFill="1" applyBorder="1" applyAlignment="1">
      <alignment horizontal="right" vertical="center"/>
    </xf>
    <xf numFmtId="180" fontId="15" fillId="0" borderId="38" xfId="27" applyNumberFormat="1" applyFont="1" applyBorder="1" applyAlignment="1">
      <alignment horizontal="right" vertical="center"/>
    </xf>
    <xf numFmtId="180" fontId="15" fillId="0" borderId="37" xfId="27" applyNumberFormat="1" applyFont="1" applyBorder="1" applyAlignment="1">
      <alignment horizontal="right" vertical="center"/>
    </xf>
    <xf numFmtId="180" fontId="15" fillId="0" borderId="56" xfId="27" applyNumberFormat="1" applyFont="1" applyFill="1" applyBorder="1" applyAlignment="1">
      <alignment horizontal="right" vertical="center"/>
    </xf>
    <xf numFmtId="185" fontId="15" fillId="0" borderId="38" xfId="27" applyNumberFormat="1" applyFont="1" applyBorder="1" applyAlignment="1">
      <alignment horizontal="right" vertical="center"/>
    </xf>
    <xf numFmtId="180" fontId="15" fillId="0" borderId="38" xfId="27" applyNumberFormat="1" applyFont="1" applyBorder="1" applyAlignment="1">
      <alignment vertical="center"/>
    </xf>
    <xf numFmtId="180" fontId="15" fillId="0" borderId="37" xfId="27" applyNumberFormat="1" applyFont="1" applyBorder="1" applyAlignment="1">
      <alignment vertical="center"/>
    </xf>
    <xf numFmtId="180" fontId="15" fillId="0" borderId="56" xfId="27" applyNumberFormat="1" applyFont="1" applyFill="1" applyBorder="1" applyAlignment="1">
      <alignment vertical="center"/>
    </xf>
    <xf numFmtId="180" fontId="15" fillId="0" borderId="81" xfId="27" applyNumberFormat="1" applyFont="1" applyBorder="1" applyAlignment="1">
      <alignment vertical="center"/>
    </xf>
    <xf numFmtId="180" fontId="15" fillId="0" borderId="80" xfId="27" applyNumberFormat="1" applyFont="1" applyBorder="1" applyAlignment="1">
      <alignment vertical="center"/>
    </xf>
    <xf numFmtId="180" fontId="15" fillId="0" borderId="79" xfId="27" applyNumberFormat="1" applyFont="1" applyFill="1" applyBorder="1" applyAlignment="1">
      <alignment vertical="center"/>
    </xf>
    <xf numFmtId="38" fontId="15" fillId="0" borderId="0" xfId="27" applyFont="1" applyBorder="1" applyAlignment="1">
      <alignment vertical="center"/>
    </xf>
    <xf numFmtId="0" fontId="15" fillId="0" borderId="0" xfId="26" applyFont="1" applyAlignment="1">
      <alignment vertical="center"/>
    </xf>
    <xf numFmtId="182" fontId="15" fillId="0" borderId="88" xfId="26" applyNumberFormat="1" applyFont="1" applyFill="1" applyBorder="1" applyAlignment="1">
      <alignment vertical="center"/>
    </xf>
    <xf numFmtId="182" fontId="15" fillId="0" borderId="88" xfId="26" applyNumberFormat="1" applyFont="1" applyBorder="1" applyAlignment="1">
      <alignment vertical="center"/>
    </xf>
    <xf numFmtId="182" fontId="15" fillId="0" borderId="87" xfId="26" applyNumberFormat="1" applyFont="1" applyBorder="1" applyAlignment="1">
      <alignment vertical="center"/>
    </xf>
    <xf numFmtId="182" fontId="15" fillId="0" borderId="38" xfId="27" applyNumberFormat="1" applyFont="1" applyBorder="1" applyAlignment="1">
      <alignment vertical="center"/>
    </xf>
    <xf numFmtId="182" fontId="15" fillId="0" borderId="37" xfId="27" applyNumberFormat="1" applyFont="1" applyBorder="1" applyAlignment="1">
      <alignment vertical="center"/>
    </xf>
    <xf numFmtId="0" fontId="15" fillId="0" borderId="37" xfId="26" applyFont="1" applyBorder="1" applyAlignment="1">
      <alignment horizontal="center" vertical="center" wrapText="1"/>
    </xf>
    <xf numFmtId="49" fontId="15" fillId="0" borderId="46" xfId="26" applyNumberFormat="1" applyFont="1" applyBorder="1" applyAlignment="1">
      <alignment horizontal="center" vertical="center"/>
    </xf>
    <xf numFmtId="49" fontId="15" fillId="0" borderId="59" xfId="26" applyNumberFormat="1" applyFont="1" applyBorder="1" applyAlignment="1">
      <alignment horizontal="center" vertical="center"/>
    </xf>
    <xf numFmtId="182" fontId="15" fillId="0" borderId="71" xfId="27" applyNumberFormat="1" applyFont="1" applyFill="1" applyBorder="1" applyAlignment="1">
      <alignment vertical="center"/>
    </xf>
    <xf numFmtId="182" fontId="15" fillId="0" borderId="85" xfId="27" applyNumberFormat="1" applyFont="1" applyBorder="1" applyAlignment="1">
      <alignment vertical="center"/>
    </xf>
    <xf numFmtId="0" fontId="15" fillId="0" borderId="85" xfId="26" applyFont="1" applyBorder="1" applyAlignment="1">
      <alignment horizontal="center" vertical="center" wrapText="1"/>
    </xf>
    <xf numFmtId="182" fontId="15" fillId="0" borderId="38" xfId="27" applyNumberFormat="1" applyFont="1" applyFill="1" applyBorder="1" applyAlignment="1">
      <alignment vertical="center"/>
    </xf>
    <xf numFmtId="182" fontId="15" fillId="0" borderId="67" xfId="27" applyNumberFormat="1" applyFont="1" applyFill="1" applyBorder="1" applyAlignment="1">
      <alignment vertical="center"/>
    </xf>
    <xf numFmtId="182" fontId="15" fillId="0" borderId="67" xfId="27" applyNumberFormat="1" applyFont="1" applyBorder="1" applyAlignment="1">
      <alignment vertical="center"/>
    </xf>
    <xf numFmtId="182" fontId="15" fillId="0" borderId="77" xfId="27" applyNumberFormat="1" applyFont="1" applyBorder="1" applyAlignment="1">
      <alignment vertical="center"/>
    </xf>
    <xf numFmtId="0" fontId="15" fillId="0" borderId="77" xfId="26" applyFont="1" applyBorder="1" applyAlignment="1">
      <alignment horizontal="center" vertical="center" wrapText="1"/>
    </xf>
    <xf numFmtId="0" fontId="15" fillId="0" borderId="0" xfId="26" applyFont="1" applyBorder="1" applyAlignment="1">
      <alignment horizontal="right" vertical="center"/>
    </xf>
    <xf numFmtId="38" fontId="15" fillId="0" borderId="0" xfId="22" applyFont="1" applyBorder="1" applyAlignment="1">
      <alignment horizontal="center" vertical="center"/>
    </xf>
    <xf numFmtId="190" fontId="15" fillId="0" borderId="0" xfId="1" applyNumberFormat="1" applyFont="1" applyBorder="1" applyAlignment="1">
      <alignment horizontal="center" vertical="center"/>
    </xf>
    <xf numFmtId="0" fontId="15" fillId="0" borderId="0" xfId="1" quotePrefix="1" applyFont="1" applyBorder="1" applyAlignment="1">
      <alignment horizontal="center" vertical="center"/>
    </xf>
    <xf numFmtId="0" fontId="30" fillId="0" borderId="0" xfId="0" applyFont="1">
      <alignment vertical="center"/>
    </xf>
    <xf numFmtId="0" fontId="21" fillId="0" borderId="0" xfId="26" applyFont="1" applyBorder="1" applyAlignment="1">
      <alignment vertical="center"/>
    </xf>
    <xf numFmtId="0" fontId="22" fillId="0" borderId="0" xfId="26"/>
    <xf numFmtId="0" fontId="0" fillId="0" borderId="0" xfId="0">
      <alignment vertical="center"/>
    </xf>
    <xf numFmtId="0" fontId="1" fillId="0" borderId="0" xfId="1"/>
    <xf numFmtId="0" fontId="15" fillId="0" borderId="0" xfId="1" applyFont="1" applyAlignment="1">
      <alignment vertical="center"/>
    </xf>
    <xf numFmtId="0" fontId="1" fillId="0" borderId="0" xfId="1" applyFont="1" applyFill="1" applyAlignment="1">
      <alignment vertical="center"/>
    </xf>
    <xf numFmtId="0" fontId="15" fillId="0" borderId="32" xfId="26" applyFont="1" applyBorder="1" applyAlignment="1">
      <alignment horizontal="center" vertical="center" wrapText="1"/>
    </xf>
    <xf numFmtId="0" fontId="15" fillId="0" borderId="82" xfId="26" applyFont="1" applyBorder="1" applyAlignment="1">
      <alignment horizontal="center" vertical="center" wrapText="1"/>
    </xf>
    <xf numFmtId="0" fontId="15" fillId="0" borderId="35" xfId="26" applyFont="1" applyBorder="1" applyAlignment="1">
      <alignment horizontal="center" vertical="center" wrapText="1"/>
    </xf>
    <xf numFmtId="0" fontId="21" fillId="0" borderId="16" xfId="0" applyFont="1" applyBorder="1" applyAlignment="1">
      <alignment horizontal="center" vertical="center"/>
    </xf>
    <xf numFmtId="0" fontId="21" fillId="0" borderId="14" xfId="0" applyFont="1" applyBorder="1" applyAlignment="1">
      <alignment horizontal="center" vertical="center"/>
    </xf>
    <xf numFmtId="0" fontId="21" fillId="0" borderId="19" xfId="0" applyFont="1" applyBorder="1" applyAlignment="1">
      <alignment horizontal="center" vertical="center"/>
    </xf>
    <xf numFmtId="0" fontId="21" fillId="0" borderId="15" xfId="0" applyFont="1" applyFill="1" applyBorder="1" applyAlignment="1">
      <alignment horizontal="center" vertical="center" wrapText="1"/>
    </xf>
    <xf numFmtId="0" fontId="21" fillId="0" borderId="21" xfId="0" applyFont="1" applyBorder="1" applyAlignment="1">
      <alignment horizontal="right" vertical="center"/>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7" xfId="0" applyFont="1" applyBorder="1" applyAlignment="1">
      <alignment horizontal="center" vertical="center"/>
    </xf>
    <xf numFmtId="0" fontId="21" fillId="0" borderId="18" xfId="0" applyFont="1" applyBorder="1" applyAlignment="1">
      <alignment horizontal="center" vertical="center"/>
    </xf>
    <xf numFmtId="0" fontId="21" fillId="0" borderId="30" xfId="0" applyFont="1" applyBorder="1" applyAlignment="1">
      <alignment horizontal="center" vertical="center"/>
    </xf>
    <xf numFmtId="180" fontId="21" fillId="0" borderId="31" xfId="27" applyNumberFormat="1" applyFont="1" applyBorder="1" applyAlignment="1">
      <alignment horizontal="right" vertical="center"/>
    </xf>
    <xf numFmtId="180" fontId="21" fillId="0" borderId="5" xfId="27" applyNumberFormat="1" applyFont="1" applyBorder="1" applyAlignment="1">
      <alignment horizontal="right" vertical="center"/>
    </xf>
    <xf numFmtId="180" fontId="21" fillId="0" borderId="32" xfId="27" applyNumberFormat="1" applyFont="1" applyBorder="1" applyAlignment="1">
      <alignment horizontal="right" vertical="center"/>
    </xf>
    <xf numFmtId="180" fontId="21" fillId="0" borderId="33" xfId="27" applyNumberFormat="1" applyFont="1" applyBorder="1" applyAlignment="1">
      <alignment horizontal="right" vertical="center"/>
    </xf>
    <xf numFmtId="180" fontId="21" fillId="0" borderId="34" xfId="27" applyNumberFormat="1" applyFont="1" applyBorder="1" applyAlignment="1">
      <alignment horizontal="right" vertical="center"/>
    </xf>
    <xf numFmtId="180" fontId="21" fillId="0" borderId="4" xfId="27" applyNumberFormat="1" applyFont="1" applyBorder="1" applyAlignment="1">
      <alignment horizontal="right" vertical="center"/>
    </xf>
    <xf numFmtId="0" fontId="21" fillId="0" borderId="35" xfId="0" applyFont="1" applyBorder="1" applyAlignment="1">
      <alignment horizontal="center" vertical="center"/>
    </xf>
    <xf numFmtId="180" fontId="21" fillId="0" borderId="36" xfId="27" applyNumberFormat="1" applyFont="1" applyBorder="1" applyAlignment="1">
      <alignment horizontal="right" vertical="center"/>
    </xf>
    <xf numFmtId="180" fontId="21" fillId="0" borderId="8" xfId="27" applyNumberFormat="1" applyFont="1" applyBorder="1" applyAlignment="1">
      <alignment horizontal="right" vertical="center"/>
    </xf>
    <xf numFmtId="180" fontId="21" fillId="0" borderId="35" xfId="27" applyNumberFormat="1" applyFont="1" applyBorder="1" applyAlignment="1">
      <alignment horizontal="right" vertical="center"/>
    </xf>
    <xf numFmtId="180" fontId="21" fillId="0" borderId="37" xfId="27" applyNumberFormat="1" applyFont="1" applyBorder="1" applyAlignment="1">
      <alignment horizontal="right" vertical="center"/>
    </xf>
    <xf numFmtId="180" fontId="21" fillId="0" borderId="38" xfId="27" applyNumberFormat="1" applyFont="1" applyBorder="1" applyAlignment="1">
      <alignment horizontal="right" vertical="center"/>
    </xf>
    <xf numFmtId="180" fontId="21" fillId="0" borderId="7" xfId="27" applyNumberFormat="1" applyFont="1" applyBorder="1" applyAlignment="1">
      <alignment horizontal="right" vertical="center"/>
    </xf>
    <xf numFmtId="0" fontId="21" fillId="0" borderId="39" xfId="0" applyFont="1" applyBorder="1" applyAlignment="1">
      <alignment horizontal="center" vertical="center"/>
    </xf>
    <xf numFmtId="180" fontId="21" fillId="0" borderId="81" xfId="27" applyNumberFormat="1" applyFont="1" applyBorder="1" applyAlignment="1">
      <alignment horizontal="right" vertical="center"/>
    </xf>
    <xf numFmtId="180" fontId="21" fillId="0" borderId="11" xfId="27" applyNumberFormat="1" applyFont="1" applyBorder="1" applyAlignment="1">
      <alignment horizontal="right" vertical="center"/>
    </xf>
    <xf numFmtId="180" fontId="21" fillId="0" borderId="10" xfId="27" applyNumberFormat="1" applyFont="1" applyBorder="1" applyAlignment="1">
      <alignment horizontal="right" vertical="center"/>
    </xf>
    <xf numFmtId="180" fontId="21" fillId="0" borderId="91" xfId="27" applyNumberFormat="1" applyFont="1" applyBorder="1" applyAlignment="1">
      <alignment horizontal="right"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0" xfId="0" applyFont="1" applyAlignment="1">
      <alignment vertical="center" wrapText="1"/>
    </xf>
    <xf numFmtId="0" fontId="21" fillId="0" borderId="49"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22" xfId="0" applyFont="1" applyBorder="1" applyAlignment="1">
      <alignment horizontal="center" vertical="center"/>
    </xf>
    <xf numFmtId="0" fontId="21" fillId="0" borderId="14"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6" xfId="0" applyFont="1" applyFill="1" applyBorder="1" applyAlignment="1">
      <alignment horizontal="center" vertical="center" wrapText="1"/>
    </xf>
    <xf numFmtId="0" fontId="21" fillId="0" borderId="14" xfId="0" applyFont="1" applyFill="1" applyBorder="1" applyAlignment="1">
      <alignment horizontal="center" vertical="center" wrapText="1"/>
    </xf>
    <xf numFmtId="180" fontId="21" fillId="0" borderId="51" xfId="0" applyNumberFormat="1" applyFont="1" applyBorder="1" applyAlignment="1">
      <alignment vertical="center"/>
    </xf>
    <xf numFmtId="180" fontId="21" fillId="0" borderId="52" xfId="0" applyNumberFormat="1" applyFont="1" applyBorder="1" applyAlignment="1">
      <alignment vertical="center"/>
    </xf>
    <xf numFmtId="180" fontId="21" fillId="0" borderId="30" xfId="0" applyNumberFormat="1" applyFont="1" applyBorder="1" applyAlignment="1">
      <alignment vertical="center"/>
    </xf>
    <xf numFmtId="180" fontId="21" fillId="0" borderId="52" xfId="0" applyNumberFormat="1" applyFont="1" applyBorder="1" applyAlignment="1">
      <alignment horizontal="right" vertical="center"/>
    </xf>
    <xf numFmtId="180" fontId="21" fillId="0" borderId="53" xfId="0" applyNumberFormat="1" applyFont="1" applyBorder="1" applyAlignment="1">
      <alignment vertical="center"/>
    </xf>
    <xf numFmtId="180" fontId="21" fillId="0" borderId="54" xfId="0" applyNumberFormat="1" applyFont="1" applyBorder="1" applyAlignment="1">
      <alignment vertical="center"/>
    </xf>
    <xf numFmtId="180" fontId="21" fillId="0" borderId="55" xfId="0" applyNumberFormat="1" applyFont="1" applyBorder="1" applyAlignment="1">
      <alignment vertical="center"/>
    </xf>
    <xf numFmtId="180" fontId="21" fillId="0" borderId="36" xfId="0" applyNumberFormat="1" applyFont="1" applyBorder="1" applyAlignment="1">
      <alignment vertical="center"/>
    </xf>
    <xf numFmtId="180" fontId="21" fillId="0" borderId="8" xfId="0" applyNumberFormat="1" applyFont="1" applyBorder="1" applyAlignment="1">
      <alignment vertical="center"/>
    </xf>
    <xf numFmtId="180" fontId="21" fillId="0" borderId="35" xfId="0" applyNumberFormat="1" applyFont="1" applyBorder="1" applyAlignment="1">
      <alignment vertical="center"/>
    </xf>
    <xf numFmtId="180" fontId="21" fillId="0" borderId="8" xfId="0" applyNumberFormat="1" applyFont="1" applyBorder="1" applyAlignment="1">
      <alignment horizontal="right" vertical="center"/>
    </xf>
    <xf numFmtId="180" fontId="21" fillId="0" borderId="56" xfId="0" applyNumberFormat="1" applyFont="1" applyBorder="1" applyAlignment="1">
      <alignment vertical="center"/>
    </xf>
    <xf numFmtId="180" fontId="21" fillId="0" borderId="7" xfId="0" applyNumberFormat="1" applyFont="1" applyBorder="1" applyAlignment="1">
      <alignment vertical="center"/>
    </xf>
    <xf numFmtId="180" fontId="21" fillId="0" borderId="0" xfId="0" applyNumberFormat="1" applyFont="1" applyBorder="1" applyAlignment="1">
      <alignment vertical="center"/>
    </xf>
    <xf numFmtId="180" fontId="21" fillId="0" borderId="57" xfId="0" applyNumberFormat="1" applyFont="1" applyBorder="1" applyAlignment="1">
      <alignment vertical="center"/>
    </xf>
    <xf numFmtId="180" fontId="21" fillId="0" borderId="4" xfId="0" applyNumberFormat="1" applyFont="1" applyBorder="1" applyAlignment="1">
      <alignment vertical="center"/>
    </xf>
    <xf numFmtId="180" fontId="21" fillId="0" borderId="5" xfId="0" applyNumberFormat="1" applyFont="1" applyBorder="1" applyAlignment="1">
      <alignment vertical="center"/>
    </xf>
    <xf numFmtId="180" fontId="21" fillId="0" borderId="9" xfId="0" applyNumberFormat="1" applyFont="1" applyBorder="1" applyAlignment="1">
      <alignment vertical="center"/>
    </xf>
    <xf numFmtId="180" fontId="21" fillId="0" borderId="40" xfId="0" applyNumberFormat="1" applyFont="1" applyBorder="1" applyAlignment="1">
      <alignment vertical="center"/>
    </xf>
    <xf numFmtId="180" fontId="21" fillId="0" borderId="41" xfId="0" applyNumberFormat="1" applyFont="1" applyBorder="1" applyAlignment="1">
      <alignment vertical="center"/>
    </xf>
    <xf numFmtId="180" fontId="21" fillId="0" borderId="39" xfId="0" applyNumberFormat="1" applyFont="1" applyBorder="1" applyAlignment="1">
      <alignment vertical="center"/>
    </xf>
    <xf numFmtId="180" fontId="21" fillId="0" borderId="58" xfId="0" applyNumberFormat="1" applyFont="1" applyBorder="1" applyAlignment="1">
      <alignment vertical="center"/>
    </xf>
    <xf numFmtId="180" fontId="21" fillId="0" borderId="44" xfId="0" applyNumberFormat="1" applyFont="1" applyBorder="1" applyAlignment="1">
      <alignment vertical="center"/>
    </xf>
    <xf numFmtId="0" fontId="21" fillId="0" borderId="0" xfId="0" applyFont="1" applyBorder="1" applyAlignment="1">
      <alignment horizontal="left" vertical="center"/>
    </xf>
    <xf numFmtId="180" fontId="21" fillId="0" borderId="0" xfId="0" applyNumberFormat="1" applyFont="1" applyBorder="1" applyAlignment="1">
      <alignment horizontal="right" vertical="center"/>
    </xf>
    <xf numFmtId="0" fontId="21" fillId="0" borderId="0" xfId="0" applyFont="1" applyAlignment="1">
      <alignment horizontal="left" vertical="center"/>
    </xf>
    <xf numFmtId="0" fontId="21" fillId="0" borderId="58" xfId="0" applyFont="1" applyBorder="1" applyAlignment="1">
      <alignment vertical="center"/>
    </xf>
    <xf numFmtId="0" fontId="21" fillId="0" borderId="15" xfId="0" applyFont="1" applyBorder="1" applyAlignment="1">
      <alignment horizontal="center" vertical="center"/>
    </xf>
    <xf numFmtId="180" fontId="21" fillId="0" borderId="33" xfId="27" applyNumberFormat="1" applyFont="1" applyBorder="1" applyAlignment="1">
      <alignment vertical="center"/>
    </xf>
    <xf numFmtId="180" fontId="21" fillId="0" borderId="34" xfId="27" applyNumberFormat="1" applyFont="1" applyBorder="1" applyAlignment="1">
      <alignment vertical="center"/>
    </xf>
    <xf numFmtId="180" fontId="21" fillId="0" borderId="23" xfId="27" applyNumberFormat="1" applyFont="1" applyBorder="1" applyAlignment="1">
      <alignment vertical="center"/>
    </xf>
    <xf numFmtId="180" fontId="21" fillId="0" borderId="24" xfId="27" applyNumberFormat="1" applyFont="1" applyBorder="1" applyAlignment="1">
      <alignment vertical="center"/>
    </xf>
    <xf numFmtId="0" fontId="21" fillId="0" borderId="60" xfId="0" applyFont="1" applyBorder="1" applyAlignment="1">
      <alignment horizontal="center" vertical="center"/>
    </xf>
    <xf numFmtId="180" fontId="21" fillId="0" borderId="37" xfId="27" applyNumberFormat="1" applyFont="1" applyBorder="1" applyAlignment="1">
      <alignment vertical="center"/>
    </xf>
    <xf numFmtId="180" fontId="21" fillId="0" borderId="38" xfId="27" applyNumberFormat="1" applyFont="1" applyBorder="1" applyAlignment="1">
      <alignment vertical="center"/>
    </xf>
    <xf numFmtId="187" fontId="21" fillId="0" borderId="37" xfId="27" applyNumberFormat="1" applyFont="1" applyBorder="1" applyAlignment="1">
      <alignment vertical="center"/>
    </xf>
    <xf numFmtId="181" fontId="21" fillId="0" borderId="37" xfId="27" applyNumberFormat="1" applyFont="1" applyBorder="1" applyAlignment="1">
      <alignment vertical="center"/>
    </xf>
    <xf numFmtId="188" fontId="21" fillId="0" borderId="37" xfId="27" applyNumberFormat="1" applyFont="1" applyBorder="1" applyAlignment="1">
      <alignment vertical="center"/>
    </xf>
    <xf numFmtId="180" fontId="21" fillId="0" borderId="42" xfId="27" applyNumberFormat="1" applyFont="1" applyBorder="1" applyAlignment="1">
      <alignment vertical="center"/>
    </xf>
    <xf numFmtId="0" fontId="21" fillId="0" borderId="47" xfId="0" quotePrefix="1" applyFont="1" applyBorder="1" applyAlignment="1">
      <alignment horizontal="center" vertical="center"/>
    </xf>
    <xf numFmtId="0" fontId="21" fillId="0" borderId="59" xfId="0" quotePrefix="1" applyFont="1" applyBorder="1" applyAlignment="1">
      <alignment horizontal="center" vertical="center"/>
    </xf>
    <xf numFmtId="0" fontId="21" fillId="0" borderId="59" xfId="0" applyFont="1" applyBorder="1" applyAlignment="1">
      <alignment horizontal="center" vertical="center"/>
    </xf>
    <xf numFmtId="0" fontId="21" fillId="0" borderId="46" xfId="0" applyFont="1" applyBorder="1" applyAlignment="1">
      <alignment horizontal="center" vertical="center"/>
    </xf>
    <xf numFmtId="49" fontId="21" fillId="0" borderId="32" xfId="0" applyNumberFormat="1" applyFont="1" applyBorder="1" applyAlignment="1">
      <alignment horizontal="center" vertical="center"/>
    </xf>
    <xf numFmtId="41" fontId="21" fillId="0" borderId="37" xfId="0" applyNumberFormat="1" applyFont="1" applyBorder="1" applyAlignment="1">
      <alignment vertical="center"/>
    </xf>
    <xf numFmtId="41" fontId="21" fillId="0" borderId="38" xfId="0" applyNumberFormat="1" applyFont="1" applyBorder="1" applyAlignment="1">
      <alignment vertical="center"/>
    </xf>
    <xf numFmtId="49" fontId="21" fillId="0" borderId="60" xfId="0" applyNumberFormat="1" applyFont="1" applyBorder="1" applyAlignment="1">
      <alignment horizontal="center" vertical="center"/>
    </xf>
    <xf numFmtId="41" fontId="21" fillId="0" borderId="23" xfId="0" applyNumberFormat="1" applyFont="1" applyBorder="1" applyAlignment="1">
      <alignment vertical="center"/>
    </xf>
    <xf numFmtId="49" fontId="21" fillId="0" borderId="35" xfId="0" applyNumberFormat="1" applyFont="1" applyBorder="1" applyAlignment="1">
      <alignment horizontal="center" vertical="center"/>
    </xf>
    <xf numFmtId="0" fontId="35" fillId="0" borderId="58" xfId="1" applyFont="1" applyFill="1" applyBorder="1" applyAlignment="1">
      <alignment vertical="center"/>
    </xf>
    <xf numFmtId="0" fontId="35" fillId="0" borderId="0" xfId="1" applyFont="1" applyFill="1" applyAlignment="1">
      <alignment vertical="center"/>
    </xf>
    <xf numFmtId="0" fontId="35" fillId="0" borderId="18" xfId="1" applyFont="1" applyFill="1" applyBorder="1" applyAlignment="1">
      <alignment horizontal="center" vertical="center"/>
    </xf>
    <xf numFmtId="0" fontId="35" fillId="0" borderId="64" xfId="1" applyFont="1" applyFill="1" applyBorder="1" applyAlignment="1">
      <alignment horizontal="center" vertical="center" wrapText="1"/>
    </xf>
    <xf numFmtId="0" fontId="35" fillId="0" borderId="65" xfId="1" applyFont="1" applyFill="1" applyBorder="1" applyAlignment="1">
      <alignment horizontal="center" vertical="center" wrapText="1"/>
    </xf>
    <xf numFmtId="182" fontId="35" fillId="0" borderId="21" xfId="1" applyNumberFormat="1" applyFont="1" applyFill="1" applyBorder="1" applyAlignment="1">
      <alignment horizontal="right" vertical="center"/>
    </xf>
    <xf numFmtId="182" fontId="35" fillId="0" borderId="66" xfId="1" applyNumberFormat="1" applyFont="1" applyFill="1" applyBorder="1" applyAlignment="1">
      <alignment horizontal="right" vertical="center"/>
    </xf>
    <xf numFmtId="0" fontId="35" fillId="0" borderId="53" xfId="1" applyFont="1" applyFill="1" applyBorder="1" applyAlignment="1">
      <alignment horizontal="center" vertical="center" wrapText="1"/>
    </xf>
    <xf numFmtId="182" fontId="35" fillId="0" borderId="67" xfId="1" applyNumberFormat="1" applyFont="1" applyFill="1" applyBorder="1" applyAlignment="1">
      <alignment horizontal="right" vertical="center"/>
    </xf>
    <xf numFmtId="182" fontId="35" fillId="0" borderId="55" xfId="1" applyNumberFormat="1" applyFont="1" applyFill="1" applyBorder="1" applyAlignment="1">
      <alignment horizontal="right" vertical="center"/>
    </xf>
    <xf numFmtId="0" fontId="35" fillId="0" borderId="69" xfId="1" applyFont="1" applyFill="1" applyBorder="1" applyAlignment="1">
      <alignment horizontal="center" vertical="center" wrapText="1"/>
    </xf>
    <xf numFmtId="182" fontId="35" fillId="0" borderId="68" xfId="1" applyNumberFormat="1" applyFont="1" applyFill="1" applyBorder="1" applyAlignment="1">
      <alignment horizontal="right" vertical="center"/>
    </xf>
    <xf numFmtId="182" fontId="35" fillId="0" borderId="70" xfId="1" applyNumberFormat="1" applyFont="1" applyFill="1" applyBorder="1" applyAlignment="1">
      <alignment horizontal="right" vertical="center"/>
    </xf>
    <xf numFmtId="0" fontId="35" fillId="0" borderId="57" xfId="1" applyFont="1" applyFill="1" applyBorder="1" applyAlignment="1">
      <alignment horizontal="center" vertical="center" wrapText="1"/>
    </xf>
    <xf numFmtId="182" fontId="35" fillId="0" borderId="6" xfId="1" applyNumberFormat="1" applyFont="1" applyFill="1" applyBorder="1" applyAlignment="1">
      <alignment horizontal="right" vertical="center"/>
    </xf>
    <xf numFmtId="182" fontId="35" fillId="0" borderId="24" xfId="1" applyNumberFormat="1" applyFont="1" applyFill="1" applyBorder="1" applyAlignment="1">
      <alignment horizontal="right" vertical="center"/>
    </xf>
    <xf numFmtId="182" fontId="35" fillId="0" borderId="36" xfId="1" applyNumberFormat="1" applyFont="1" applyFill="1" applyBorder="1" applyAlignment="1">
      <alignment horizontal="right" vertical="center"/>
    </xf>
    <xf numFmtId="0" fontId="35" fillId="0" borderId="56" xfId="1" applyFont="1" applyFill="1" applyBorder="1" applyAlignment="1">
      <alignment horizontal="center" vertical="center" wrapText="1"/>
    </xf>
    <xf numFmtId="182" fontId="35" fillId="0" borderId="38" xfId="1" applyNumberFormat="1" applyFont="1" applyFill="1" applyBorder="1" applyAlignment="1">
      <alignment horizontal="right" vertical="center"/>
    </xf>
    <xf numFmtId="182" fontId="35" fillId="0" borderId="9" xfId="1" applyNumberFormat="1" applyFont="1" applyFill="1" applyBorder="1" applyAlignment="1">
      <alignment horizontal="right" vertical="center"/>
    </xf>
    <xf numFmtId="0" fontId="35" fillId="0" borderId="72" xfId="1" applyFont="1" applyFill="1" applyBorder="1" applyAlignment="1">
      <alignment horizontal="center" vertical="center" wrapText="1"/>
    </xf>
    <xf numFmtId="182" fontId="35" fillId="0" borderId="71" xfId="1" applyNumberFormat="1" applyFont="1" applyFill="1" applyBorder="1" applyAlignment="1">
      <alignment horizontal="right" vertical="center"/>
    </xf>
    <xf numFmtId="182" fontId="35" fillId="0" borderId="74" xfId="1" applyNumberFormat="1" applyFont="1" applyFill="1" applyBorder="1" applyAlignment="1">
      <alignment horizontal="right" vertical="center"/>
    </xf>
    <xf numFmtId="182" fontId="35" fillId="0" borderId="75" xfId="1" applyNumberFormat="1" applyFont="1" applyFill="1" applyBorder="1" applyAlignment="1">
      <alignment horizontal="right" vertical="center"/>
    </xf>
    <xf numFmtId="0" fontId="35" fillId="0" borderId="56" xfId="1" applyFont="1" applyFill="1" applyBorder="1" applyAlignment="1">
      <alignment horizontal="center" vertical="center" wrapText="1" shrinkToFit="1"/>
    </xf>
    <xf numFmtId="0" fontId="35" fillId="0" borderId="0" xfId="28" applyFont="1" applyFill="1" applyAlignment="1">
      <alignment vertical="center"/>
    </xf>
    <xf numFmtId="49" fontId="35" fillId="0" borderId="0" xfId="28" applyNumberFormat="1" applyFont="1" applyFill="1" applyBorder="1" applyAlignment="1">
      <alignment vertical="center"/>
    </xf>
    <xf numFmtId="182" fontId="35" fillId="0" borderId="0" xfId="1" applyNumberFormat="1" applyFont="1" applyFill="1" applyAlignment="1">
      <alignment vertical="center"/>
    </xf>
    <xf numFmtId="0" fontId="36" fillId="0" borderId="0" xfId="1" applyFont="1" applyFill="1" applyAlignment="1">
      <alignment vertical="center"/>
    </xf>
    <xf numFmtId="0" fontId="0" fillId="0" borderId="0" xfId="0" applyFont="1">
      <alignment vertical="center"/>
    </xf>
    <xf numFmtId="0" fontId="21" fillId="0" borderId="0" xfId="26" quotePrefix="1" applyFont="1" applyAlignment="1">
      <alignment horizontal="right"/>
    </xf>
    <xf numFmtId="0" fontId="21" fillId="0" borderId="65" xfId="26" applyFont="1" applyBorder="1" applyAlignment="1">
      <alignment horizontal="center" vertical="center"/>
    </xf>
    <xf numFmtId="0" fontId="21" fillId="0" borderId="57" xfId="26" applyFont="1" applyBorder="1" applyAlignment="1">
      <alignment horizontal="center" vertical="center"/>
    </xf>
    <xf numFmtId="0" fontId="21" fillId="0" borderId="63" xfId="26" applyFont="1" applyBorder="1" applyAlignment="1">
      <alignment horizontal="center" vertical="center"/>
    </xf>
    <xf numFmtId="0" fontId="21" fillId="0" borderId="29" xfId="26" applyFont="1" applyBorder="1" applyAlignment="1">
      <alignment horizontal="center" vertical="center"/>
    </xf>
    <xf numFmtId="0" fontId="21" fillId="0" borderId="71" xfId="26" applyFont="1" applyBorder="1" applyAlignment="1">
      <alignment horizontal="center" vertical="center"/>
    </xf>
    <xf numFmtId="0" fontId="21" fillId="0" borderId="72" xfId="26" applyFont="1" applyBorder="1" applyAlignment="1">
      <alignment horizontal="center" vertical="center"/>
    </xf>
    <xf numFmtId="0" fontId="21" fillId="0" borderId="0" xfId="26" applyFont="1"/>
    <xf numFmtId="0" fontId="21" fillId="0" borderId="58" xfId="1" applyFont="1" applyBorder="1" applyAlignment="1">
      <alignment vertical="center"/>
    </xf>
    <xf numFmtId="0" fontId="21" fillId="0" borderId="58" xfId="1" applyFont="1" applyBorder="1" applyAlignment="1">
      <alignment horizontal="centerContinuous" vertical="center"/>
    </xf>
    <xf numFmtId="0" fontId="21" fillId="0" borderId="58" xfId="1" applyFont="1" applyBorder="1" applyAlignment="1">
      <alignment horizontal="right" vertical="center"/>
    </xf>
    <xf numFmtId="0" fontId="21" fillId="0" borderId="61" xfId="1" quotePrefix="1" applyFont="1" applyBorder="1" applyAlignment="1">
      <alignment horizontal="center" vertical="center"/>
    </xf>
    <xf numFmtId="0" fontId="21" fillId="0" borderId="76" xfId="1" quotePrefix="1" applyFont="1" applyBorder="1" applyAlignment="1">
      <alignment horizontal="center" vertical="center"/>
    </xf>
    <xf numFmtId="0" fontId="21" fillId="0" borderId="62" xfId="1" applyFont="1" applyBorder="1" applyAlignment="1">
      <alignment horizontal="center" vertical="center"/>
    </xf>
    <xf numFmtId="0" fontId="21" fillId="0" borderId="76" xfId="1" applyFont="1" applyBorder="1" applyAlignment="1">
      <alignment horizontal="center" vertical="center"/>
    </xf>
    <xf numFmtId="0" fontId="21" fillId="0" borderId="0" xfId="1" applyFont="1"/>
    <xf numFmtId="0" fontId="21" fillId="0" borderId="58" xfId="1" applyFont="1" applyBorder="1" applyAlignment="1">
      <alignment horizontal="left" vertical="center"/>
    </xf>
    <xf numFmtId="183" fontId="21" fillId="0" borderId="34" xfId="1" applyNumberFormat="1" applyFont="1" applyFill="1" applyBorder="1" applyAlignment="1">
      <alignment vertical="center"/>
    </xf>
    <xf numFmtId="0" fontId="21" fillId="0" borderId="56" xfId="1" applyFont="1" applyBorder="1" applyAlignment="1">
      <alignment horizontal="center" vertical="center" wrapText="1"/>
    </xf>
    <xf numFmtId="183" fontId="21" fillId="0" borderId="37" xfId="1" applyNumberFormat="1" applyFont="1" applyFill="1" applyBorder="1" applyAlignment="1">
      <alignment vertical="center"/>
    </xf>
    <xf numFmtId="183" fontId="21" fillId="0" borderId="38" xfId="1" applyNumberFormat="1" applyFont="1" applyFill="1" applyBorder="1" applyAlignment="1">
      <alignment vertical="center"/>
    </xf>
    <xf numFmtId="183" fontId="21" fillId="0" borderId="78" xfId="1" applyNumberFormat="1" applyFont="1" applyFill="1" applyBorder="1" applyAlignment="1">
      <alignment vertical="center"/>
    </xf>
    <xf numFmtId="183" fontId="21" fillId="0" borderId="68" xfId="1" applyNumberFormat="1" applyFont="1" applyFill="1" applyBorder="1" applyAlignment="1">
      <alignment vertical="center"/>
    </xf>
    <xf numFmtId="184" fontId="21" fillId="0" borderId="33" xfId="1" applyNumberFormat="1" applyFont="1" applyBorder="1" applyAlignment="1">
      <alignment horizontal="right" vertical="top" wrapText="1"/>
    </xf>
    <xf numFmtId="183" fontId="21" fillId="0" borderId="33" xfId="0" applyNumberFormat="1" applyFont="1" applyFill="1" applyBorder="1" applyAlignment="1">
      <alignment vertical="center"/>
    </xf>
    <xf numFmtId="183" fontId="21" fillId="0" borderId="34" xfId="0" applyNumberFormat="1" applyFont="1" applyFill="1" applyBorder="1" applyAlignment="1">
      <alignment vertical="center"/>
    </xf>
    <xf numFmtId="0" fontId="21" fillId="0" borderId="58" xfId="0" applyFont="1" applyBorder="1" applyAlignment="1">
      <alignment horizontal="center" vertical="center" wrapText="1"/>
    </xf>
    <xf numFmtId="183" fontId="21" fillId="0" borderId="42" xfId="0" applyNumberFormat="1" applyFont="1" applyFill="1" applyBorder="1" applyAlignment="1">
      <alignment vertical="center"/>
    </xf>
    <xf numFmtId="0" fontId="21" fillId="0" borderId="0" xfId="1" applyFont="1" applyAlignment="1">
      <alignment horizontal="left" vertical="center" shrinkToFit="1"/>
    </xf>
    <xf numFmtId="0" fontId="21" fillId="0" borderId="0" xfId="1" applyFont="1" applyFill="1" applyAlignment="1">
      <alignment horizontal="left" vertical="center" shrinkToFit="1"/>
    </xf>
    <xf numFmtId="38" fontId="21" fillId="0" borderId="47" xfId="0" quotePrefix="1" applyNumberFormat="1" applyFont="1" applyBorder="1" applyAlignment="1">
      <alignment horizontal="center" vertical="center"/>
    </xf>
    <xf numFmtId="38" fontId="21" fillId="0" borderId="59" xfId="0" quotePrefix="1" applyNumberFormat="1" applyFont="1" applyBorder="1" applyAlignment="1">
      <alignment horizontal="center" vertical="center"/>
    </xf>
    <xf numFmtId="38" fontId="21" fillId="0" borderId="59" xfId="0" applyNumberFormat="1" applyFont="1" applyBorder="1" applyAlignment="1">
      <alignment horizontal="center" vertical="center" wrapText="1"/>
    </xf>
    <xf numFmtId="38" fontId="21" fillId="0" borderId="46" xfId="0" applyNumberFormat="1" applyFont="1" applyBorder="1" applyAlignment="1">
      <alignment horizontal="center" vertical="center" wrapText="1"/>
    </xf>
    <xf numFmtId="38" fontId="21" fillId="0" borderId="17" xfId="0" applyNumberFormat="1" applyFont="1" applyBorder="1" applyAlignment="1">
      <alignment horizontal="center" vertical="center"/>
    </xf>
    <xf numFmtId="187" fontId="21" fillId="0" borderId="37" xfId="0" applyNumberFormat="1" applyFont="1" applyFill="1" applyBorder="1" applyAlignment="1">
      <alignment vertical="center"/>
    </xf>
    <xf numFmtId="188" fontId="21" fillId="0" borderId="37" xfId="0" applyNumberFormat="1" applyFont="1" applyFill="1" applyBorder="1" applyAlignment="1">
      <alignment vertical="center"/>
    </xf>
    <xf numFmtId="187" fontId="21" fillId="0" borderId="38" xfId="0" applyNumberFormat="1" applyFont="1" applyBorder="1" applyAlignment="1">
      <alignment vertical="center"/>
    </xf>
    <xf numFmtId="187" fontId="21" fillId="0" borderId="23" xfId="0" applyNumberFormat="1" applyFont="1" applyFill="1" applyBorder="1" applyAlignment="1">
      <alignment vertical="center"/>
    </xf>
    <xf numFmtId="188" fontId="21" fillId="0" borderId="23" xfId="0" applyNumberFormat="1" applyFont="1" applyFill="1" applyBorder="1" applyAlignment="1">
      <alignment vertical="center"/>
    </xf>
    <xf numFmtId="49" fontId="21" fillId="0" borderId="22" xfId="0" applyNumberFormat="1" applyFont="1" applyBorder="1" applyAlignment="1">
      <alignment horizontal="center" vertical="center"/>
    </xf>
    <xf numFmtId="187" fontId="21" fillId="0" borderId="24" xfId="0" applyNumberFormat="1" applyFont="1" applyBorder="1" applyAlignment="1">
      <alignment vertical="center"/>
    </xf>
    <xf numFmtId="49" fontId="21" fillId="0" borderId="82" xfId="0" applyNumberFormat="1" applyFont="1" applyBorder="1" applyAlignment="1">
      <alignment horizontal="center" vertical="center"/>
    </xf>
    <xf numFmtId="187" fontId="21" fillId="0" borderId="80" xfId="0" applyNumberFormat="1" applyFont="1" applyFill="1" applyBorder="1" applyAlignment="1">
      <alignment vertical="center"/>
    </xf>
    <xf numFmtId="188" fontId="21" fillId="0" borderId="80" xfId="0" applyNumberFormat="1" applyFont="1" applyFill="1" applyBorder="1" applyAlignment="1">
      <alignment vertical="center"/>
    </xf>
    <xf numFmtId="187" fontId="21" fillId="0" borderId="81" xfId="0" applyNumberFormat="1" applyFont="1" applyBorder="1" applyAlignment="1">
      <alignment vertical="center"/>
    </xf>
    <xf numFmtId="38" fontId="21" fillId="0" borderId="0" xfId="0" applyNumberFormat="1" applyFont="1" applyAlignment="1">
      <alignment vertical="center"/>
    </xf>
    <xf numFmtId="0" fontId="21" fillId="0" borderId="89" xfId="26" applyFont="1" applyBorder="1" applyAlignment="1">
      <alignment horizontal="center" vertical="center"/>
    </xf>
    <xf numFmtId="0" fontId="21" fillId="0" borderId="74" xfId="26" applyFont="1" applyBorder="1" applyAlignment="1">
      <alignment horizontal="center" vertical="center"/>
    </xf>
    <xf numFmtId="0" fontId="21" fillId="0" borderId="90" xfId="26" applyFont="1" applyBorder="1" applyAlignment="1">
      <alignment horizontal="center" vertical="center"/>
    </xf>
    <xf numFmtId="49" fontId="21" fillId="0" borderId="30" xfId="26" applyNumberFormat="1" applyFont="1" applyBorder="1" applyAlignment="1">
      <alignment horizontal="distributed" vertical="center" justifyLastLine="1"/>
    </xf>
    <xf numFmtId="180" fontId="21" fillId="0" borderId="54" xfId="26" applyNumberFormat="1" applyFont="1" applyBorder="1" applyAlignment="1">
      <alignment vertical="center"/>
    </xf>
    <xf numFmtId="180" fontId="21" fillId="0" borderId="52" xfId="26" applyNumberFormat="1" applyFont="1" applyBorder="1" applyAlignment="1">
      <alignment vertical="center"/>
    </xf>
    <xf numFmtId="180" fontId="21" fillId="0" borderId="55" xfId="26" applyNumberFormat="1" applyFont="1" applyBorder="1" applyAlignment="1">
      <alignment vertical="center"/>
    </xf>
    <xf numFmtId="180" fontId="21" fillId="0" borderId="51" xfId="26" applyNumberFormat="1" applyFont="1" applyBorder="1" applyAlignment="1">
      <alignment vertical="center"/>
    </xf>
    <xf numFmtId="0" fontId="21" fillId="0" borderId="35" xfId="26" applyNumberFormat="1" applyFont="1" applyBorder="1" applyAlignment="1">
      <alignment horizontal="center" vertical="center"/>
    </xf>
    <xf numFmtId="180" fontId="21" fillId="0" borderId="7" xfId="26" applyNumberFormat="1" applyFont="1" applyBorder="1" applyAlignment="1">
      <alignment vertical="center"/>
    </xf>
    <xf numFmtId="180" fontId="21" fillId="0" borderId="8" xfId="26" applyNumberFormat="1" applyFont="1" applyBorder="1" applyAlignment="1">
      <alignment vertical="center"/>
    </xf>
    <xf numFmtId="180" fontId="21" fillId="0" borderId="9" xfId="26" applyNumberFormat="1" applyFont="1" applyBorder="1" applyAlignment="1">
      <alignment vertical="center"/>
    </xf>
    <xf numFmtId="180" fontId="21" fillId="0" borderId="36" xfId="26" applyNumberFormat="1" applyFont="1" applyBorder="1" applyAlignment="1">
      <alignment vertical="center"/>
    </xf>
    <xf numFmtId="0" fontId="21" fillId="0" borderId="82" xfId="26" applyNumberFormat="1" applyFont="1" applyBorder="1" applyAlignment="1">
      <alignment horizontal="center" vertical="center"/>
    </xf>
    <xf numFmtId="180" fontId="21" fillId="0" borderId="10" xfId="26" applyNumberFormat="1" applyFont="1" applyBorder="1" applyAlignment="1">
      <alignment vertical="center"/>
    </xf>
    <xf numFmtId="180" fontId="21" fillId="0" borderId="11" xfId="26" applyNumberFormat="1" applyFont="1" applyBorder="1" applyAlignment="1">
      <alignment vertical="center"/>
    </xf>
    <xf numFmtId="180" fontId="21" fillId="0" borderId="12" xfId="26" applyNumberFormat="1" applyFont="1" applyBorder="1" applyAlignment="1">
      <alignment vertical="center"/>
    </xf>
    <xf numFmtId="180" fontId="21" fillId="0" borderId="91" xfId="26" applyNumberFormat="1" applyFont="1" applyBorder="1" applyAlignment="1">
      <alignment vertical="center"/>
    </xf>
    <xf numFmtId="180" fontId="21" fillId="0" borderId="0" xfId="26" applyNumberFormat="1" applyFont="1" applyAlignment="1">
      <alignment vertical="center"/>
    </xf>
    <xf numFmtId="0" fontId="21" fillId="0" borderId="14" xfId="1" applyFont="1" applyBorder="1" applyAlignment="1">
      <alignment horizontal="center" vertical="center"/>
    </xf>
    <xf numFmtId="0" fontId="21" fillId="0" borderId="19" xfId="1" applyFont="1" applyBorder="1" applyAlignment="1">
      <alignment horizontal="center" vertical="center"/>
    </xf>
    <xf numFmtId="0" fontId="21" fillId="0" borderId="19" xfId="1" applyFont="1" applyBorder="1" applyAlignment="1">
      <alignment horizontal="center" vertical="center" wrapText="1"/>
    </xf>
    <xf numFmtId="0" fontId="21" fillId="0" borderId="15" xfId="1" applyFont="1" applyBorder="1" applyAlignment="1">
      <alignment horizontal="center" vertical="center"/>
    </xf>
    <xf numFmtId="0" fontId="21" fillId="0" borderId="18" xfId="1" applyFont="1" applyBorder="1" applyAlignment="1">
      <alignment horizontal="center" vertical="center"/>
    </xf>
    <xf numFmtId="189" fontId="21" fillId="0" borderId="30" xfId="1" applyNumberFormat="1" applyFont="1" applyBorder="1" applyAlignment="1">
      <alignment horizontal="right" vertical="center"/>
    </xf>
    <xf numFmtId="180" fontId="21" fillId="0" borderId="77" xfId="1" applyNumberFormat="1" applyFont="1" applyBorder="1" applyAlignment="1">
      <alignment horizontal="right" vertical="center"/>
    </xf>
    <xf numFmtId="180" fontId="21" fillId="0" borderId="67" xfId="1" applyNumberFormat="1" applyFont="1" applyBorder="1" applyAlignment="1">
      <alignment horizontal="right" vertical="center"/>
    </xf>
    <xf numFmtId="189" fontId="21" fillId="0" borderId="35" xfId="1" applyNumberFormat="1" applyFont="1" applyBorder="1" applyAlignment="1">
      <alignment horizontal="right" vertical="center"/>
    </xf>
    <xf numFmtId="180" fontId="21" fillId="0" borderId="37" xfId="1" applyNumberFormat="1" applyFont="1" applyBorder="1" applyAlignment="1">
      <alignment horizontal="right" vertical="center"/>
    </xf>
    <xf numFmtId="180" fontId="21" fillId="0" borderId="38" xfId="1" applyNumberFormat="1" applyFont="1" applyBorder="1" applyAlignment="1">
      <alignment horizontal="right" vertical="center"/>
    </xf>
    <xf numFmtId="189" fontId="21" fillId="0" borderId="37" xfId="1" applyNumberFormat="1" applyFont="1" applyBorder="1" applyAlignment="1">
      <alignment horizontal="right" vertical="center"/>
    </xf>
    <xf numFmtId="0" fontId="21" fillId="0" borderId="79" xfId="1" applyFont="1" applyBorder="1" applyAlignment="1">
      <alignment horizontal="center" vertical="center" wrapText="1"/>
    </xf>
    <xf numFmtId="180" fontId="21" fillId="6" borderId="80" xfId="1" applyNumberFormat="1" applyFont="1" applyFill="1" applyBorder="1" applyAlignment="1">
      <alignment vertical="center"/>
    </xf>
    <xf numFmtId="180" fontId="21" fillId="6" borderId="81" xfId="1" applyNumberFormat="1" applyFont="1" applyFill="1" applyBorder="1" applyAlignment="1">
      <alignment vertical="center"/>
    </xf>
    <xf numFmtId="180" fontId="21" fillId="0" borderId="80" xfId="1" applyNumberFormat="1" applyFont="1" applyBorder="1" applyAlignment="1">
      <alignment horizontal="right" vertical="center"/>
    </xf>
    <xf numFmtId="180" fontId="21" fillId="0" borderId="81" xfId="1" applyNumberFormat="1" applyFont="1" applyBorder="1" applyAlignment="1">
      <alignment horizontal="right" vertical="center"/>
    </xf>
    <xf numFmtId="0" fontId="1" fillId="0" borderId="0" xfId="1" applyFont="1" applyAlignment="1"/>
    <xf numFmtId="189" fontId="1" fillId="0" borderId="0" xfId="1" applyNumberFormat="1" applyFont="1" applyAlignment="1"/>
    <xf numFmtId="180" fontId="1" fillId="0" borderId="0" xfId="1" applyNumberFormat="1" applyFont="1" applyAlignment="1"/>
    <xf numFmtId="188" fontId="21" fillId="0" borderId="81" xfId="27" applyNumberFormat="1" applyFont="1" applyBorder="1" applyAlignment="1">
      <alignment horizontal="right" vertical="center"/>
    </xf>
    <xf numFmtId="183" fontId="21" fillId="0" borderId="77" xfId="1" applyNumberFormat="1" applyFont="1" applyFill="1" applyBorder="1" applyAlignment="1">
      <alignment vertical="center"/>
    </xf>
    <xf numFmtId="183" fontId="21" fillId="0" borderId="67" xfId="1" applyNumberFormat="1" applyFont="1" applyFill="1" applyBorder="1" applyAlignment="1">
      <alignment vertical="center"/>
    </xf>
    <xf numFmtId="183" fontId="21" fillId="0" borderId="85" xfId="0" applyNumberFormat="1" applyFont="1" applyFill="1" applyBorder="1" applyAlignment="1">
      <alignment vertical="center"/>
    </xf>
    <xf numFmtId="183" fontId="21" fillId="0" borderId="71" xfId="0" applyNumberFormat="1" applyFont="1" applyFill="1" applyBorder="1" applyAlignment="1">
      <alignment vertical="center"/>
    </xf>
    <xf numFmtId="183" fontId="21" fillId="0" borderId="43" xfId="1" applyNumberFormat="1" applyFont="1" applyFill="1" applyBorder="1" applyAlignment="1">
      <alignment vertical="center"/>
    </xf>
    <xf numFmtId="0" fontId="21" fillId="0" borderId="0" xfId="1" applyFont="1" applyBorder="1" applyAlignment="1">
      <alignment horizontal="left" vertical="center"/>
    </xf>
    <xf numFmtId="0" fontId="21" fillId="0" borderId="0" xfId="1" applyFont="1" applyAlignment="1">
      <alignment horizontal="left" vertical="center"/>
    </xf>
    <xf numFmtId="0" fontId="1" fillId="0" borderId="0" xfId="1" applyAlignment="1">
      <alignment horizontal="left" vertical="center"/>
    </xf>
    <xf numFmtId="0" fontId="21" fillId="0" borderId="0" xfId="1" applyFont="1" applyFill="1" applyAlignment="1">
      <alignment horizontal="left" vertical="center" indent="3"/>
    </xf>
    <xf numFmtId="0" fontId="21" fillId="0" borderId="0" xfId="1" applyFont="1" applyFill="1" applyAlignment="1">
      <alignment horizontal="left" vertical="center"/>
    </xf>
    <xf numFmtId="0" fontId="21" fillId="0" borderId="0" xfId="1" applyFont="1" applyFill="1" applyBorder="1" applyAlignment="1">
      <alignment horizontal="left" vertical="center"/>
    </xf>
    <xf numFmtId="0" fontId="1" fillId="0" borderId="0" xfId="1" applyFont="1" applyAlignment="1">
      <alignment horizontal="left" vertical="center"/>
    </xf>
    <xf numFmtId="0" fontId="21" fillId="0" borderId="0" xfId="1" applyFont="1" applyFill="1" applyAlignment="1">
      <alignment horizontal="left" vertical="center" indent="4"/>
    </xf>
    <xf numFmtId="0" fontId="34" fillId="0" borderId="0" xfId="0" applyFont="1" applyAlignment="1">
      <alignment horizontal="left" vertical="center"/>
    </xf>
    <xf numFmtId="0" fontId="1" fillId="0" borderId="0" xfId="1" applyBorder="1" applyAlignment="1">
      <alignment horizontal="left" vertical="center"/>
    </xf>
    <xf numFmtId="0" fontId="15" fillId="0" borderId="0" xfId="1" applyFont="1" applyAlignment="1">
      <alignment horizontal="left" vertical="center"/>
    </xf>
    <xf numFmtId="0" fontId="35" fillId="0" borderId="19" xfId="1" applyFont="1" applyFill="1" applyBorder="1" applyAlignment="1">
      <alignment horizontal="center" vertical="center" wrapText="1"/>
    </xf>
    <xf numFmtId="0" fontId="21" fillId="0" borderId="32" xfId="1" applyFont="1" applyBorder="1" applyAlignment="1">
      <alignment horizontal="center" vertical="center" wrapText="1"/>
    </xf>
    <xf numFmtId="0" fontId="21" fillId="0" borderId="35" xfId="1" applyFont="1" applyBorder="1" applyAlignment="1">
      <alignment horizontal="center" vertical="center" wrapText="1"/>
    </xf>
    <xf numFmtId="0" fontId="21" fillId="0" borderId="33" xfId="1" applyFont="1" applyBorder="1" applyAlignment="1">
      <alignment horizontal="center" vertical="center" wrapText="1"/>
    </xf>
    <xf numFmtId="0" fontId="21" fillId="0" borderId="37" xfId="1" applyFont="1" applyBorder="1" applyAlignment="1">
      <alignment horizontal="center" vertical="center" wrapText="1"/>
    </xf>
    <xf numFmtId="0" fontId="21" fillId="0" borderId="80" xfId="1" applyFont="1" applyBorder="1" applyAlignment="1">
      <alignment horizontal="center" vertical="center" wrapText="1"/>
    </xf>
    <xf numFmtId="0" fontId="35" fillId="0" borderId="0" xfId="1" applyFont="1" applyFill="1" applyBorder="1" applyAlignment="1">
      <alignment horizontal="center" vertical="center" wrapText="1"/>
    </xf>
    <xf numFmtId="182" fontId="35" fillId="0" borderId="95" xfId="1" applyNumberFormat="1" applyFont="1" applyFill="1" applyBorder="1" applyAlignment="1">
      <alignment horizontal="right" vertical="center"/>
    </xf>
    <xf numFmtId="182" fontId="35" fillId="0" borderId="96" xfId="1" applyNumberFormat="1" applyFont="1" applyFill="1" applyBorder="1" applyAlignment="1">
      <alignment horizontal="right" vertical="center"/>
    </xf>
    <xf numFmtId="0" fontId="35" fillId="0" borderId="18" xfId="1" applyFont="1" applyFill="1" applyBorder="1" applyAlignment="1">
      <alignment horizontal="center" vertical="center" wrapText="1"/>
    </xf>
    <xf numFmtId="182" fontId="35" fillId="0" borderId="18" xfId="1" applyNumberFormat="1" applyFont="1" applyFill="1" applyBorder="1" applyAlignment="1">
      <alignment horizontal="right" vertical="center"/>
    </xf>
    <xf numFmtId="0" fontId="35" fillId="0" borderId="67" xfId="1" applyFont="1" applyFill="1" applyBorder="1" applyAlignment="1">
      <alignment horizontal="center" vertical="center" wrapText="1"/>
    </xf>
    <xf numFmtId="0" fontId="35" fillId="0" borderId="38" xfId="1" applyFont="1" applyFill="1" applyBorder="1" applyAlignment="1">
      <alignment horizontal="center" vertical="center" wrapText="1"/>
    </xf>
    <xf numFmtId="0" fontId="35" fillId="0" borderId="71" xfId="1" applyFont="1" applyFill="1" applyBorder="1" applyAlignment="1">
      <alignment horizontal="center" vertical="center" wrapText="1"/>
    </xf>
    <xf numFmtId="0" fontId="31" fillId="0" borderId="0" xfId="1" applyFont="1" applyFill="1" applyAlignment="1">
      <alignment horizontal="center" vertical="center"/>
    </xf>
    <xf numFmtId="0" fontId="39" fillId="0" borderId="0" xfId="1" applyFont="1" applyFill="1" applyAlignment="1">
      <alignment horizontal="center" vertical="center"/>
    </xf>
    <xf numFmtId="0" fontId="5" fillId="0" borderId="0" xfId="1" applyFont="1" applyFill="1" applyAlignment="1">
      <alignment horizontal="left" vertical="center"/>
    </xf>
    <xf numFmtId="0" fontId="35" fillId="0" borderId="0" xfId="1" applyFont="1" applyFill="1" applyBorder="1" applyAlignment="1">
      <alignment horizontal="left" vertical="center" wrapText="1"/>
    </xf>
    <xf numFmtId="0" fontId="35" fillId="0" borderId="0" xfId="1" applyFont="1" applyFill="1" applyBorder="1" applyAlignment="1">
      <alignment horizontal="center" vertical="center"/>
    </xf>
    <xf numFmtId="182" fontId="35" fillId="0" borderId="0" xfId="1" applyNumberFormat="1" applyFont="1" applyFill="1" applyBorder="1" applyAlignment="1">
      <alignment horizontal="right" vertical="center"/>
    </xf>
    <xf numFmtId="0" fontId="35" fillId="0" borderId="46" xfId="1" applyFont="1" applyFill="1" applyBorder="1" applyAlignment="1">
      <alignment horizontal="center" vertical="center" shrinkToFit="1"/>
    </xf>
    <xf numFmtId="0" fontId="35" fillId="0" borderId="46" xfId="1" applyFont="1" applyFill="1" applyBorder="1" applyAlignment="1">
      <alignment horizontal="center" vertical="center"/>
    </xf>
    <xf numFmtId="0" fontId="5" fillId="3" borderId="12" xfId="1" applyFont="1" applyFill="1" applyBorder="1" applyAlignment="1">
      <alignment horizontal="center" vertical="center"/>
    </xf>
    <xf numFmtId="49" fontId="21" fillId="0" borderId="76" xfId="1" applyNumberFormat="1" applyFont="1" applyBorder="1" applyAlignment="1">
      <alignment horizontal="center" vertical="center"/>
    </xf>
    <xf numFmtId="49" fontId="21" fillId="0" borderId="62" xfId="1" applyNumberFormat="1" applyFont="1" applyBorder="1" applyAlignment="1">
      <alignment horizontal="center" vertical="center"/>
    </xf>
    <xf numFmtId="0" fontId="15" fillId="0" borderId="84" xfId="26" applyFont="1" applyBorder="1" applyAlignment="1">
      <alignment vertical="center" wrapText="1"/>
    </xf>
    <xf numFmtId="0" fontId="35" fillId="0" borderId="39" xfId="1" applyFont="1" applyFill="1" applyBorder="1" applyAlignment="1">
      <alignment horizontal="left" vertical="center" wrapText="1"/>
    </xf>
    <xf numFmtId="0" fontId="35" fillId="0" borderId="58" xfId="1" applyFont="1" applyFill="1" applyBorder="1" applyAlignment="1">
      <alignment horizontal="center" vertical="center"/>
    </xf>
    <xf numFmtId="182" fontId="35" fillId="0" borderId="40" xfId="1" applyNumberFormat="1" applyFont="1" applyFill="1" applyBorder="1" applyAlignment="1">
      <alignment horizontal="right" vertical="center"/>
    </xf>
    <xf numFmtId="182" fontId="35" fillId="0" borderId="97" xfId="1" applyNumberFormat="1" applyFont="1" applyFill="1" applyBorder="1" applyAlignment="1">
      <alignment horizontal="right" vertical="center"/>
    </xf>
    <xf numFmtId="0" fontId="15" fillId="0" borderId="19" xfId="1" applyFont="1" applyFill="1" applyBorder="1" applyAlignment="1">
      <alignment horizontal="center" vertical="center" wrapText="1"/>
    </xf>
    <xf numFmtId="0" fontId="35" fillId="0" borderId="15" xfId="1" applyFont="1" applyFill="1" applyBorder="1" applyAlignment="1">
      <alignment horizontal="center" vertical="center" wrapText="1"/>
    </xf>
    <xf numFmtId="182" fontId="35" fillId="0" borderId="25" xfId="1" applyNumberFormat="1" applyFont="1" applyFill="1" applyBorder="1" applyAlignment="1">
      <alignment horizontal="right" vertical="center"/>
    </xf>
    <xf numFmtId="182" fontId="35" fillId="0" borderId="98" xfId="1" applyNumberFormat="1" applyFont="1" applyFill="1" applyBorder="1" applyAlignment="1">
      <alignment horizontal="right" vertical="center"/>
    </xf>
    <xf numFmtId="182" fontId="35" fillId="0" borderId="64" xfId="1" applyNumberFormat="1" applyFont="1" applyFill="1" applyBorder="1" applyAlignment="1">
      <alignment horizontal="right" vertical="center"/>
    </xf>
    <xf numFmtId="182" fontId="35" fillId="0" borderId="43" xfId="1" applyNumberFormat="1" applyFont="1" applyFill="1" applyBorder="1" applyAlignment="1">
      <alignment horizontal="right" vertical="center"/>
    </xf>
    <xf numFmtId="0" fontId="35" fillId="0" borderId="71" xfId="1" applyFont="1" applyFill="1" applyBorder="1" applyAlignment="1">
      <alignment horizontal="center" vertical="center" wrapText="1" shrinkToFit="1"/>
    </xf>
    <xf numFmtId="0" fontId="21" fillId="0" borderId="56" xfId="26" applyFont="1" applyBorder="1" applyAlignment="1">
      <alignment horizontal="center" vertical="center"/>
    </xf>
    <xf numFmtId="0" fontId="21" fillId="0" borderId="72" xfId="26" applyFont="1" applyBorder="1" applyAlignment="1">
      <alignment horizontal="center" vertical="center"/>
    </xf>
    <xf numFmtId="0" fontId="21" fillId="0" borderId="59" xfId="26" applyFont="1" applyBorder="1" applyAlignment="1">
      <alignment horizontal="center" vertical="center"/>
    </xf>
    <xf numFmtId="0" fontId="21" fillId="0" borderId="46" xfId="26" applyFont="1" applyBorder="1" applyAlignment="1">
      <alignment horizontal="center" vertical="center"/>
    </xf>
    <xf numFmtId="180" fontId="21" fillId="0" borderId="15" xfId="26" applyNumberFormat="1" applyFont="1" applyBorder="1" applyAlignment="1">
      <alignment vertical="center"/>
    </xf>
    <xf numFmtId="180" fontId="21" fillId="0" borderId="18" xfId="26" applyNumberFormat="1" applyFont="1" applyBorder="1" applyAlignment="1">
      <alignment vertical="center"/>
    </xf>
    <xf numFmtId="180" fontId="21" fillId="0" borderId="29" xfId="26" applyNumberFormat="1" applyFont="1" applyFill="1" applyBorder="1" applyAlignment="1">
      <alignment vertical="center"/>
    </xf>
    <xf numFmtId="180" fontId="21" fillId="0" borderId="33" xfId="26" applyNumberFormat="1" applyFont="1" applyBorder="1" applyAlignment="1">
      <alignment vertical="center"/>
    </xf>
    <xf numFmtId="180" fontId="21" fillId="0" borderId="34" xfId="26" applyNumberFormat="1" applyFont="1" applyBorder="1" applyAlignment="1">
      <alignment vertical="center"/>
    </xf>
    <xf numFmtId="180" fontId="21" fillId="0" borderId="34" xfId="26" applyNumberFormat="1" applyFont="1" applyFill="1" applyBorder="1" applyAlignment="1">
      <alignment vertical="center"/>
    </xf>
    <xf numFmtId="180" fontId="21" fillId="0" borderId="85" xfId="26" applyNumberFormat="1" applyFont="1" applyBorder="1" applyAlignment="1">
      <alignment vertical="center"/>
    </xf>
    <xf numFmtId="180" fontId="21" fillId="0" borderId="71" xfId="26" applyNumberFormat="1" applyFont="1" applyBorder="1" applyAlignment="1">
      <alignment vertical="center"/>
    </xf>
    <xf numFmtId="180" fontId="21" fillId="0" borderId="71" xfId="26" applyNumberFormat="1" applyFont="1" applyFill="1" applyBorder="1" applyAlignment="1">
      <alignment vertical="center"/>
    </xf>
    <xf numFmtId="180" fontId="21" fillId="0" borderId="34" xfId="26" applyNumberFormat="1" applyFont="1" applyFill="1" applyBorder="1" applyAlignment="1">
      <alignment horizontal="right" vertical="center"/>
    </xf>
    <xf numFmtId="180" fontId="21" fillId="0" borderId="37" xfId="26" applyNumberFormat="1" applyFont="1" applyBorder="1" applyAlignment="1">
      <alignment vertical="center"/>
    </xf>
    <xf numFmtId="180" fontId="21" fillId="0" borderId="38" xfId="26" applyNumberFormat="1" applyFont="1" applyBorder="1" applyAlignment="1">
      <alignment vertical="center"/>
    </xf>
    <xf numFmtId="180" fontId="21" fillId="0" borderId="38" xfId="26" applyNumberFormat="1" applyFont="1" applyFill="1" applyBorder="1" applyAlignment="1">
      <alignment vertical="center"/>
    </xf>
    <xf numFmtId="180" fontId="21" fillId="0" borderId="28" xfId="26" applyNumberFormat="1" applyFont="1" applyBorder="1" applyAlignment="1">
      <alignment vertical="center"/>
    </xf>
    <xf numFmtId="180" fontId="21" fillId="0" borderId="28" xfId="26" applyNumberFormat="1" applyFont="1" applyBorder="1" applyAlignment="1">
      <alignment horizontal="right" vertical="center"/>
    </xf>
    <xf numFmtId="180" fontId="21" fillId="0" borderId="29" xfId="26" applyNumberFormat="1" applyFont="1" applyBorder="1" applyAlignment="1">
      <alignment horizontal="right" vertical="center"/>
    </xf>
    <xf numFmtId="180" fontId="21" fillId="0" borderId="85" xfId="26" applyNumberFormat="1" applyFont="1" applyBorder="1" applyAlignment="1">
      <alignment horizontal="right" vertical="center"/>
    </xf>
    <xf numFmtId="180" fontId="21" fillId="0" borderId="71" xfId="26" applyNumberFormat="1" applyFont="1" applyBorder="1" applyAlignment="1">
      <alignment horizontal="right" vertical="center"/>
    </xf>
    <xf numFmtId="180" fontId="21" fillId="0" borderId="42" xfId="26" applyNumberFormat="1" applyFont="1" applyBorder="1" applyAlignment="1">
      <alignment vertical="center"/>
    </xf>
    <xf numFmtId="180" fontId="21" fillId="0" borderId="80" xfId="26" applyNumberFormat="1" applyFont="1" applyBorder="1" applyAlignment="1">
      <alignment vertical="center"/>
    </xf>
    <xf numFmtId="180" fontId="21" fillId="0" borderId="81" xfId="26" applyNumberFormat="1" applyFont="1" applyBorder="1" applyAlignment="1">
      <alignment vertical="center"/>
    </xf>
    <xf numFmtId="180" fontId="21" fillId="0" borderId="92" xfId="26" applyNumberFormat="1" applyFont="1" applyFill="1" applyBorder="1" applyAlignment="1">
      <alignment vertical="center"/>
    </xf>
    <xf numFmtId="0" fontId="21" fillId="0" borderId="30" xfId="1" applyFont="1" applyBorder="1" applyAlignment="1">
      <alignment horizontal="center" vertical="center"/>
    </xf>
    <xf numFmtId="182" fontId="21" fillId="0" borderId="77" xfId="1" applyNumberFormat="1" applyFont="1" applyBorder="1" applyAlignment="1">
      <alignment vertical="center"/>
    </xf>
    <xf numFmtId="182" fontId="21" fillId="0" borderId="67" xfId="1" applyNumberFormat="1" applyFont="1" applyBorder="1" applyAlignment="1">
      <alignment vertical="center"/>
    </xf>
    <xf numFmtId="0" fontId="21" fillId="0" borderId="57" xfId="1" applyFont="1" applyBorder="1" applyAlignment="1">
      <alignment horizontal="center" vertical="center"/>
    </xf>
    <xf numFmtId="182" fontId="21" fillId="0" borderId="33" xfId="1" applyNumberFormat="1" applyFont="1" applyBorder="1" applyAlignment="1">
      <alignment vertical="center"/>
    </xf>
    <xf numFmtId="182" fontId="21" fillId="0" borderId="34" xfId="1" applyNumberFormat="1" applyFont="1" applyBorder="1" applyAlignment="1">
      <alignment vertical="center"/>
    </xf>
    <xf numFmtId="49" fontId="21" fillId="0" borderId="56" xfId="1" applyNumberFormat="1" applyFont="1" applyBorder="1" applyAlignment="1">
      <alignment horizontal="center" vertical="center"/>
    </xf>
    <xf numFmtId="182" fontId="21" fillId="0" borderId="37" xfId="1" applyNumberFormat="1" applyFont="1" applyBorder="1" applyAlignment="1">
      <alignment vertical="center"/>
    </xf>
    <xf numFmtId="182" fontId="21" fillId="0" borderId="38" xfId="1" applyNumberFormat="1" applyFont="1" applyBorder="1" applyAlignment="1">
      <alignment vertical="center"/>
    </xf>
    <xf numFmtId="49" fontId="21" fillId="0" borderId="69" xfId="1" applyNumberFormat="1" applyFont="1" applyBorder="1" applyAlignment="1">
      <alignment horizontal="center" vertical="center"/>
    </xf>
    <xf numFmtId="182" fontId="21" fillId="0" borderId="78" xfId="1" applyNumberFormat="1" applyFont="1" applyBorder="1" applyAlignment="1">
      <alignment vertical="center"/>
    </xf>
    <xf numFmtId="182" fontId="21" fillId="0" borderId="68" xfId="1" applyNumberFormat="1" applyFont="1" applyBorder="1" applyAlignment="1">
      <alignment vertical="center"/>
    </xf>
    <xf numFmtId="49" fontId="21" fillId="0" borderId="79" xfId="1" applyNumberFormat="1" applyFont="1" applyBorder="1" applyAlignment="1">
      <alignment horizontal="center" vertical="center"/>
    </xf>
    <xf numFmtId="182" fontId="21" fillId="0" borderId="80" xfId="1" applyNumberFormat="1" applyFont="1" applyBorder="1" applyAlignment="1">
      <alignment vertical="center"/>
    </xf>
    <xf numFmtId="182" fontId="21" fillId="0" borderId="81" xfId="1" applyNumberFormat="1" applyFont="1" applyBorder="1" applyAlignment="1">
      <alignment vertical="center"/>
    </xf>
    <xf numFmtId="180" fontId="21" fillId="0" borderId="0" xfId="26" applyNumberFormat="1" applyFont="1" applyBorder="1" applyAlignment="1">
      <alignment vertical="center"/>
    </xf>
    <xf numFmtId="180" fontId="21" fillId="0" borderId="69" xfId="26" applyNumberFormat="1" applyFont="1" applyBorder="1" applyAlignment="1">
      <alignment vertical="center"/>
    </xf>
    <xf numFmtId="180" fontId="21" fillId="0" borderId="69" xfId="26" applyNumberFormat="1" applyFont="1" applyFill="1" applyBorder="1" applyAlignment="1">
      <alignment vertical="center"/>
    </xf>
    <xf numFmtId="0" fontId="0" fillId="0" borderId="0" xfId="0" applyFont="1" applyBorder="1">
      <alignment vertical="center"/>
    </xf>
    <xf numFmtId="41" fontId="21" fillId="0" borderId="78" xfId="0" applyNumberFormat="1" applyFont="1" applyBorder="1" applyAlignment="1">
      <alignment vertical="center"/>
    </xf>
    <xf numFmtId="41" fontId="21" fillId="0" borderId="68" xfId="0" applyNumberFormat="1" applyFont="1" applyBorder="1" applyAlignment="1">
      <alignment vertical="center"/>
    </xf>
    <xf numFmtId="41" fontId="21" fillId="0" borderId="80" xfId="0" applyNumberFormat="1" applyFont="1" applyBorder="1" applyAlignment="1">
      <alignment vertical="center"/>
    </xf>
    <xf numFmtId="41" fontId="21" fillId="0" borderId="81" xfId="0" applyNumberFormat="1" applyFont="1" applyBorder="1" applyAlignment="1">
      <alignment vertical="center"/>
    </xf>
    <xf numFmtId="41" fontId="21" fillId="0" borderId="68" xfId="0" applyNumberFormat="1" applyFont="1" applyBorder="1" applyAlignment="1">
      <alignment horizontal="right" vertical="center"/>
    </xf>
    <xf numFmtId="180" fontId="21" fillId="0" borderId="71" xfId="26" applyNumberFormat="1" applyFont="1" applyFill="1" applyBorder="1" applyAlignment="1">
      <alignment vertical="center"/>
    </xf>
    <xf numFmtId="49" fontId="21" fillId="0" borderId="39" xfId="0" applyNumberFormat="1" applyFont="1" applyBorder="1" applyAlignment="1">
      <alignment horizontal="center" vertical="center"/>
    </xf>
    <xf numFmtId="0" fontId="31" fillId="0" borderId="0" xfId="1" applyFont="1" applyFill="1" applyAlignment="1">
      <alignment horizontal="center" vertical="center"/>
    </xf>
    <xf numFmtId="0" fontId="35" fillId="0" borderId="26" xfId="1" applyFont="1" applyFill="1" applyBorder="1" applyAlignment="1">
      <alignment horizontal="center" vertical="center" wrapText="1"/>
    </xf>
    <xf numFmtId="0" fontId="35" fillId="0" borderId="98" xfId="1" applyFont="1" applyFill="1" applyBorder="1" applyAlignment="1">
      <alignment horizontal="center" vertical="center" wrapText="1"/>
    </xf>
    <xf numFmtId="182" fontId="35" fillId="0" borderId="50" xfId="1" applyNumberFormat="1" applyFont="1" applyFill="1" applyBorder="1" applyAlignment="1">
      <alignment horizontal="right" vertical="center"/>
    </xf>
    <xf numFmtId="182" fontId="35" fillId="0" borderId="99" xfId="1" applyNumberFormat="1" applyFont="1" applyFill="1" applyBorder="1" applyAlignment="1">
      <alignment horizontal="right" vertical="center"/>
    </xf>
    <xf numFmtId="182" fontId="35" fillId="0" borderId="52" xfId="1" applyNumberFormat="1" applyFont="1" applyFill="1" applyBorder="1" applyAlignment="1">
      <alignment horizontal="right" vertical="center"/>
    </xf>
    <xf numFmtId="182" fontId="35" fillId="0" borderId="100" xfId="1" applyNumberFormat="1" applyFont="1" applyFill="1" applyBorder="1" applyAlignment="1">
      <alignment horizontal="right" vertical="center"/>
    </xf>
    <xf numFmtId="182" fontId="35" fillId="0" borderId="101" xfId="1" applyNumberFormat="1" applyFont="1" applyFill="1" applyBorder="1" applyAlignment="1">
      <alignment horizontal="right" vertical="center"/>
    </xf>
    <xf numFmtId="182" fontId="35" fillId="0" borderId="102" xfId="1" applyNumberFormat="1" applyFont="1" applyFill="1" applyBorder="1" applyAlignment="1">
      <alignment horizontal="right" vertical="center"/>
    </xf>
    <xf numFmtId="182" fontId="35" fillId="0" borderId="8" xfId="1" applyNumberFormat="1" applyFont="1" applyFill="1" applyBorder="1" applyAlignment="1">
      <alignment horizontal="right" vertical="center"/>
    </xf>
    <xf numFmtId="182" fontId="35" fillId="0" borderId="89" xfId="1" applyNumberFormat="1" applyFont="1" applyFill="1" applyBorder="1" applyAlignment="1">
      <alignment horizontal="right" vertical="center"/>
    </xf>
    <xf numFmtId="182" fontId="35" fillId="0" borderId="103" xfId="1" applyNumberFormat="1" applyFont="1" applyFill="1" applyBorder="1" applyAlignment="1">
      <alignment horizontal="right" vertical="center"/>
    </xf>
    <xf numFmtId="182" fontId="35" fillId="0" borderId="104" xfId="1" applyNumberFormat="1" applyFont="1" applyFill="1" applyBorder="1" applyAlignment="1">
      <alignment horizontal="right" vertical="center"/>
    </xf>
    <xf numFmtId="182" fontId="35" fillId="0" borderId="105" xfId="1" applyNumberFormat="1" applyFont="1" applyFill="1" applyBorder="1" applyAlignment="1">
      <alignment horizontal="right" vertical="center"/>
    </xf>
    <xf numFmtId="182" fontId="35" fillId="0" borderId="26" xfId="1" applyNumberFormat="1" applyFont="1" applyFill="1" applyBorder="1" applyAlignment="1">
      <alignment horizontal="right" vertical="center"/>
    </xf>
    <xf numFmtId="182" fontId="35" fillId="0" borderId="41" xfId="1" applyNumberFormat="1" applyFont="1" applyFill="1" applyBorder="1" applyAlignment="1">
      <alignment horizontal="right" vertical="center"/>
    </xf>
    <xf numFmtId="182" fontId="35" fillId="0" borderId="106" xfId="1" applyNumberFormat="1" applyFont="1" applyFill="1" applyBorder="1" applyAlignment="1">
      <alignment horizontal="right" vertical="center"/>
    </xf>
    <xf numFmtId="0" fontId="28" fillId="0" borderId="0" xfId="26" applyFont="1"/>
    <xf numFmtId="183" fontId="21" fillId="0" borderId="37" xfId="0" applyNumberFormat="1" applyFont="1" applyFill="1" applyBorder="1" applyAlignment="1">
      <alignment vertical="center"/>
    </xf>
    <xf numFmtId="183" fontId="21" fillId="0" borderId="38" xfId="0" applyNumberFormat="1" applyFont="1" applyFill="1" applyBorder="1" applyAlignment="1">
      <alignment vertical="center"/>
    </xf>
    <xf numFmtId="0" fontId="21" fillId="0" borderId="0" xfId="1" applyFont="1" applyAlignment="1">
      <alignment vertical="center"/>
    </xf>
    <xf numFmtId="0" fontId="9" fillId="3" borderId="5" xfId="2" applyFont="1" applyFill="1" applyBorder="1" applyAlignment="1" applyProtection="1">
      <alignment vertical="center"/>
    </xf>
    <xf numFmtId="0" fontId="9" fillId="3" borderId="8" xfId="2" applyFont="1" applyFill="1" applyBorder="1" applyAlignment="1" applyProtection="1">
      <alignment vertical="center"/>
    </xf>
    <xf numFmtId="0" fontId="9" fillId="3" borderId="7" xfId="2" applyFont="1" applyFill="1" applyBorder="1" applyAlignment="1" applyProtection="1">
      <alignment horizontal="left" vertical="center"/>
    </xf>
    <xf numFmtId="0" fontId="9" fillId="3" borderId="11" xfId="2" applyFont="1" applyFill="1" applyBorder="1" applyAlignment="1" applyProtection="1">
      <alignment vertical="center"/>
    </xf>
    <xf numFmtId="0" fontId="35" fillId="0" borderId="21" xfId="1" applyFont="1" applyFill="1" applyBorder="1" applyAlignment="1">
      <alignment horizontal="center" vertical="center" wrapText="1"/>
    </xf>
    <xf numFmtId="182" fontId="35" fillId="0" borderId="109" xfId="1" applyNumberFormat="1" applyFont="1" applyFill="1" applyBorder="1" applyAlignment="1">
      <alignment horizontal="right" vertical="center"/>
    </xf>
    <xf numFmtId="180" fontId="21" fillId="0" borderId="34" xfId="26" applyNumberFormat="1" applyFont="1" applyFill="1" applyBorder="1" applyAlignment="1">
      <alignment vertical="center"/>
    </xf>
    <xf numFmtId="180" fontId="21" fillId="0" borderId="68" xfId="26" applyNumberFormat="1" applyFont="1" applyFill="1" applyBorder="1" applyAlignment="1">
      <alignment vertical="center"/>
    </xf>
    <xf numFmtId="183" fontId="21" fillId="0" borderId="23" xfId="0" applyNumberFormat="1" applyFont="1" applyFill="1" applyBorder="1" applyAlignment="1">
      <alignment vertical="center"/>
    </xf>
    <xf numFmtId="184" fontId="21" fillId="0" borderId="34" xfId="1" applyNumberFormat="1" applyFont="1" applyFill="1" applyBorder="1" applyAlignment="1">
      <alignment horizontal="right" vertical="top" wrapText="1"/>
    </xf>
    <xf numFmtId="183" fontId="21" fillId="0" borderId="24" xfId="0" applyNumberFormat="1" applyFont="1" applyFill="1" applyBorder="1" applyAlignment="1">
      <alignment vertical="center"/>
    </xf>
    <xf numFmtId="0" fontId="21" fillId="0" borderId="0" xfId="1" applyFont="1" applyBorder="1" applyAlignment="1">
      <alignment horizontal="left" vertical="center" indent="3"/>
    </xf>
    <xf numFmtId="0" fontId="21" fillId="0" borderId="0" xfId="1" applyFont="1" applyAlignment="1">
      <alignment vertical="center"/>
    </xf>
    <xf numFmtId="0" fontId="21" fillId="0" borderId="0" xfId="1" applyFont="1" applyBorder="1" applyAlignment="1">
      <alignment vertical="center"/>
    </xf>
    <xf numFmtId="182" fontId="15" fillId="0" borderId="20" xfId="22" applyNumberFormat="1" applyFont="1" applyBorder="1" applyAlignment="1">
      <alignment horizontal="center" vertical="center"/>
    </xf>
    <xf numFmtId="182" fontId="15" fillId="0" borderId="20" xfId="22" applyNumberFormat="1" applyFont="1" applyFill="1" applyBorder="1" applyAlignment="1">
      <alignment horizontal="center" vertical="center"/>
    </xf>
    <xf numFmtId="191" fontId="15" fillId="0" borderId="28" xfId="1" applyNumberFormat="1" applyFont="1" applyBorder="1" applyAlignment="1">
      <alignment vertical="center"/>
    </xf>
    <xf numFmtId="190" fontId="15" fillId="0" borderId="28" xfId="1" applyNumberFormat="1" applyFont="1" applyBorder="1" applyAlignment="1">
      <alignment vertical="center"/>
    </xf>
    <xf numFmtId="191" fontId="15" fillId="0" borderId="42" xfId="1" applyNumberFormat="1" applyFont="1" applyBorder="1" applyAlignment="1">
      <alignment vertical="center"/>
    </xf>
    <xf numFmtId="182" fontId="15" fillId="0" borderId="21" xfId="22" applyNumberFormat="1" applyFont="1" applyFill="1" applyBorder="1" applyAlignment="1">
      <alignment horizontal="center" vertical="center"/>
    </xf>
    <xf numFmtId="190" fontId="15" fillId="0" borderId="29" xfId="1" applyNumberFormat="1" applyFont="1" applyFill="1" applyBorder="1" applyAlignment="1">
      <alignment vertical="center"/>
    </xf>
    <xf numFmtId="191" fontId="15" fillId="0" borderId="43" xfId="1" applyNumberFormat="1" applyFont="1" applyFill="1" applyBorder="1" applyAlignment="1">
      <alignment vertical="center"/>
    </xf>
    <xf numFmtId="192" fontId="21" fillId="0" borderId="80" xfId="1" applyNumberFormat="1" applyFont="1" applyBorder="1" applyAlignment="1">
      <alignment horizontal="right"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21" fillId="0" borderId="0" xfId="0" applyFont="1" applyAlignment="1">
      <alignment vertical="center"/>
    </xf>
    <xf numFmtId="0" fontId="31" fillId="0" borderId="0" xfId="0" applyFont="1" applyAlignment="1">
      <alignment horizontal="center" vertical="center"/>
    </xf>
    <xf numFmtId="0" fontId="21" fillId="0" borderId="20" xfId="0" applyFont="1" applyBorder="1" applyAlignment="1">
      <alignment horizontal="center" vertical="center"/>
    </xf>
    <xf numFmtId="0" fontId="21" fillId="0" borderId="28" xfId="0" applyFont="1" applyBorder="1" applyAlignment="1">
      <alignment horizontal="center" vertical="center"/>
    </xf>
    <xf numFmtId="0" fontId="21" fillId="0" borderId="21" xfId="0" applyFont="1" applyBorder="1" applyAlignment="1">
      <alignment horizontal="center" vertical="center"/>
    </xf>
    <xf numFmtId="0" fontId="21" fillId="0" borderId="29" xfId="0" applyFont="1" applyBorder="1" applyAlignment="1">
      <alignment horizontal="center" vertical="center"/>
    </xf>
    <xf numFmtId="0" fontId="21" fillId="0" borderId="46" xfId="0" applyFont="1" applyBorder="1" applyAlignment="1">
      <alignment horizontal="center" vertical="center"/>
    </xf>
    <xf numFmtId="0" fontId="21" fillId="0" borderId="16" xfId="0" applyFont="1" applyBorder="1" applyAlignment="1">
      <alignment horizontal="center" vertical="center"/>
    </xf>
    <xf numFmtId="0" fontId="21" fillId="0" borderId="45" xfId="0" quotePrefix="1" applyFont="1" applyBorder="1" applyAlignment="1">
      <alignment horizontal="center" vertical="center"/>
    </xf>
    <xf numFmtId="0" fontId="21" fillId="0" borderId="22" xfId="0" quotePrefix="1" applyFont="1" applyBorder="1" applyAlignment="1">
      <alignment horizontal="center" vertical="center"/>
    </xf>
    <xf numFmtId="0" fontId="21" fillId="0" borderId="48" xfId="0" quotePrefix="1" applyFont="1" applyBorder="1" applyAlignment="1">
      <alignment horizontal="center" vertical="center"/>
    </xf>
    <xf numFmtId="0" fontId="21" fillId="0" borderId="76" xfId="0" applyFont="1" applyBorder="1" applyAlignment="1">
      <alignment horizontal="center" vertical="center"/>
    </xf>
    <xf numFmtId="0" fontId="21" fillId="0" borderId="23" xfId="0" applyFont="1" applyBorder="1" applyAlignment="1">
      <alignment horizontal="center" vertical="center"/>
    </xf>
    <xf numFmtId="0" fontId="21" fillId="0" borderId="4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5" xfId="0" applyFont="1" applyBorder="1" applyAlignment="1">
      <alignment horizontal="center" vertical="center"/>
    </xf>
    <xf numFmtId="0" fontId="21" fillId="0" borderId="48" xfId="0" applyFont="1" applyBorder="1" applyAlignment="1">
      <alignment horizontal="center" vertical="center"/>
    </xf>
    <xf numFmtId="0" fontId="21" fillId="0" borderId="18"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9" xfId="0" applyFont="1" applyFill="1" applyBorder="1" applyAlignment="1">
      <alignment horizontal="center" vertical="center"/>
    </xf>
    <xf numFmtId="0" fontId="32" fillId="0" borderId="0" xfId="0" applyFont="1" applyAlignment="1">
      <alignment horizontal="right" vertical="center"/>
    </xf>
    <xf numFmtId="0" fontId="32" fillId="0" borderId="0" xfId="0" applyFont="1" applyAlignment="1">
      <alignment vertical="center"/>
    </xf>
    <xf numFmtId="0" fontId="21" fillId="0" borderId="17" xfId="0" applyFont="1" applyBorder="1" applyAlignment="1">
      <alignment horizontal="center" vertical="center"/>
    </xf>
    <xf numFmtId="0" fontId="21" fillId="0" borderId="22" xfId="0" applyFont="1" applyBorder="1" applyAlignment="1">
      <alignment horizontal="center" vertical="center"/>
    </xf>
    <xf numFmtId="0" fontId="21" fillId="0" borderId="14"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wrapText="1" shrinkToFit="1"/>
    </xf>
    <xf numFmtId="0" fontId="21" fillId="0" borderId="23" xfId="0" applyFont="1" applyBorder="1" applyAlignment="1">
      <alignment horizontal="center" vertical="center" wrapText="1" shrinkToFit="1"/>
    </xf>
    <xf numFmtId="0" fontId="21" fillId="0" borderId="28" xfId="0" applyFont="1" applyBorder="1" applyAlignment="1">
      <alignment horizontal="center" vertical="center" wrapText="1" shrinkToFit="1"/>
    </xf>
    <xf numFmtId="0" fontId="21" fillId="0" borderId="21"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14" xfId="0" applyFont="1" applyFill="1" applyBorder="1" applyAlignment="1">
      <alignment vertical="center"/>
    </xf>
    <xf numFmtId="0" fontId="21" fillId="0" borderId="19" xfId="0" applyFont="1" applyFill="1" applyBorder="1" applyAlignment="1">
      <alignment vertical="center"/>
    </xf>
    <xf numFmtId="0" fontId="35" fillId="0" borderId="46" xfId="1" applyFont="1" applyFill="1" applyBorder="1" applyAlignment="1">
      <alignment horizontal="center" vertical="center"/>
    </xf>
    <xf numFmtId="0" fontId="35" fillId="0" borderId="16" xfId="1" applyFont="1" applyFill="1" applyBorder="1" applyAlignment="1">
      <alignment horizontal="center" vertical="center"/>
    </xf>
    <xf numFmtId="0" fontId="31" fillId="0" borderId="0" xfId="1" applyFont="1" applyFill="1" applyAlignment="1">
      <alignment horizontal="center" vertical="center"/>
    </xf>
    <xf numFmtId="0" fontId="35" fillId="0" borderId="17" xfId="1" applyFont="1" applyFill="1" applyBorder="1" applyAlignment="1">
      <alignment horizontal="center" vertical="center" wrapText="1"/>
    </xf>
    <xf numFmtId="0" fontId="35" fillId="0" borderId="22" xfId="1" applyFont="1" applyFill="1" applyBorder="1" applyAlignment="1">
      <alignment horizontal="center" vertical="center" wrapText="1"/>
    </xf>
    <xf numFmtId="182" fontId="35" fillId="0" borderId="107" xfId="1" applyNumberFormat="1" applyFont="1" applyFill="1" applyBorder="1" applyAlignment="1">
      <alignment horizontal="right" vertical="center"/>
    </xf>
    <xf numFmtId="0" fontId="0" fillId="0" borderId="108" xfId="0" applyBorder="1" applyAlignment="1">
      <alignment horizontal="right" vertical="center"/>
    </xf>
    <xf numFmtId="0" fontId="35" fillId="0" borderId="48" xfId="1" applyFont="1" applyFill="1" applyBorder="1" applyAlignment="1">
      <alignment horizontal="center" vertical="center" wrapText="1"/>
    </xf>
    <xf numFmtId="0" fontId="35" fillId="0" borderId="45" xfId="1" applyFont="1" applyFill="1" applyBorder="1" applyAlignment="1">
      <alignment horizontal="center" vertical="center"/>
    </xf>
    <xf numFmtId="0" fontId="35" fillId="0" borderId="48" xfId="1" applyFont="1" applyFill="1" applyBorder="1" applyAlignment="1">
      <alignment horizontal="center" vertical="center"/>
    </xf>
    <xf numFmtId="0" fontId="35" fillId="0" borderId="61" xfId="1" applyFont="1" applyFill="1" applyBorder="1" applyAlignment="1">
      <alignment horizontal="center" vertical="center"/>
    </xf>
    <xf numFmtId="0" fontId="35" fillId="0" borderId="63" xfId="1" applyFont="1" applyFill="1" applyBorder="1" applyAlignment="1">
      <alignment horizontal="center" vertical="center"/>
    </xf>
    <xf numFmtId="0" fontId="35" fillId="0" borderId="47" xfId="1" applyFont="1" applyFill="1" applyBorder="1" applyAlignment="1">
      <alignment horizontal="center" vertical="center"/>
    </xf>
    <xf numFmtId="0" fontId="31" fillId="0" borderId="0" xfId="26" applyFont="1" applyAlignment="1">
      <alignment horizontal="center" vertical="center"/>
    </xf>
    <xf numFmtId="0" fontId="21" fillId="0" borderId="16" xfId="26" applyFont="1" applyBorder="1" applyAlignment="1">
      <alignment horizontal="distributed" vertical="center" indent="5"/>
    </xf>
    <xf numFmtId="0" fontId="21" fillId="0" borderId="17" xfId="26" applyFont="1" applyBorder="1" applyAlignment="1">
      <alignment horizontal="center" vertical="center" textRotation="255" wrapText="1"/>
    </xf>
    <xf numFmtId="0" fontId="21" fillId="0" borderId="22" xfId="26" applyFont="1" applyBorder="1" applyAlignment="1">
      <alignment horizontal="center" vertical="center" textRotation="255" wrapText="1"/>
    </xf>
    <xf numFmtId="0" fontId="21" fillId="0" borderId="48" xfId="26" applyFont="1" applyBorder="1" applyAlignment="1">
      <alignment horizontal="center" vertical="center" textRotation="255" wrapText="1"/>
    </xf>
    <xf numFmtId="0" fontId="21" fillId="0" borderId="20" xfId="26" applyFont="1" applyBorder="1" applyAlignment="1">
      <alignment horizontal="center" vertical="center" textRotation="255" wrapText="1"/>
    </xf>
    <xf numFmtId="0" fontId="21" fillId="0" borderId="23" xfId="26" applyFont="1" applyBorder="1" applyAlignment="1">
      <alignment horizontal="center" vertical="center" textRotation="255" wrapText="1"/>
    </xf>
    <xf numFmtId="0" fontId="21" fillId="0" borderId="28" xfId="26" applyFont="1" applyBorder="1" applyAlignment="1">
      <alignment horizontal="center" vertical="center" textRotation="255" wrapText="1"/>
    </xf>
    <xf numFmtId="0" fontId="21" fillId="0" borderId="18" xfId="26" applyFont="1" applyBorder="1" applyAlignment="1">
      <alignment horizontal="center" vertical="center"/>
    </xf>
    <xf numFmtId="0" fontId="21" fillId="0" borderId="14" xfId="26" applyFont="1" applyBorder="1" applyAlignment="1">
      <alignment horizontal="center" vertical="center"/>
    </xf>
    <xf numFmtId="0" fontId="21" fillId="0" borderId="20" xfId="26" applyFont="1" applyBorder="1" applyAlignment="1">
      <alignment horizontal="center" vertical="center"/>
    </xf>
    <xf numFmtId="0" fontId="21" fillId="0" borderId="28" xfId="26" applyFont="1" applyBorder="1" applyAlignment="1">
      <alignment horizontal="center" vertical="center"/>
    </xf>
    <xf numFmtId="0" fontId="21" fillId="0" borderId="67" xfId="26" applyFont="1" applyBorder="1" applyAlignment="1">
      <alignment horizontal="center" vertical="center"/>
    </xf>
    <xf numFmtId="0" fontId="21" fillId="0" borderId="53" xfId="26" applyFont="1" applyBorder="1" applyAlignment="1">
      <alignment horizontal="center" vertical="center"/>
    </xf>
    <xf numFmtId="0" fontId="21" fillId="0" borderId="38" xfId="26" applyFont="1" applyBorder="1" applyAlignment="1">
      <alignment horizontal="center" vertical="center"/>
    </xf>
    <xf numFmtId="0" fontId="21" fillId="0" borderId="56" xfId="26" applyFont="1" applyBorder="1" applyAlignment="1">
      <alignment horizontal="center" vertical="center"/>
    </xf>
    <xf numFmtId="0" fontId="21" fillId="0" borderId="71" xfId="26" applyFont="1" applyBorder="1" applyAlignment="1">
      <alignment horizontal="center" vertical="center"/>
    </xf>
    <xf numFmtId="0" fontId="21" fillId="0" borderId="72" xfId="26" applyFont="1" applyBorder="1" applyAlignment="1">
      <alignment horizontal="center" vertical="center"/>
    </xf>
    <xf numFmtId="0" fontId="21" fillId="0" borderId="67" xfId="26" applyFont="1" applyBorder="1" applyAlignment="1">
      <alignment horizontal="center" vertical="center" wrapText="1"/>
    </xf>
    <xf numFmtId="0" fontId="21" fillId="0" borderId="53" xfId="26" applyFont="1" applyBorder="1" applyAlignment="1">
      <alignment horizontal="center" vertical="center" wrapText="1"/>
    </xf>
    <xf numFmtId="0" fontId="21" fillId="0" borderId="23" xfId="26" applyFont="1" applyBorder="1" applyAlignment="1">
      <alignment horizontal="center" vertical="center"/>
    </xf>
    <xf numFmtId="0" fontId="21" fillId="0" borderId="17" xfId="26" applyFont="1" applyBorder="1" applyAlignment="1">
      <alignment vertical="center" textRotation="255"/>
    </xf>
    <xf numFmtId="0" fontId="21" fillId="0" borderId="22" xfId="26" applyFont="1" applyBorder="1" applyAlignment="1">
      <alignment vertical="center" textRotation="255"/>
    </xf>
    <xf numFmtId="0" fontId="21" fillId="0" borderId="39" xfId="26" applyFont="1" applyBorder="1" applyAlignment="1">
      <alignment vertical="center" textRotation="255"/>
    </xf>
    <xf numFmtId="0" fontId="21" fillId="0" borderId="38" xfId="26" applyFont="1" applyBorder="1" applyAlignment="1">
      <alignment horizontal="center" vertical="center" wrapText="1"/>
    </xf>
    <xf numFmtId="0" fontId="21" fillId="0" borderId="56" xfId="26" applyFont="1" applyBorder="1" applyAlignment="1">
      <alignment horizontal="center" vertical="center" wrapText="1"/>
    </xf>
    <xf numFmtId="0" fontId="21" fillId="0" borderId="81" xfId="26" applyFont="1" applyBorder="1" applyAlignment="1">
      <alignment horizontal="center" vertical="center"/>
    </xf>
    <xf numFmtId="0" fontId="21" fillId="0" borderId="79" xfId="26" applyFont="1" applyBorder="1" applyAlignment="1">
      <alignment horizontal="center" vertical="center"/>
    </xf>
    <xf numFmtId="0" fontId="31" fillId="0" borderId="0" xfId="1" applyFont="1" applyAlignment="1">
      <alignment horizontal="center" vertical="center"/>
    </xf>
    <xf numFmtId="0" fontId="21" fillId="0" borderId="65" xfId="1" applyFont="1" applyBorder="1" applyAlignment="1">
      <alignment horizontal="center" vertical="center" textRotation="255" wrapText="1"/>
    </xf>
    <xf numFmtId="0" fontId="21" fillId="0" borderId="63" xfId="1" applyFont="1" applyBorder="1" applyAlignment="1">
      <alignment horizontal="center" vertical="center" textRotation="255" wrapText="1"/>
    </xf>
    <xf numFmtId="0" fontId="21" fillId="0" borderId="55" xfId="1" applyFont="1" applyBorder="1" applyAlignment="1">
      <alignment horizontal="left" vertical="center" wrapText="1" indent="1"/>
    </xf>
    <xf numFmtId="0" fontId="21" fillId="0" borderId="30" xfId="1" applyFont="1" applyBorder="1" applyAlignment="1">
      <alignment horizontal="left" vertical="center" wrapText="1" indent="1"/>
    </xf>
    <xf numFmtId="0" fontId="21" fillId="0" borderId="74" xfId="0" applyFont="1" applyBorder="1" applyAlignment="1">
      <alignment horizontal="left" vertical="center" wrapText="1" indent="1"/>
    </xf>
    <xf numFmtId="0" fontId="21" fillId="0" borderId="73" xfId="0" applyFont="1" applyBorder="1" applyAlignment="1">
      <alignment horizontal="left" vertical="center" wrapText="1" indent="1"/>
    </xf>
    <xf numFmtId="0" fontId="21" fillId="0" borderId="110" xfId="1" applyFont="1" applyBorder="1" applyAlignment="1">
      <alignment horizontal="center" vertical="center" textRotation="255" wrapText="1"/>
    </xf>
    <xf numFmtId="0" fontId="21" fillId="0" borderId="111" xfId="1" applyFont="1" applyBorder="1" applyAlignment="1">
      <alignment horizontal="center" vertical="center" textRotation="255" wrapText="1"/>
    </xf>
    <xf numFmtId="0" fontId="21" fillId="0" borderId="112" xfId="1" applyFont="1" applyBorder="1" applyAlignment="1">
      <alignment horizontal="center" vertical="center" textRotation="255" wrapText="1"/>
    </xf>
    <xf numFmtId="0" fontId="21" fillId="0" borderId="94" xfId="0" applyFont="1" applyBorder="1" applyAlignment="1">
      <alignment horizontal="left" vertical="center" wrapText="1" indent="1"/>
    </xf>
    <xf numFmtId="0" fontId="21" fillId="0" borderId="86" xfId="0" applyFont="1" applyBorder="1" applyAlignment="1">
      <alignment horizontal="left" vertical="center" wrapText="1" indent="1"/>
    </xf>
    <xf numFmtId="0" fontId="21" fillId="0" borderId="9" xfId="1" applyFont="1" applyBorder="1" applyAlignment="1">
      <alignment horizontal="left" vertical="center" wrapText="1" indent="1"/>
    </xf>
    <xf numFmtId="0" fontId="21" fillId="0" borderId="35" xfId="1" applyFont="1" applyBorder="1" applyAlignment="1">
      <alignment horizontal="left" vertical="center" wrapText="1" indent="1"/>
    </xf>
    <xf numFmtId="0" fontId="21" fillId="0" borderId="9" xfId="0" applyFont="1" applyBorder="1" applyAlignment="1">
      <alignment horizontal="left" vertical="center" wrapText="1" indent="1"/>
    </xf>
    <xf numFmtId="0" fontId="21" fillId="0" borderId="35" xfId="0" applyFont="1" applyBorder="1" applyAlignment="1">
      <alignment horizontal="left" vertical="center" wrapText="1" indent="1"/>
    </xf>
    <xf numFmtId="0" fontId="21" fillId="0" borderId="74" xfId="0" applyFont="1" applyFill="1" applyBorder="1" applyAlignment="1">
      <alignment horizontal="left" vertical="center" wrapText="1" indent="1"/>
    </xf>
    <xf numFmtId="0" fontId="21" fillId="0" borderId="73" xfId="0" applyFont="1" applyFill="1" applyBorder="1" applyAlignment="1">
      <alignment horizontal="left" vertical="center" wrapText="1" indent="1"/>
    </xf>
    <xf numFmtId="0" fontId="21" fillId="0" borderId="83" xfId="1" applyFont="1" applyBorder="1" applyAlignment="1">
      <alignment horizontal="left" vertical="center" wrapText="1"/>
    </xf>
    <xf numFmtId="0" fontId="21" fillId="0" borderId="83" xfId="1" applyFont="1" applyBorder="1" applyAlignment="1">
      <alignment horizontal="left" vertical="center"/>
    </xf>
    <xf numFmtId="0" fontId="21" fillId="0" borderId="84" xfId="1" applyFont="1" applyBorder="1" applyAlignment="1">
      <alignment horizontal="left" vertical="center"/>
    </xf>
    <xf numFmtId="0" fontId="21" fillId="0" borderId="70" xfId="1" applyFont="1" applyBorder="1" applyAlignment="1">
      <alignment horizontal="left" vertical="center" wrapText="1" indent="1"/>
    </xf>
    <xf numFmtId="0" fontId="21" fillId="0" borderId="60" xfId="1" applyFont="1" applyBorder="1" applyAlignment="1">
      <alignment horizontal="left" vertical="center" wrapText="1" indent="1"/>
    </xf>
    <xf numFmtId="0" fontId="21" fillId="0" borderId="6" xfId="1" applyFont="1" applyBorder="1" applyAlignment="1">
      <alignment horizontal="left" vertical="center" wrapText="1" indent="1"/>
    </xf>
    <xf numFmtId="0" fontId="21" fillId="0" borderId="32" xfId="1" applyFont="1" applyBorder="1" applyAlignment="1">
      <alignment horizontal="left" vertical="center" wrapText="1" indent="1"/>
    </xf>
    <xf numFmtId="38" fontId="31" fillId="0" borderId="0" xfId="0" applyNumberFormat="1" applyFont="1" applyAlignment="1">
      <alignment horizontal="center" vertical="center"/>
    </xf>
    <xf numFmtId="38" fontId="21" fillId="0" borderId="20" xfId="0" applyNumberFormat="1" applyFont="1" applyBorder="1" applyAlignment="1">
      <alignment horizontal="center" vertical="center" wrapText="1"/>
    </xf>
    <xf numFmtId="38" fontId="21" fillId="0" borderId="23" xfId="0" applyNumberFormat="1" applyFont="1" applyBorder="1" applyAlignment="1">
      <alignment horizontal="center" vertical="center" wrapText="1"/>
    </xf>
    <xf numFmtId="38" fontId="21" fillId="0" borderId="42" xfId="0" applyNumberFormat="1" applyFont="1" applyBorder="1" applyAlignment="1">
      <alignment horizontal="center" vertical="center" wrapText="1"/>
    </xf>
    <xf numFmtId="0" fontId="15" fillId="0" borderId="15" xfId="1" applyFont="1" applyBorder="1" applyAlignment="1">
      <alignment horizontal="center" vertical="center" shrinkToFit="1"/>
    </xf>
    <xf numFmtId="0" fontId="15" fillId="0" borderId="15" xfId="1" applyFont="1" applyBorder="1" applyAlignment="1">
      <alignment horizontal="center" vertical="center"/>
    </xf>
    <xf numFmtId="0" fontId="15" fillId="0" borderId="17" xfId="1" applyFont="1" applyBorder="1" applyAlignment="1">
      <alignment horizontal="center" vertical="center" textRotation="255"/>
    </xf>
    <xf numFmtId="0" fontId="15" fillId="0" borderId="22" xfId="1" applyFont="1" applyBorder="1" applyAlignment="1">
      <alignment horizontal="center" vertical="center" textRotation="255"/>
    </xf>
    <xf numFmtId="0" fontId="15" fillId="0" borderId="48" xfId="1" applyFont="1" applyBorder="1" applyAlignment="1">
      <alignment horizontal="center" vertical="center" textRotation="255"/>
    </xf>
    <xf numFmtId="0" fontId="15" fillId="0" borderId="65" xfId="1" applyFont="1" applyBorder="1" applyAlignment="1">
      <alignment horizontal="distributed" vertical="center" justifyLastLine="1"/>
    </xf>
    <xf numFmtId="0" fontId="15" fillId="0" borderId="17" xfId="1" applyFont="1" applyBorder="1" applyAlignment="1">
      <alignment horizontal="distributed" vertical="center" justifyLastLine="1"/>
    </xf>
    <xf numFmtId="0" fontId="15" fillId="0" borderId="58" xfId="1" applyFont="1" applyBorder="1" applyAlignment="1">
      <alignment horizontal="distributed" vertical="center" justifyLastLine="1"/>
    </xf>
    <xf numFmtId="0" fontId="15" fillId="0" borderId="39" xfId="1" applyFont="1" applyBorder="1" applyAlignment="1">
      <alignment horizontal="distributed" vertical="center" justifyLastLine="1"/>
    </xf>
    <xf numFmtId="0" fontId="25" fillId="0" borderId="0" xfId="26" applyFont="1" applyAlignment="1">
      <alignment horizontal="center" vertical="center"/>
    </xf>
    <xf numFmtId="0" fontId="15" fillId="0" borderId="83" xfId="26" applyFont="1" applyBorder="1" applyAlignment="1">
      <alignment vertical="center" wrapText="1"/>
    </xf>
    <xf numFmtId="0" fontId="22" fillId="0" borderId="84" xfId="26" applyBorder="1" applyAlignment="1">
      <alignment vertical="center"/>
    </xf>
    <xf numFmtId="0" fontId="15" fillId="0" borderId="19" xfId="26" applyFont="1" applyBorder="1" applyAlignment="1">
      <alignment horizontal="center" vertical="center" textRotation="255"/>
    </xf>
    <xf numFmtId="0" fontId="22" fillId="0" borderId="19" xfId="26" applyBorder="1" applyAlignment="1">
      <alignment horizontal="center" vertical="center" textRotation="255"/>
    </xf>
    <xf numFmtId="0" fontId="15" fillId="0" borderId="93" xfId="26" applyFont="1" applyBorder="1" applyAlignment="1">
      <alignment horizontal="distributed" vertical="center" justifyLastLine="1"/>
    </xf>
    <xf numFmtId="0" fontId="15" fillId="0" borderId="86" xfId="26" applyFont="1" applyBorder="1" applyAlignment="1">
      <alignment horizontal="distributed" vertical="center" justifyLastLine="1"/>
    </xf>
    <xf numFmtId="0" fontId="31" fillId="0" borderId="0" xfId="26" applyFont="1" applyAlignment="1">
      <alignment horizontal="right" vertical="center"/>
    </xf>
    <xf numFmtId="0" fontId="33" fillId="0" borderId="0" xfId="26" applyFont="1" applyAlignment="1">
      <alignment vertical="center"/>
    </xf>
    <xf numFmtId="0" fontId="21" fillId="0" borderId="45" xfId="26" applyFont="1" applyBorder="1" applyAlignment="1">
      <alignment horizontal="distributed" vertical="center" justifyLastLine="1"/>
    </xf>
    <xf numFmtId="0" fontId="21" fillId="0" borderId="48" xfId="26" applyFont="1" applyBorder="1" applyAlignment="1">
      <alignment horizontal="distributed" vertical="center" justifyLastLine="1"/>
    </xf>
    <xf numFmtId="0" fontId="21" fillId="0" borderId="46" xfId="26" applyFont="1" applyBorder="1" applyAlignment="1">
      <alignment horizontal="center" vertical="center"/>
    </xf>
    <xf numFmtId="0" fontId="22" fillId="0" borderId="16" xfId="26" applyFont="1" applyBorder="1" applyAlignment="1">
      <alignment horizontal="center" vertical="center"/>
    </xf>
    <xf numFmtId="0" fontId="21" fillId="0" borderId="16" xfId="26" applyFont="1" applyBorder="1" applyAlignment="1">
      <alignment horizontal="center" vertical="center"/>
    </xf>
    <xf numFmtId="0" fontId="31" fillId="0" borderId="0" xfId="26" applyFont="1" applyAlignment="1">
      <alignment horizontal="left" vertical="center"/>
    </xf>
    <xf numFmtId="0" fontId="21" fillId="0" borderId="0" xfId="1" applyFont="1" applyAlignment="1">
      <alignment vertical="center"/>
    </xf>
    <xf numFmtId="0" fontId="21" fillId="0" borderId="46" xfId="1" applyFont="1" applyBorder="1" applyAlignment="1">
      <alignment horizontal="center" vertical="center"/>
    </xf>
    <xf numFmtId="0" fontId="21" fillId="0" borderId="16" xfId="1" applyFont="1" applyBorder="1" applyAlignment="1">
      <alignment horizontal="center" vertical="center"/>
    </xf>
    <xf numFmtId="0" fontId="21" fillId="0" borderId="61" xfId="1" applyFont="1" applyBorder="1" applyAlignment="1">
      <alignment vertical="center"/>
    </xf>
    <xf numFmtId="0" fontId="38" fillId="0" borderId="0" xfId="1" applyFont="1" applyAlignment="1">
      <alignment horizontal="left"/>
    </xf>
    <xf numFmtId="0" fontId="21" fillId="0" borderId="47" xfId="1" applyFont="1" applyBorder="1" applyAlignment="1">
      <alignment horizontal="center" vertical="center"/>
    </xf>
    <xf numFmtId="0" fontId="38" fillId="0" borderId="0" xfId="1" applyFont="1" applyAlignment="1">
      <alignment horizontal="right" vertical="top"/>
    </xf>
    <xf numFmtId="0" fontId="38" fillId="0" borderId="58" xfId="1" applyFont="1" applyBorder="1" applyAlignment="1">
      <alignment horizontal="right" vertical="top"/>
    </xf>
  </cellXfs>
  <cellStyles count="29">
    <cellStyle name="Calc Currency (0)" xfId="3"/>
    <cellStyle name="Comma [0]_Full Year FY96" xfId="4"/>
    <cellStyle name="Comma_Full Year FY96" xfId="5"/>
    <cellStyle name="Currency [0]_CCOCPX" xfId="6"/>
    <cellStyle name="Currency_CCOCPX" xfId="7"/>
    <cellStyle name="entry" xfId="8"/>
    <cellStyle name="Grey" xfId="9"/>
    <cellStyle name="Header1" xfId="10"/>
    <cellStyle name="Header2" xfId="11"/>
    <cellStyle name="Input [yellow]" xfId="12"/>
    <cellStyle name="Normal - Style1" xfId="13"/>
    <cellStyle name="Normal_#18-Internet" xfId="14"/>
    <cellStyle name="Percent [2]" xfId="15"/>
    <cellStyle name="price" xfId="16"/>
    <cellStyle name="revised" xfId="17"/>
    <cellStyle name="section" xfId="18"/>
    <cellStyle name="subhead" xfId="19"/>
    <cellStyle name="title" xfId="20"/>
    <cellStyle name="センター" xfId="21"/>
    <cellStyle name="ハイパーリンク" xfId="2" builtinId="8"/>
    <cellStyle name="桁区切り 2" xfId="22"/>
    <cellStyle name="桁区切り 3" xfId="27"/>
    <cellStyle name="標準" xfId="0" builtinId="0"/>
    <cellStyle name="標準 2" xfId="23"/>
    <cellStyle name="標準 2 2" xfId="1"/>
    <cellStyle name="標準 3" xfId="24"/>
    <cellStyle name="標準 4" xfId="26"/>
    <cellStyle name="標準_佐賀市統計書（感染症）" xfId="28"/>
    <cellStyle name="未定義"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3" name="額縁 2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339000</xdr:colOff>
      <xdr:row>0</xdr:row>
      <xdr:rowOff>324000</xdr:rowOff>
    </xdr:to>
    <xdr:sp macro="" textlink="">
      <xdr:nvSpPr>
        <xdr:cNvPr id="8" name="額縁 7">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11" name="額縁 10">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7" name="額縁 6">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2</xdr:col>
      <xdr:colOff>281850</xdr:colOff>
      <xdr:row>0</xdr:row>
      <xdr:rowOff>324001</xdr:rowOff>
    </xdr:to>
    <xdr:sp macro="" textlink="">
      <xdr:nvSpPr>
        <xdr:cNvPr id="3" name="額縁 2">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319950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8" name="額縁 7">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activeCell="B3" sqref="B3"/>
    </sheetView>
  </sheetViews>
  <sheetFormatPr defaultColWidth="9" defaultRowHeight="13.5"/>
  <cols>
    <col min="1" max="1" width="5.625" style="1" customWidth="1"/>
    <col min="2" max="2" width="7.625" style="1" customWidth="1"/>
    <col min="3" max="3" width="64.625" style="1" customWidth="1"/>
    <col min="4" max="4" width="25.625" style="11" customWidth="1"/>
    <col min="5" max="16384" width="9" style="1"/>
  </cols>
  <sheetData>
    <row r="1" spans="1:4" ht="30" customHeight="1">
      <c r="B1" s="443" t="s">
        <v>416</v>
      </c>
      <c r="C1" s="443"/>
      <c r="D1" s="443"/>
    </row>
    <row r="2" spans="1:4" ht="30" customHeight="1">
      <c r="B2" s="443" t="s">
        <v>417</v>
      </c>
      <c r="C2" s="443"/>
      <c r="D2" s="443"/>
    </row>
    <row r="3" spans="1:4" ht="30" customHeight="1" thickBot="1">
      <c r="B3" s="2" t="s">
        <v>0</v>
      </c>
      <c r="C3" s="3"/>
      <c r="D3" s="3"/>
    </row>
    <row r="4" spans="1:4" ht="35.1" customHeight="1">
      <c r="A4" s="4"/>
      <c r="B4" s="444" t="s">
        <v>1</v>
      </c>
      <c r="C4" s="445"/>
      <c r="D4" s="5" t="s">
        <v>2</v>
      </c>
    </row>
    <row r="5" spans="1:4" ht="35.1" customHeight="1">
      <c r="A5" s="4"/>
      <c r="B5" s="6" t="str">
        <f>HYPERLINK("#130!A1","130")</f>
        <v>130</v>
      </c>
      <c r="C5" s="420" t="str">
        <f>HYPERLINK("#130!A1","し尿収集と処理状況")</f>
        <v>し尿収集と処理状況</v>
      </c>
      <c r="D5" s="7" t="s">
        <v>418</v>
      </c>
    </row>
    <row r="6" spans="1:4" ht="35.1" customHeight="1">
      <c r="A6" s="4"/>
      <c r="B6" s="8" t="str">
        <f>HYPERLINK("#131!A1","131")</f>
        <v>131</v>
      </c>
      <c r="C6" s="421" t="str">
        <f>HYPERLINK("#131!A1","公害関係等発生状況")</f>
        <v>公害関係等発生状況</v>
      </c>
      <c r="D6" s="7" t="s">
        <v>418</v>
      </c>
    </row>
    <row r="7" spans="1:4" ht="35.1" customHeight="1">
      <c r="A7" s="4"/>
      <c r="B7" s="8" t="str">
        <f>HYPERLINK("#132!A1","132")</f>
        <v>132</v>
      </c>
      <c r="C7" s="421" t="str">
        <f>HYPERLINK("#132!A1","ごみ搬入と処理状況")</f>
        <v>ごみ搬入と処理状況</v>
      </c>
      <c r="D7" s="7" t="s">
        <v>418</v>
      </c>
    </row>
    <row r="8" spans="1:4" ht="35.1" customHeight="1">
      <c r="A8" s="4"/>
      <c r="B8" s="6" t="str">
        <f>HYPERLINK("#133①!A1","133-1")</f>
        <v>133-1</v>
      </c>
      <c r="C8" s="421" t="str">
        <f>HYPERLINK("#133①!A1","感染症発生件数（佐賀中部保健福祉事務所管内）　全数把握")</f>
        <v>感染症発生件数（佐賀中部保健福祉事務所管内）　全数把握</v>
      </c>
      <c r="D8" s="9" t="s">
        <v>419</v>
      </c>
    </row>
    <row r="9" spans="1:4" ht="35.1" customHeight="1">
      <c r="A9" s="4"/>
      <c r="B9" s="6" t="str">
        <f>HYPERLINK("#133②!A1","133-2")</f>
        <v>133-2</v>
      </c>
      <c r="C9" s="421" t="str">
        <f>HYPERLINK("#133②!A1","感染症発生件数（佐賀中部保健福祉事務所管内）　定点把握")</f>
        <v>感染症発生件数（佐賀中部保健福祉事務所管内）　定点把握</v>
      </c>
      <c r="D9" s="9" t="s">
        <v>419</v>
      </c>
    </row>
    <row r="10" spans="1:4" ht="35.1" customHeight="1">
      <c r="A10" s="4"/>
      <c r="B10" s="8" t="str">
        <f>HYPERLINK("#134!A1","134")</f>
        <v>134</v>
      </c>
      <c r="C10" s="421" t="str">
        <f>HYPERLINK("#134!A1","医療施設数")</f>
        <v>医療施設数</v>
      </c>
      <c r="D10" s="7" t="s">
        <v>420</v>
      </c>
    </row>
    <row r="11" spans="1:4" ht="35.1" customHeight="1">
      <c r="A11" s="4"/>
      <c r="B11" s="8" t="str">
        <f>HYPERLINK("#135!A1","135")</f>
        <v>135</v>
      </c>
      <c r="C11" s="422" t="str">
        <f>HYPERLINK("#135!A1","医療施設従事者数")</f>
        <v>医療施設従事者数</v>
      </c>
      <c r="D11" s="9" t="s">
        <v>349</v>
      </c>
    </row>
    <row r="12" spans="1:4" ht="35.1" customHeight="1">
      <c r="A12" s="4"/>
      <c r="B12" s="8" t="str">
        <f>HYPERLINK("#136!A1","136")</f>
        <v>136</v>
      </c>
      <c r="C12" s="422" t="str">
        <f>HYPERLINK("#136!A1","予防接種接種者数")</f>
        <v>予防接種接種者数</v>
      </c>
      <c r="D12" s="7" t="s">
        <v>418</v>
      </c>
    </row>
    <row r="13" spans="1:4" ht="35.1" customHeight="1">
      <c r="A13" s="4"/>
      <c r="B13" s="8" t="str">
        <f>HYPERLINK("#137!A1","137")</f>
        <v>137</v>
      </c>
      <c r="C13" s="422" t="str">
        <f>HYPERLINK("#137!A1","成人健診受診者数")</f>
        <v>成人健診受診者数</v>
      </c>
      <c r="D13" s="7" t="s">
        <v>418</v>
      </c>
    </row>
    <row r="14" spans="1:4" ht="35.1" customHeight="1">
      <c r="A14" s="4"/>
      <c r="B14" s="8" t="str">
        <f>HYPERLINK("#138!A1","138")</f>
        <v>138</v>
      </c>
      <c r="C14" s="422" t="str">
        <f>HYPERLINK("#138!A1","後期高齢者医療")</f>
        <v>後期高齢者医療</v>
      </c>
      <c r="D14" s="7" t="s">
        <v>418</v>
      </c>
    </row>
    <row r="15" spans="1:4" ht="35.1" customHeight="1">
      <c r="A15" s="4"/>
      <c r="B15" s="8" t="str">
        <f>HYPERLINK("#139!A1","139-1")</f>
        <v>139-1</v>
      </c>
      <c r="C15" s="422" t="str">
        <f>HYPERLINK("#139!A1","訪問指導事業　母子保健関係")</f>
        <v>訪問指導事業　母子保健関係</v>
      </c>
      <c r="D15" s="7" t="s">
        <v>418</v>
      </c>
    </row>
    <row r="16" spans="1:4" ht="35.1" customHeight="1">
      <c r="A16" s="4"/>
      <c r="B16" s="8" t="str">
        <f>HYPERLINK("#139!A1","139-2")</f>
        <v>139-2</v>
      </c>
      <c r="C16" s="422" t="str">
        <f>HYPERLINK("#139!A17","訪問指導事業　成人保健関係")</f>
        <v>訪問指導事業　成人保健関係</v>
      </c>
      <c r="D16" s="7" t="s">
        <v>418</v>
      </c>
    </row>
    <row r="17" spans="1:4" ht="35.1" customHeight="1">
      <c r="A17" s="4"/>
      <c r="B17" s="8" t="str">
        <f>HYPERLINK("#140!A1","140")</f>
        <v>140</v>
      </c>
      <c r="C17" s="421" t="str">
        <f>HYPERLINK("#140!A1","年齢階級別死亡者数")</f>
        <v>年齢階級別死亡者数</v>
      </c>
      <c r="D17" s="7" t="s">
        <v>418</v>
      </c>
    </row>
    <row r="18" spans="1:4" ht="35.1" customHeight="1" thickBot="1">
      <c r="A18" s="4"/>
      <c r="B18" s="10" t="str">
        <f>HYPERLINK("#141!A1","141")</f>
        <v>141</v>
      </c>
      <c r="C18" s="423" t="str">
        <f>HYPERLINK("#141!A1","主要死因別死亡者数")</f>
        <v>主要死因別死亡者数</v>
      </c>
      <c r="D18" s="332" t="s">
        <v>418</v>
      </c>
    </row>
  </sheetData>
  <mergeCells count="3">
    <mergeCell ref="B1:D1"/>
    <mergeCell ref="B2:D2"/>
    <mergeCell ref="B4:C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Normal="100" workbookViewId="0">
      <selection activeCell="A2" sqref="A2:F2"/>
    </sheetView>
  </sheetViews>
  <sheetFormatPr defaultColWidth="8.625" defaultRowHeight="13.5"/>
  <cols>
    <col min="1" max="1" width="22.75" style="15" customWidth="1"/>
    <col min="2" max="6" width="11.75" style="15" customWidth="1"/>
    <col min="7" max="16384" width="8.625" style="15"/>
  </cols>
  <sheetData>
    <row r="1" spans="1:6" s="12" customFormat="1" ht="30" customHeight="1"/>
    <row r="2" spans="1:6" ht="22.5" customHeight="1">
      <c r="A2" s="496" t="s">
        <v>409</v>
      </c>
      <c r="B2" s="496"/>
      <c r="C2" s="496"/>
      <c r="D2" s="496"/>
      <c r="E2" s="496"/>
      <c r="F2" s="496"/>
    </row>
    <row r="3" spans="1:6" ht="13.5" customHeight="1" thickBot="1">
      <c r="A3" s="40" t="s">
        <v>77</v>
      </c>
      <c r="B3" s="79"/>
      <c r="C3" s="79"/>
      <c r="D3" s="79"/>
      <c r="E3" s="79"/>
      <c r="F3" s="79"/>
    </row>
    <row r="4" spans="1:6" ht="24" customHeight="1">
      <c r="A4" s="335" t="s">
        <v>238</v>
      </c>
      <c r="B4" s="62" t="s">
        <v>214</v>
      </c>
      <c r="C4" s="62" t="s">
        <v>237</v>
      </c>
      <c r="D4" s="62" t="s">
        <v>304</v>
      </c>
      <c r="E4" s="62" t="s">
        <v>335</v>
      </c>
      <c r="F4" s="62" t="s">
        <v>357</v>
      </c>
    </row>
    <row r="5" spans="1:6" ht="19.5" customHeight="1">
      <c r="A5" s="83" t="s">
        <v>165</v>
      </c>
      <c r="B5" s="41">
        <v>12329</v>
      </c>
      <c r="C5" s="41">
        <v>11676</v>
      </c>
      <c r="D5" s="41" t="s">
        <v>317</v>
      </c>
      <c r="E5" s="42">
        <v>10918</v>
      </c>
      <c r="F5" s="43">
        <v>10247</v>
      </c>
    </row>
    <row r="6" spans="1:6" ht="19.5" customHeight="1">
      <c r="A6" s="85" t="s">
        <v>166</v>
      </c>
      <c r="B6" s="44">
        <v>89</v>
      </c>
      <c r="C6" s="44">
        <v>60</v>
      </c>
      <c r="D6" s="44">
        <v>84</v>
      </c>
      <c r="E6" s="45">
        <v>95</v>
      </c>
      <c r="F6" s="46">
        <v>65</v>
      </c>
    </row>
    <row r="7" spans="1:6" ht="19.5" customHeight="1">
      <c r="A7" s="85" t="s">
        <v>167</v>
      </c>
      <c r="B7" s="44">
        <v>310</v>
      </c>
      <c r="C7" s="44">
        <v>276</v>
      </c>
      <c r="D7" s="47">
        <v>365</v>
      </c>
      <c r="E7" s="45">
        <v>358</v>
      </c>
      <c r="F7" s="46">
        <v>337</v>
      </c>
    </row>
    <row r="8" spans="1:6" ht="19.5" customHeight="1">
      <c r="A8" s="85" t="s">
        <v>147</v>
      </c>
      <c r="B8" s="44">
        <v>4498</v>
      </c>
      <c r="C8" s="44">
        <v>3813</v>
      </c>
      <c r="D8" s="44" t="s">
        <v>318</v>
      </c>
      <c r="E8" s="45">
        <v>3706</v>
      </c>
      <c r="F8" s="46">
        <v>3443</v>
      </c>
    </row>
    <row r="9" spans="1:6" ht="19.5" customHeight="1">
      <c r="A9" s="85" t="s">
        <v>148</v>
      </c>
      <c r="B9" s="48">
        <v>10093</v>
      </c>
      <c r="C9" s="48">
        <v>9781</v>
      </c>
      <c r="D9" s="48" t="s">
        <v>319</v>
      </c>
      <c r="E9" s="49">
        <v>9863</v>
      </c>
      <c r="F9" s="50">
        <v>9567</v>
      </c>
    </row>
    <row r="10" spans="1:6" ht="19.5" customHeight="1">
      <c r="A10" s="85" t="s">
        <v>149</v>
      </c>
      <c r="B10" s="48">
        <v>10040</v>
      </c>
      <c r="C10" s="48">
        <v>8881</v>
      </c>
      <c r="D10" s="48" t="s">
        <v>320</v>
      </c>
      <c r="E10" s="49">
        <v>9516</v>
      </c>
      <c r="F10" s="50">
        <v>9332</v>
      </c>
    </row>
    <row r="11" spans="1:6" ht="19.5" customHeight="1">
      <c r="A11" s="85" t="s">
        <v>150</v>
      </c>
      <c r="B11" s="48">
        <v>6220</v>
      </c>
      <c r="C11" s="48">
        <v>5497</v>
      </c>
      <c r="D11" s="48" t="s">
        <v>321</v>
      </c>
      <c r="E11" s="49">
        <v>6014</v>
      </c>
      <c r="F11" s="50">
        <v>5983</v>
      </c>
    </row>
    <row r="12" spans="1:6" ht="19.5" customHeight="1">
      <c r="A12" s="85" t="s">
        <v>151</v>
      </c>
      <c r="B12" s="48">
        <v>6679</v>
      </c>
      <c r="C12" s="48">
        <v>6030</v>
      </c>
      <c r="D12" s="48" t="s">
        <v>322</v>
      </c>
      <c r="E12" s="49">
        <v>6591</v>
      </c>
      <c r="F12" s="50">
        <v>6408</v>
      </c>
    </row>
    <row r="13" spans="1:6" ht="19.5" customHeight="1">
      <c r="A13" s="85" t="s">
        <v>152</v>
      </c>
      <c r="B13" s="48">
        <v>11249</v>
      </c>
      <c r="C13" s="48">
        <v>10569</v>
      </c>
      <c r="D13" s="48" t="s">
        <v>323</v>
      </c>
      <c r="E13" s="49">
        <v>10665</v>
      </c>
      <c r="F13" s="50">
        <v>10441</v>
      </c>
    </row>
    <row r="14" spans="1:6" ht="19.5" customHeight="1">
      <c r="A14" s="85" t="s">
        <v>168</v>
      </c>
      <c r="B14" s="48">
        <v>2818</v>
      </c>
      <c r="C14" s="48">
        <v>2537</v>
      </c>
      <c r="D14" s="48" t="s">
        <v>324</v>
      </c>
      <c r="E14" s="49">
        <v>2636</v>
      </c>
      <c r="F14" s="50">
        <v>2563</v>
      </c>
    </row>
    <row r="15" spans="1:6" ht="19.5" customHeight="1">
      <c r="A15" s="85" t="s">
        <v>169</v>
      </c>
      <c r="B15" s="48">
        <v>738</v>
      </c>
      <c r="C15" s="48">
        <v>2</v>
      </c>
      <c r="D15" s="48">
        <v>487</v>
      </c>
      <c r="E15" s="49">
        <v>663</v>
      </c>
      <c r="F15" s="50">
        <v>513</v>
      </c>
    </row>
    <row r="16" spans="1:6" ht="19.5" customHeight="1">
      <c r="A16" s="85" t="s">
        <v>170</v>
      </c>
      <c r="B16" s="48">
        <v>834</v>
      </c>
      <c r="C16" s="48">
        <v>732</v>
      </c>
      <c r="D16" s="48">
        <v>779</v>
      </c>
      <c r="E16" s="49">
        <v>881</v>
      </c>
      <c r="F16" s="50">
        <v>776</v>
      </c>
    </row>
    <row r="17" spans="1:6" ht="19.5" customHeight="1" thickBot="1">
      <c r="A17" s="84" t="s">
        <v>171</v>
      </c>
      <c r="B17" s="51">
        <v>65897</v>
      </c>
      <c r="C17" s="51">
        <v>59854</v>
      </c>
      <c r="D17" s="51" t="s">
        <v>325</v>
      </c>
      <c r="E17" s="52">
        <v>61906</v>
      </c>
      <c r="F17" s="53">
        <v>59675</v>
      </c>
    </row>
    <row r="18" spans="1:6" ht="13.5" customHeight="1">
      <c r="A18" s="55" t="s">
        <v>202</v>
      </c>
      <c r="B18" s="79"/>
      <c r="C18" s="79"/>
      <c r="D18" s="79"/>
      <c r="E18" s="79"/>
      <c r="F18" s="79"/>
    </row>
  </sheetData>
  <mergeCells count="1">
    <mergeCell ref="A2:F2"/>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3.5"/>
  <cols>
    <col min="1" max="1" width="11.25" style="27" customWidth="1"/>
    <col min="2" max="2" width="23.5" style="27" customWidth="1"/>
    <col min="3" max="3" width="13.5" style="27" customWidth="1"/>
    <col min="4" max="4" width="11.25" style="27" customWidth="1"/>
    <col min="5" max="6" width="13.125" style="27" customWidth="1"/>
    <col min="7" max="7" width="11.25" style="27" customWidth="1"/>
    <col min="8" max="16384" width="9" style="27"/>
  </cols>
  <sheetData>
    <row r="1" spans="1:7" s="25" customFormat="1" ht="30" customHeight="1"/>
    <row r="2" spans="1:7" ht="22.5" customHeight="1">
      <c r="A2" s="549" t="s">
        <v>410</v>
      </c>
      <c r="B2" s="549"/>
      <c r="C2" s="549"/>
      <c r="D2" s="549"/>
      <c r="E2" s="549"/>
      <c r="F2" s="549"/>
      <c r="G2" s="549"/>
    </row>
    <row r="3" spans="1:7" ht="13.5" customHeight="1" thickBot="1">
      <c r="A3" s="79"/>
      <c r="B3" s="79"/>
      <c r="C3" s="79"/>
      <c r="D3" s="79"/>
      <c r="E3" s="79"/>
      <c r="F3" s="79"/>
      <c r="G3" s="79"/>
    </row>
    <row r="4" spans="1:7" ht="45" customHeight="1">
      <c r="A4" s="237" t="s">
        <v>78</v>
      </c>
      <c r="B4" s="237" t="s">
        <v>79</v>
      </c>
      <c r="C4" s="238" t="s">
        <v>80</v>
      </c>
      <c r="D4" s="239" t="s">
        <v>154</v>
      </c>
      <c r="E4" s="238" t="s">
        <v>81</v>
      </c>
      <c r="F4" s="239" t="s">
        <v>155</v>
      </c>
      <c r="G4" s="240" t="s">
        <v>156</v>
      </c>
    </row>
    <row r="5" spans="1:7" ht="26.25" customHeight="1">
      <c r="A5" s="241" t="s">
        <v>213</v>
      </c>
      <c r="B5" s="550" t="s">
        <v>180</v>
      </c>
      <c r="C5" s="550" t="s">
        <v>181</v>
      </c>
      <c r="D5" s="242">
        <v>33120</v>
      </c>
      <c r="E5" s="243">
        <v>1335557</v>
      </c>
      <c r="F5" s="243">
        <v>2584266</v>
      </c>
      <c r="G5" s="244">
        <v>78027</v>
      </c>
    </row>
    <row r="6" spans="1:7" ht="26.25" customHeight="1">
      <c r="A6" s="176" t="s">
        <v>332</v>
      </c>
      <c r="B6" s="551"/>
      <c r="C6" s="551"/>
      <c r="D6" s="245">
        <v>33214</v>
      </c>
      <c r="E6" s="246">
        <v>1277779</v>
      </c>
      <c r="F6" s="243">
        <v>2536624</v>
      </c>
      <c r="G6" s="244">
        <v>76372</v>
      </c>
    </row>
    <row r="7" spans="1:7" ht="26.25" customHeight="1">
      <c r="A7" s="247" t="s">
        <v>331</v>
      </c>
      <c r="B7" s="551"/>
      <c r="C7" s="551"/>
      <c r="D7" s="242">
        <v>33275</v>
      </c>
      <c r="E7" s="243">
        <v>1300383</v>
      </c>
      <c r="F7" s="243">
        <v>2578680</v>
      </c>
      <c r="G7" s="244">
        <v>77496</v>
      </c>
    </row>
    <row r="8" spans="1:7" ht="26.25" customHeight="1">
      <c r="A8" s="176" t="s">
        <v>353</v>
      </c>
      <c r="B8" s="551"/>
      <c r="C8" s="551"/>
      <c r="D8" s="242">
        <v>34056</v>
      </c>
      <c r="E8" s="243">
        <v>1341391</v>
      </c>
      <c r="F8" s="246">
        <v>2716580</v>
      </c>
      <c r="G8" s="248">
        <v>79768</v>
      </c>
    </row>
    <row r="9" spans="1:7" ht="26.25" customHeight="1" thickBot="1">
      <c r="A9" s="398" t="s">
        <v>354</v>
      </c>
      <c r="B9" s="552"/>
      <c r="C9" s="552"/>
      <c r="D9" s="250">
        <v>34914</v>
      </c>
      <c r="E9" s="251">
        <v>1412236</v>
      </c>
      <c r="F9" s="251">
        <v>2784386</v>
      </c>
      <c r="G9" s="252">
        <v>79750</v>
      </c>
    </row>
    <row r="10" spans="1:7" s="26" customFormat="1">
      <c r="A10" s="253" t="s">
        <v>82</v>
      </c>
      <c r="B10" s="253"/>
      <c r="C10" s="253"/>
      <c r="D10" s="253"/>
      <c r="E10" s="253"/>
      <c r="F10" s="253"/>
      <c r="G10" s="253"/>
    </row>
  </sheetData>
  <mergeCells count="3">
    <mergeCell ref="A2:G2"/>
    <mergeCell ref="B5:B9"/>
    <mergeCell ref="C5:C9"/>
  </mergeCells>
  <phoneticPr fontId="2"/>
  <printOptions horizontalCentered="1" gridLinesSet="0"/>
  <pageMargins left="0.78740157480314965" right="0.78740157480314965" top="0.78740157480314965" bottom="0.78740157480314965" header="0.51181102362204722" footer="0.51181102362204722"/>
  <pageSetup paperSize="9" orientation="portrait" horizontalDpi="300" verticalDpi="300" r:id="rId1"/>
  <headerFooter alignWithMargins="0"/>
  <ignoredErrors>
    <ignoredError sqref="A6:A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topLeftCell="A7" zoomScaleNormal="100" workbookViewId="0">
      <selection activeCell="A17" sqref="A17:G17"/>
    </sheetView>
  </sheetViews>
  <sheetFormatPr defaultRowHeight="13.5"/>
  <cols>
    <col min="1" max="1" width="5" style="12" customWidth="1"/>
    <col min="2" max="2" width="21.5" style="12" customWidth="1"/>
    <col min="3" max="7" width="11.125" style="12" customWidth="1"/>
    <col min="8" max="16384" width="9" style="12"/>
  </cols>
  <sheetData>
    <row r="1" spans="1:7" ht="30" customHeight="1"/>
    <row r="2" spans="1:7" ht="22.5" customHeight="1">
      <c r="A2" s="562" t="s">
        <v>411</v>
      </c>
      <c r="B2" s="562"/>
      <c r="C2" s="562"/>
      <c r="D2" s="562"/>
      <c r="E2" s="562"/>
      <c r="F2" s="562"/>
      <c r="G2" s="562"/>
    </row>
    <row r="3" spans="1:7" s="17" customFormat="1" ht="13.5" customHeight="1" thickBot="1">
      <c r="A3" s="55" t="s">
        <v>234</v>
      </c>
      <c r="B3" s="55"/>
      <c r="C3" s="55"/>
      <c r="D3" s="55"/>
      <c r="E3" s="55"/>
      <c r="F3" s="72"/>
      <c r="G3" s="55"/>
    </row>
    <row r="4" spans="1:7" s="17" customFormat="1" ht="25.5" customHeight="1">
      <c r="A4" s="563" t="s">
        <v>172</v>
      </c>
      <c r="B4" s="564"/>
      <c r="C4" s="63" t="s">
        <v>298</v>
      </c>
      <c r="D4" s="63" t="s">
        <v>297</v>
      </c>
      <c r="E4" s="62" t="s">
        <v>305</v>
      </c>
      <c r="F4" s="62" t="s">
        <v>336</v>
      </c>
      <c r="G4" s="62" t="s">
        <v>358</v>
      </c>
    </row>
    <row r="5" spans="1:7" ht="21" customHeight="1">
      <c r="A5" s="565" t="s">
        <v>173</v>
      </c>
      <c r="B5" s="71" t="s">
        <v>174</v>
      </c>
      <c r="C5" s="70">
        <v>143</v>
      </c>
      <c r="D5" s="70">
        <v>89</v>
      </c>
      <c r="E5" s="69">
        <v>112</v>
      </c>
      <c r="F5" s="69">
        <v>155</v>
      </c>
      <c r="G5" s="68">
        <v>109</v>
      </c>
    </row>
    <row r="6" spans="1:7" ht="21" customHeight="1">
      <c r="A6" s="566"/>
      <c r="B6" s="61" t="s">
        <v>175</v>
      </c>
      <c r="C6" s="60">
        <v>3076</v>
      </c>
      <c r="D6" s="60">
        <v>2761</v>
      </c>
      <c r="E6" s="59">
        <v>2793</v>
      </c>
      <c r="F6" s="59">
        <v>2672</v>
      </c>
      <c r="G6" s="67">
        <v>3053</v>
      </c>
    </row>
    <row r="7" spans="1:7" ht="24" customHeight="1">
      <c r="A7" s="566"/>
      <c r="B7" s="61" t="s">
        <v>218</v>
      </c>
      <c r="C7" s="60">
        <v>89</v>
      </c>
      <c r="D7" s="60">
        <v>99</v>
      </c>
      <c r="E7" s="59">
        <v>86</v>
      </c>
      <c r="F7" s="59">
        <v>46</v>
      </c>
      <c r="G7" s="67">
        <v>56</v>
      </c>
    </row>
    <row r="8" spans="1:7" ht="21" customHeight="1">
      <c r="A8" s="566"/>
      <c r="B8" s="61" t="s">
        <v>176</v>
      </c>
      <c r="C8" s="60">
        <v>143</v>
      </c>
      <c r="D8" s="60">
        <v>143</v>
      </c>
      <c r="E8" s="59">
        <v>108</v>
      </c>
      <c r="F8" s="59">
        <v>106</v>
      </c>
      <c r="G8" s="67">
        <v>151</v>
      </c>
    </row>
    <row r="9" spans="1:7" ht="24" customHeight="1">
      <c r="A9" s="566"/>
      <c r="B9" s="61" t="s">
        <v>177</v>
      </c>
      <c r="C9" s="60">
        <v>2896</v>
      </c>
      <c r="D9" s="60">
        <v>2572</v>
      </c>
      <c r="E9" s="59">
        <v>2625</v>
      </c>
      <c r="F9" s="59">
        <v>2534</v>
      </c>
      <c r="G9" s="67">
        <v>2895</v>
      </c>
    </row>
    <row r="10" spans="1:7" ht="21" customHeight="1">
      <c r="A10" s="566"/>
      <c r="B10" s="61" t="s">
        <v>178</v>
      </c>
      <c r="C10" s="60">
        <v>620</v>
      </c>
      <c r="D10" s="60">
        <v>394</v>
      </c>
      <c r="E10" s="59">
        <v>351</v>
      </c>
      <c r="F10" s="59">
        <v>319</v>
      </c>
      <c r="G10" s="67">
        <v>301</v>
      </c>
    </row>
    <row r="11" spans="1:7" ht="21" customHeight="1">
      <c r="A11" s="566"/>
      <c r="B11" s="66" t="s">
        <v>179</v>
      </c>
      <c r="C11" s="65">
        <v>52</v>
      </c>
      <c r="D11" s="60">
        <v>43</v>
      </c>
      <c r="E11" s="59">
        <v>80</v>
      </c>
      <c r="F11" s="59">
        <v>97</v>
      </c>
      <c r="G11" s="64">
        <v>42</v>
      </c>
    </row>
    <row r="12" spans="1:7" ht="21" customHeight="1" thickBot="1">
      <c r="A12" s="567" t="s">
        <v>153</v>
      </c>
      <c r="B12" s="568"/>
      <c r="C12" s="58">
        <v>7019</v>
      </c>
      <c r="D12" s="58">
        <v>6101</v>
      </c>
      <c r="E12" s="57">
        <v>6155</v>
      </c>
      <c r="F12" s="57">
        <v>5929</v>
      </c>
      <c r="G12" s="56">
        <v>6607</v>
      </c>
    </row>
    <row r="13" spans="1:7">
      <c r="A13" s="55" t="s">
        <v>202</v>
      </c>
      <c r="B13" s="79"/>
      <c r="C13" s="79"/>
      <c r="D13" s="79"/>
      <c r="E13" s="79"/>
      <c r="F13" s="79"/>
      <c r="G13" s="79"/>
    </row>
    <row r="14" spans="1:7" s="39" customFormat="1">
      <c r="A14" s="55"/>
      <c r="B14" s="79"/>
      <c r="C14" s="79"/>
      <c r="D14" s="79"/>
      <c r="E14" s="79"/>
      <c r="F14" s="79"/>
      <c r="G14" s="79"/>
    </row>
    <row r="15" spans="1:7" s="39" customFormat="1">
      <c r="A15" s="55"/>
      <c r="B15" s="79"/>
      <c r="C15" s="79"/>
      <c r="D15" s="79"/>
      <c r="E15" s="79"/>
      <c r="F15" s="79"/>
      <c r="G15" s="79"/>
    </row>
    <row r="16" spans="1:7">
      <c r="A16" s="54"/>
      <c r="B16" s="79"/>
      <c r="C16" s="79"/>
      <c r="D16" s="79"/>
      <c r="E16" s="79"/>
      <c r="F16" s="79"/>
      <c r="G16" s="79"/>
    </row>
    <row r="17" spans="1:7" ht="22.5" customHeight="1">
      <c r="A17" s="562" t="s">
        <v>412</v>
      </c>
      <c r="B17" s="562"/>
      <c r="C17" s="562"/>
      <c r="D17" s="562"/>
      <c r="E17" s="562"/>
      <c r="F17" s="562"/>
      <c r="G17" s="562"/>
    </row>
    <row r="18" spans="1:7" s="17" customFormat="1" ht="13.5" customHeight="1" thickBot="1">
      <c r="A18" s="55" t="s">
        <v>235</v>
      </c>
      <c r="B18" s="55"/>
      <c r="C18" s="55"/>
      <c r="D18" s="55"/>
      <c r="E18" s="55"/>
      <c r="F18" s="72"/>
      <c r="G18" s="55"/>
    </row>
    <row r="19" spans="1:7" ht="25.5" customHeight="1">
      <c r="A19" s="563" t="s">
        <v>172</v>
      </c>
      <c r="B19" s="564"/>
      <c r="C19" s="63" t="s">
        <v>296</v>
      </c>
      <c r="D19" s="63" t="s">
        <v>297</v>
      </c>
      <c r="E19" s="62" t="s">
        <v>305</v>
      </c>
      <c r="F19" s="62" t="s">
        <v>336</v>
      </c>
      <c r="G19" s="62" t="s">
        <v>358</v>
      </c>
    </row>
    <row r="20" spans="1:7" ht="18" customHeight="1">
      <c r="A20" s="555" t="s">
        <v>203</v>
      </c>
      <c r="B20" s="553" t="s">
        <v>204</v>
      </c>
      <c r="C20" s="434">
        <v>1747</v>
      </c>
      <c r="D20" s="435">
        <v>1607</v>
      </c>
      <c r="E20" s="434">
        <v>1351</v>
      </c>
      <c r="F20" s="434">
        <v>1090</v>
      </c>
      <c r="G20" s="439">
        <v>1238</v>
      </c>
    </row>
    <row r="21" spans="1:7" ht="18" customHeight="1">
      <c r="A21" s="556"/>
      <c r="B21" s="553"/>
      <c r="C21" s="436">
        <v>1254</v>
      </c>
      <c r="D21" s="436">
        <v>1065</v>
      </c>
      <c r="E21" s="436">
        <v>1012</v>
      </c>
      <c r="F21" s="437">
        <v>894</v>
      </c>
      <c r="G21" s="440">
        <v>920</v>
      </c>
    </row>
    <row r="22" spans="1:7" ht="18" customHeight="1">
      <c r="A22" s="556"/>
      <c r="B22" s="554" t="s">
        <v>48</v>
      </c>
      <c r="C22" s="434">
        <v>63</v>
      </c>
      <c r="D22" s="435">
        <v>248</v>
      </c>
      <c r="E22" s="434">
        <v>45</v>
      </c>
      <c r="F22" s="434">
        <v>179</v>
      </c>
      <c r="G22" s="439">
        <v>201</v>
      </c>
    </row>
    <row r="23" spans="1:7" ht="18" customHeight="1">
      <c r="A23" s="557"/>
      <c r="B23" s="554"/>
      <c r="C23" s="437">
        <v>60</v>
      </c>
      <c r="D23" s="437">
        <v>221</v>
      </c>
      <c r="E23" s="437">
        <v>41</v>
      </c>
      <c r="F23" s="437">
        <v>169</v>
      </c>
      <c r="G23" s="440">
        <v>188</v>
      </c>
    </row>
    <row r="24" spans="1:7" ht="21" customHeight="1">
      <c r="A24" s="558" t="s">
        <v>205</v>
      </c>
      <c r="B24" s="559"/>
      <c r="C24" s="434">
        <v>1810</v>
      </c>
      <c r="D24" s="434">
        <v>1855</v>
      </c>
      <c r="E24" s="434">
        <v>1396</v>
      </c>
      <c r="F24" s="434">
        <v>1269</v>
      </c>
      <c r="G24" s="439">
        <v>1439</v>
      </c>
    </row>
    <row r="25" spans="1:7" ht="21" customHeight="1" thickBot="1">
      <c r="A25" s="560"/>
      <c r="B25" s="561"/>
      <c r="C25" s="438">
        <v>1314</v>
      </c>
      <c r="D25" s="438">
        <v>1286</v>
      </c>
      <c r="E25" s="438">
        <v>1053</v>
      </c>
      <c r="F25" s="438">
        <v>1063</v>
      </c>
      <c r="G25" s="441">
        <v>1108</v>
      </c>
    </row>
    <row r="26" spans="1:7">
      <c r="A26" s="76" t="s">
        <v>202</v>
      </c>
      <c r="B26" s="75"/>
      <c r="C26" s="55"/>
      <c r="D26" s="73"/>
      <c r="E26" s="55"/>
      <c r="F26" s="55"/>
      <c r="G26" s="73"/>
    </row>
    <row r="27" spans="1:7">
      <c r="A27" s="81" t="s">
        <v>206</v>
      </c>
      <c r="B27" s="75"/>
      <c r="C27" s="55"/>
      <c r="D27" s="74"/>
      <c r="E27" s="55"/>
      <c r="F27" s="55"/>
      <c r="G27" s="74"/>
    </row>
    <row r="28" spans="1:7">
      <c r="A28" s="81" t="s">
        <v>207</v>
      </c>
      <c r="B28" s="39"/>
      <c r="C28" s="39"/>
      <c r="D28" s="39"/>
      <c r="E28" s="39"/>
      <c r="F28" s="39"/>
      <c r="G28" s="39"/>
    </row>
  </sheetData>
  <mergeCells count="10">
    <mergeCell ref="B20:B21"/>
    <mergeCell ref="B22:B23"/>
    <mergeCell ref="A20:A23"/>
    <mergeCell ref="A24:B25"/>
    <mergeCell ref="A2:G2"/>
    <mergeCell ref="A4:B4"/>
    <mergeCell ref="A5:A11"/>
    <mergeCell ref="A12:B12"/>
    <mergeCell ref="A17:G17"/>
    <mergeCell ref="A19:B19"/>
  </mergeCells>
  <phoneticPr fontId="2"/>
  <printOptions horizontalCentered="1" gridLinesSet="0"/>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zoomScaleNormal="100" workbookViewId="0"/>
  </sheetViews>
  <sheetFormatPr defaultColWidth="9" defaultRowHeight="13.5"/>
  <cols>
    <col min="1" max="1" width="12.25" style="18" customWidth="1"/>
    <col min="2" max="10" width="8.125" style="18" customWidth="1"/>
    <col min="11" max="16" width="9.125" style="18" customWidth="1"/>
    <col min="17" max="16384" width="9" style="18"/>
  </cols>
  <sheetData>
    <row r="1" spans="1:16" s="34" customFormat="1" ht="30" customHeight="1"/>
    <row r="2" spans="1:16" ht="22.5" customHeight="1">
      <c r="A2" s="569" t="s">
        <v>242</v>
      </c>
      <c r="B2" s="570"/>
      <c r="C2" s="570"/>
      <c r="D2" s="570"/>
      <c r="E2" s="570"/>
      <c r="F2" s="570"/>
      <c r="G2" s="570"/>
      <c r="H2" s="570"/>
      <c r="I2" s="570"/>
      <c r="J2" s="570"/>
      <c r="K2" s="576" t="s">
        <v>413</v>
      </c>
      <c r="L2" s="576"/>
      <c r="M2" s="576"/>
      <c r="N2" s="576"/>
      <c r="O2" s="576"/>
      <c r="P2" s="576"/>
    </row>
    <row r="3" spans="1:16" ht="13.5" customHeight="1" thickBot="1">
      <c r="A3" s="77"/>
      <c r="B3" s="77"/>
      <c r="C3" s="77"/>
      <c r="D3" s="77"/>
      <c r="E3" s="77"/>
      <c r="F3" s="77"/>
      <c r="G3" s="77"/>
      <c r="H3" s="77"/>
      <c r="I3" s="77"/>
      <c r="J3" s="77"/>
      <c r="K3" s="78"/>
      <c r="L3" s="78"/>
      <c r="M3" s="78"/>
      <c r="N3" s="78"/>
      <c r="O3" s="78"/>
      <c r="P3" s="37"/>
    </row>
    <row r="4" spans="1:16" ht="21" customHeight="1">
      <c r="A4" s="571" t="s">
        <v>157</v>
      </c>
      <c r="B4" s="573" t="s">
        <v>219</v>
      </c>
      <c r="C4" s="574"/>
      <c r="D4" s="574"/>
      <c r="E4" s="573" t="s">
        <v>239</v>
      </c>
      <c r="F4" s="574"/>
      <c r="G4" s="574"/>
      <c r="H4" s="573" t="s">
        <v>306</v>
      </c>
      <c r="I4" s="574"/>
      <c r="J4" s="574"/>
      <c r="K4" s="575" t="s">
        <v>337</v>
      </c>
      <c r="L4" s="574"/>
      <c r="M4" s="574"/>
      <c r="N4" s="573" t="s">
        <v>359</v>
      </c>
      <c r="O4" s="574"/>
      <c r="P4" s="574"/>
    </row>
    <row r="5" spans="1:16" ht="21" customHeight="1">
      <c r="A5" s="572"/>
      <c r="B5" s="213" t="s">
        <v>66</v>
      </c>
      <c r="C5" s="254" t="s">
        <v>84</v>
      </c>
      <c r="D5" s="255" t="s">
        <v>85</v>
      </c>
      <c r="E5" s="212" t="s">
        <v>66</v>
      </c>
      <c r="F5" s="254" t="s">
        <v>84</v>
      </c>
      <c r="G5" s="255" t="s">
        <v>85</v>
      </c>
      <c r="H5" s="211" t="s">
        <v>83</v>
      </c>
      <c r="I5" s="256" t="s">
        <v>86</v>
      </c>
      <c r="J5" s="256" t="s">
        <v>87</v>
      </c>
      <c r="K5" s="213" t="s">
        <v>83</v>
      </c>
      <c r="L5" s="254" t="s">
        <v>86</v>
      </c>
      <c r="M5" s="255" t="s">
        <v>87</v>
      </c>
      <c r="N5" s="212" t="s">
        <v>83</v>
      </c>
      <c r="O5" s="254" t="s">
        <v>86</v>
      </c>
      <c r="P5" s="255" t="s">
        <v>87</v>
      </c>
    </row>
    <row r="6" spans="1:16" s="34" customFormat="1" ht="21" customHeight="1">
      <c r="A6" s="257" t="s">
        <v>158</v>
      </c>
      <c r="B6" s="258">
        <v>2585</v>
      </c>
      <c r="C6" s="259">
        <v>1226</v>
      </c>
      <c r="D6" s="260">
        <v>1359</v>
      </c>
      <c r="E6" s="261">
        <v>2596</v>
      </c>
      <c r="F6" s="259">
        <v>1268</v>
      </c>
      <c r="G6" s="260">
        <v>1328</v>
      </c>
      <c r="H6" s="261">
        <v>2662</v>
      </c>
      <c r="I6" s="259">
        <v>1287</v>
      </c>
      <c r="J6" s="260">
        <v>1375</v>
      </c>
      <c r="K6" s="258">
        <v>4440</v>
      </c>
      <c r="L6" s="259">
        <v>2152</v>
      </c>
      <c r="M6" s="260">
        <v>2288</v>
      </c>
      <c r="N6" s="261">
        <v>3016</v>
      </c>
      <c r="O6" s="259">
        <v>1469</v>
      </c>
      <c r="P6" s="260">
        <v>1547</v>
      </c>
    </row>
    <row r="7" spans="1:16" s="34" customFormat="1" ht="21" customHeight="1">
      <c r="A7" s="262" t="s">
        <v>88</v>
      </c>
      <c r="B7" s="263">
        <v>2</v>
      </c>
      <c r="C7" s="264">
        <v>0</v>
      </c>
      <c r="D7" s="265">
        <v>2</v>
      </c>
      <c r="E7" s="266">
        <v>5</v>
      </c>
      <c r="F7" s="264">
        <v>5</v>
      </c>
      <c r="G7" s="265">
        <v>0</v>
      </c>
      <c r="H7" s="266">
        <v>2</v>
      </c>
      <c r="I7" s="264">
        <v>1</v>
      </c>
      <c r="J7" s="265">
        <v>1</v>
      </c>
      <c r="K7" s="263">
        <v>5</v>
      </c>
      <c r="L7" s="264">
        <v>2</v>
      </c>
      <c r="M7" s="265">
        <v>3</v>
      </c>
      <c r="N7" s="266">
        <v>3</v>
      </c>
      <c r="O7" s="264">
        <v>2</v>
      </c>
      <c r="P7" s="265">
        <v>1</v>
      </c>
    </row>
    <row r="8" spans="1:16" s="34" customFormat="1" ht="21" customHeight="1">
      <c r="A8" s="262" t="s">
        <v>89</v>
      </c>
      <c r="B8" s="263">
        <v>3</v>
      </c>
      <c r="C8" s="264">
        <v>1</v>
      </c>
      <c r="D8" s="265">
        <v>2</v>
      </c>
      <c r="E8" s="266">
        <v>0</v>
      </c>
      <c r="F8" s="264">
        <v>0</v>
      </c>
      <c r="G8" s="265">
        <v>0</v>
      </c>
      <c r="H8" s="266">
        <v>0</v>
      </c>
      <c r="I8" s="264">
        <v>0</v>
      </c>
      <c r="J8" s="265">
        <v>0</v>
      </c>
      <c r="K8" s="263">
        <v>1</v>
      </c>
      <c r="L8" s="264">
        <v>0</v>
      </c>
      <c r="M8" s="265">
        <v>1</v>
      </c>
      <c r="N8" s="266">
        <v>2</v>
      </c>
      <c r="O8" s="264">
        <v>1</v>
      </c>
      <c r="P8" s="265">
        <v>1</v>
      </c>
    </row>
    <row r="9" spans="1:16" s="34" customFormat="1" ht="21" customHeight="1">
      <c r="A9" s="262" t="s">
        <v>90</v>
      </c>
      <c r="B9" s="263">
        <v>16</v>
      </c>
      <c r="C9" s="264">
        <v>10</v>
      </c>
      <c r="D9" s="265">
        <v>6</v>
      </c>
      <c r="E9" s="266">
        <v>6</v>
      </c>
      <c r="F9" s="264">
        <v>5</v>
      </c>
      <c r="G9" s="265">
        <v>1</v>
      </c>
      <c r="H9" s="266">
        <v>13</v>
      </c>
      <c r="I9" s="264">
        <v>10</v>
      </c>
      <c r="J9" s="265">
        <v>3</v>
      </c>
      <c r="K9" s="263">
        <v>10</v>
      </c>
      <c r="L9" s="264">
        <v>7</v>
      </c>
      <c r="M9" s="265">
        <v>3</v>
      </c>
      <c r="N9" s="266">
        <v>13</v>
      </c>
      <c r="O9" s="264">
        <v>11</v>
      </c>
      <c r="P9" s="265">
        <v>2</v>
      </c>
    </row>
    <row r="10" spans="1:16" s="34" customFormat="1" ht="21" customHeight="1">
      <c r="A10" s="262" t="s">
        <v>91</v>
      </c>
      <c r="B10" s="263">
        <v>119</v>
      </c>
      <c r="C10" s="264">
        <v>78</v>
      </c>
      <c r="D10" s="265">
        <v>41</v>
      </c>
      <c r="E10" s="266">
        <v>133</v>
      </c>
      <c r="F10" s="264">
        <v>87</v>
      </c>
      <c r="G10" s="265">
        <v>46</v>
      </c>
      <c r="H10" s="266">
        <v>139</v>
      </c>
      <c r="I10" s="264">
        <v>78</v>
      </c>
      <c r="J10" s="265">
        <v>61</v>
      </c>
      <c r="K10" s="263">
        <v>189</v>
      </c>
      <c r="L10" s="264">
        <v>122</v>
      </c>
      <c r="M10" s="265">
        <v>67</v>
      </c>
      <c r="N10" s="266">
        <v>124</v>
      </c>
      <c r="O10" s="264">
        <v>80</v>
      </c>
      <c r="P10" s="265">
        <v>44</v>
      </c>
    </row>
    <row r="11" spans="1:16" s="34" customFormat="1" ht="21" customHeight="1">
      <c r="A11" s="262" t="s">
        <v>92</v>
      </c>
      <c r="B11" s="263">
        <v>1076</v>
      </c>
      <c r="C11" s="264">
        <v>663</v>
      </c>
      <c r="D11" s="265">
        <v>413</v>
      </c>
      <c r="E11" s="266">
        <v>1091</v>
      </c>
      <c r="F11" s="264">
        <v>670</v>
      </c>
      <c r="G11" s="265">
        <v>421</v>
      </c>
      <c r="H11" s="266">
        <v>1090</v>
      </c>
      <c r="I11" s="264">
        <v>690</v>
      </c>
      <c r="J11" s="265">
        <v>400</v>
      </c>
      <c r="K11" s="263">
        <v>1748</v>
      </c>
      <c r="L11" s="264">
        <v>1107</v>
      </c>
      <c r="M11" s="265">
        <v>641</v>
      </c>
      <c r="N11" s="266">
        <v>1219</v>
      </c>
      <c r="O11" s="264">
        <v>789</v>
      </c>
      <c r="P11" s="265">
        <v>430</v>
      </c>
    </row>
    <row r="12" spans="1:16" s="34" customFormat="1" ht="21" customHeight="1" thickBot="1">
      <c r="A12" s="267" t="s">
        <v>93</v>
      </c>
      <c r="B12" s="268">
        <v>1369</v>
      </c>
      <c r="C12" s="269">
        <v>474</v>
      </c>
      <c r="D12" s="270">
        <v>895</v>
      </c>
      <c r="E12" s="271">
        <v>1361</v>
      </c>
      <c r="F12" s="269">
        <v>501</v>
      </c>
      <c r="G12" s="270">
        <v>860</v>
      </c>
      <c r="H12" s="271">
        <v>1418</v>
      </c>
      <c r="I12" s="269">
        <v>508</v>
      </c>
      <c r="J12" s="270">
        <v>910</v>
      </c>
      <c r="K12" s="268">
        <v>2487</v>
      </c>
      <c r="L12" s="269">
        <v>914</v>
      </c>
      <c r="M12" s="270">
        <v>1573</v>
      </c>
      <c r="N12" s="271">
        <v>1655</v>
      </c>
      <c r="O12" s="269">
        <v>586</v>
      </c>
      <c r="P12" s="270">
        <v>1069</v>
      </c>
    </row>
    <row r="13" spans="1:16">
      <c r="A13" s="77" t="s">
        <v>312</v>
      </c>
      <c r="B13" s="77"/>
      <c r="C13" s="77"/>
      <c r="D13" s="77"/>
      <c r="E13" s="77"/>
      <c r="F13" s="77"/>
      <c r="G13" s="77"/>
      <c r="H13" s="77"/>
      <c r="I13" s="77"/>
      <c r="J13" s="77"/>
      <c r="K13" s="39"/>
      <c r="L13" s="39"/>
      <c r="M13" s="39"/>
      <c r="N13" s="272"/>
      <c r="O13" s="272"/>
      <c r="P13" s="272"/>
    </row>
  </sheetData>
  <mergeCells count="8">
    <mergeCell ref="A2:J2"/>
    <mergeCell ref="A4:A5"/>
    <mergeCell ref="B4:D4"/>
    <mergeCell ref="N4:P4"/>
    <mergeCell ref="K4:M4"/>
    <mergeCell ref="E4:G4"/>
    <mergeCell ref="H4:J4"/>
    <mergeCell ref="K2:P2"/>
  </mergeCells>
  <phoneticPr fontId="2"/>
  <printOptions gridLinesSet="0"/>
  <pageMargins left="0.78740157480314965" right="0.78740157480314965" top="0.78740157480314965" bottom="0.78740157480314965" header="0.51181102362204722" footer="0.51181102362204722"/>
  <pageSetup paperSize="9" scale="99" orientation="portrait" horizontalDpi="300" verticalDpi="300" r:id="rId1"/>
  <headerFooter alignWithMargins="0"/>
  <colBreaks count="1" manualBreakCount="1">
    <brk id="10"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zoomScale="80" zoomScaleNormal="80" workbookViewId="0"/>
  </sheetViews>
  <sheetFormatPr defaultColWidth="9" defaultRowHeight="13.5"/>
  <cols>
    <col min="1" max="1" width="18.375" style="23" customWidth="1"/>
    <col min="2" max="2" width="10.25" style="23" customWidth="1"/>
    <col min="3" max="3" width="9" style="23" customWidth="1"/>
    <col min="4" max="4" width="17.25" style="23" customWidth="1"/>
    <col min="5" max="5" width="10.125" style="23" customWidth="1"/>
    <col min="6" max="6" width="8.5" style="23" customWidth="1"/>
    <col min="7" max="7" width="17.125" style="23" customWidth="1"/>
    <col min="8" max="8" width="10.5" style="23" customWidth="1"/>
    <col min="9" max="9" width="7.875" style="23" customWidth="1"/>
    <col min="10" max="10" width="17.5" style="23" customWidth="1"/>
    <col min="11" max="11" width="10.25" style="23" customWidth="1"/>
    <col min="12" max="12" width="8.5" style="23" bestFit="1" customWidth="1"/>
    <col min="13" max="13" width="17.5" style="23" customWidth="1"/>
    <col min="14" max="14" width="9.625" style="23" customWidth="1"/>
    <col min="15" max="17" width="8.5" style="23" bestFit="1" customWidth="1"/>
    <col min="18" max="16384" width="9" style="23"/>
  </cols>
  <sheetData>
    <row r="1" spans="1:17" ht="30" customHeight="1">
      <c r="A1" s="21"/>
      <c r="B1" s="21"/>
      <c r="C1" s="21"/>
      <c r="D1" s="21"/>
      <c r="E1" s="28"/>
      <c r="F1" s="28"/>
    </row>
    <row r="2" spans="1:17" ht="22.5" customHeight="1">
      <c r="A2" s="583" t="s">
        <v>243</v>
      </c>
      <c r="B2" s="583"/>
      <c r="C2" s="583"/>
      <c r="D2" s="583"/>
      <c r="E2" s="583"/>
      <c r="F2" s="583"/>
      <c r="G2" s="583"/>
      <c r="H2" s="583"/>
      <c r="I2" s="583"/>
      <c r="J2" s="581" t="s">
        <v>414</v>
      </c>
      <c r="K2" s="581"/>
      <c r="L2" s="581"/>
      <c r="M2" s="581"/>
      <c r="N2" s="581"/>
      <c r="O2" s="581"/>
      <c r="P2" s="581"/>
      <c r="Q2" s="581"/>
    </row>
    <row r="3" spans="1:17" ht="13.5" customHeight="1" thickBot="1">
      <c r="A3" s="584"/>
      <c r="B3" s="584"/>
      <c r="C3" s="584"/>
      <c r="D3" s="584"/>
      <c r="E3" s="584"/>
      <c r="F3" s="584"/>
      <c r="G3" s="584"/>
      <c r="H3" s="584"/>
      <c r="I3" s="584"/>
      <c r="J3" s="80"/>
      <c r="K3" s="80"/>
      <c r="L3" s="80"/>
      <c r="M3" s="80"/>
      <c r="N3" s="80"/>
      <c r="O3" s="80"/>
      <c r="P3" s="80"/>
      <c r="Q3" s="80"/>
    </row>
    <row r="4" spans="1:17" s="29" customFormat="1" ht="35.25" customHeight="1">
      <c r="A4" s="579" t="s">
        <v>240</v>
      </c>
      <c r="B4" s="579"/>
      <c r="C4" s="582"/>
      <c r="D4" s="578" t="s">
        <v>241</v>
      </c>
      <c r="E4" s="579"/>
      <c r="F4" s="582"/>
      <c r="G4" s="578" t="s">
        <v>307</v>
      </c>
      <c r="H4" s="579"/>
      <c r="I4" s="579"/>
      <c r="J4" s="579" t="s">
        <v>342</v>
      </c>
      <c r="K4" s="579"/>
      <c r="L4" s="582"/>
      <c r="M4" s="579" t="s">
        <v>360</v>
      </c>
      <c r="N4" s="579"/>
      <c r="O4" s="579"/>
      <c r="P4" s="579"/>
      <c r="Q4" s="579"/>
    </row>
    <row r="5" spans="1:17" ht="35.25" customHeight="1">
      <c r="A5" s="274" t="s">
        <v>94</v>
      </c>
      <c r="B5" s="275" t="s">
        <v>211</v>
      </c>
      <c r="C5" s="276" t="s">
        <v>159</v>
      </c>
      <c r="D5" s="276" t="s">
        <v>94</v>
      </c>
      <c r="E5" s="275" t="s">
        <v>211</v>
      </c>
      <c r="F5" s="276" t="s">
        <v>159</v>
      </c>
      <c r="G5" s="276" t="s">
        <v>94</v>
      </c>
      <c r="H5" s="275" t="s">
        <v>211</v>
      </c>
      <c r="I5" s="277" t="s">
        <v>159</v>
      </c>
      <c r="J5" s="274" t="s">
        <v>94</v>
      </c>
      <c r="K5" s="275" t="s">
        <v>211</v>
      </c>
      <c r="L5" s="276" t="s">
        <v>159</v>
      </c>
      <c r="M5" s="276" t="s">
        <v>94</v>
      </c>
      <c r="N5" s="275" t="s">
        <v>211</v>
      </c>
      <c r="O5" s="277" t="s">
        <v>159</v>
      </c>
      <c r="P5" s="276" t="s">
        <v>86</v>
      </c>
      <c r="Q5" s="273" t="s">
        <v>87</v>
      </c>
    </row>
    <row r="6" spans="1:17" ht="37.5" customHeight="1">
      <c r="A6" s="311" t="s">
        <v>311</v>
      </c>
      <c r="B6" s="278">
        <v>295.4854955163288</v>
      </c>
      <c r="C6" s="279">
        <v>690</v>
      </c>
      <c r="D6" s="313" t="s">
        <v>311</v>
      </c>
      <c r="E6" s="278">
        <v>303.89925461099608</v>
      </c>
      <c r="F6" s="279">
        <v>709</v>
      </c>
      <c r="G6" s="313" t="s">
        <v>338</v>
      </c>
      <c r="H6" s="278">
        <v>303.73137221956546</v>
      </c>
      <c r="I6" s="280">
        <v>705</v>
      </c>
      <c r="J6" s="311" t="s">
        <v>361</v>
      </c>
      <c r="K6" s="278">
        <v>335.5396011196334</v>
      </c>
      <c r="L6" s="279">
        <v>766</v>
      </c>
      <c r="M6" s="313" t="s">
        <v>398</v>
      </c>
      <c r="N6" s="278">
        <v>303.25443786982248</v>
      </c>
      <c r="O6" s="280">
        <v>697</v>
      </c>
      <c r="P6" s="279">
        <v>386</v>
      </c>
      <c r="Q6" s="280">
        <v>311</v>
      </c>
    </row>
    <row r="7" spans="1:17" ht="37.5" customHeight="1">
      <c r="A7" s="312" t="s">
        <v>95</v>
      </c>
      <c r="B7" s="281">
        <v>140.03443048382539</v>
      </c>
      <c r="C7" s="282">
        <v>327</v>
      </c>
      <c r="D7" s="314" t="s">
        <v>95</v>
      </c>
      <c r="E7" s="281">
        <v>158.59340508613337</v>
      </c>
      <c r="F7" s="282">
        <v>370</v>
      </c>
      <c r="G7" s="314" t="s">
        <v>339</v>
      </c>
      <c r="H7" s="281">
        <v>152.51192307195203</v>
      </c>
      <c r="I7" s="283">
        <v>354</v>
      </c>
      <c r="J7" s="312" t="s">
        <v>339</v>
      </c>
      <c r="K7" s="281">
        <v>172.5882543617958</v>
      </c>
      <c r="L7" s="282">
        <v>394</v>
      </c>
      <c r="M7" s="314" t="s">
        <v>399</v>
      </c>
      <c r="N7" s="281">
        <v>161.41663766098156</v>
      </c>
      <c r="O7" s="283">
        <v>371</v>
      </c>
      <c r="P7" s="282">
        <v>168</v>
      </c>
      <c r="Q7" s="283">
        <v>203</v>
      </c>
    </row>
    <row r="8" spans="1:17" ht="37.5" customHeight="1">
      <c r="A8" s="312" t="s">
        <v>220</v>
      </c>
      <c r="B8" s="281">
        <v>87.789168957749865</v>
      </c>
      <c r="C8" s="282">
        <v>205</v>
      </c>
      <c r="D8" s="314" t="s">
        <v>308</v>
      </c>
      <c r="E8" s="281">
        <v>102.0141362445939</v>
      </c>
      <c r="F8" s="282">
        <v>238</v>
      </c>
      <c r="G8" s="314" t="s">
        <v>326</v>
      </c>
      <c r="H8" s="281">
        <v>106.41368643720945</v>
      </c>
      <c r="I8" s="283">
        <v>247</v>
      </c>
      <c r="J8" s="312" t="s">
        <v>362</v>
      </c>
      <c r="K8" s="281">
        <v>155.94268668223174</v>
      </c>
      <c r="L8" s="282">
        <v>356</v>
      </c>
      <c r="M8" s="314" t="s">
        <v>391</v>
      </c>
      <c r="N8" s="281">
        <v>158.37104072398191</v>
      </c>
      <c r="O8" s="283">
        <v>364</v>
      </c>
      <c r="P8" s="282">
        <v>100</v>
      </c>
      <c r="Q8" s="283">
        <v>264</v>
      </c>
    </row>
    <row r="9" spans="1:17" ht="37.5" customHeight="1">
      <c r="A9" s="312" t="s">
        <v>309</v>
      </c>
      <c r="B9" s="281">
        <v>85.219729866303524</v>
      </c>
      <c r="C9" s="282">
        <v>199</v>
      </c>
      <c r="D9" s="314" t="s">
        <v>220</v>
      </c>
      <c r="E9" s="281">
        <v>81.439856665852261</v>
      </c>
      <c r="F9" s="282">
        <v>190</v>
      </c>
      <c r="G9" s="314" t="s">
        <v>96</v>
      </c>
      <c r="H9" s="281">
        <v>73.671013687298853</v>
      </c>
      <c r="I9" s="283">
        <v>171</v>
      </c>
      <c r="J9" s="312" t="s">
        <v>220</v>
      </c>
      <c r="K9" s="281">
        <v>90.236498473426224</v>
      </c>
      <c r="L9" s="282">
        <v>206</v>
      </c>
      <c r="M9" s="314" t="s">
        <v>392</v>
      </c>
      <c r="N9" s="281">
        <v>90.062652279846859</v>
      </c>
      <c r="O9" s="283">
        <v>207</v>
      </c>
      <c r="P9" s="282">
        <v>99</v>
      </c>
      <c r="Q9" s="283">
        <v>108</v>
      </c>
    </row>
    <row r="10" spans="1:17" ht="37.5" customHeight="1">
      <c r="A10" s="312" t="s">
        <v>326</v>
      </c>
      <c r="B10" s="281">
        <v>85.219729866303524</v>
      </c>
      <c r="C10" s="282">
        <v>199</v>
      </c>
      <c r="D10" s="314" t="s">
        <v>309</v>
      </c>
      <c r="E10" s="281">
        <v>73.724501823824156</v>
      </c>
      <c r="F10" s="282">
        <v>172</v>
      </c>
      <c r="G10" s="314" t="s">
        <v>340</v>
      </c>
      <c r="H10" s="281">
        <v>64.192871575482627</v>
      </c>
      <c r="I10" s="283">
        <v>149</v>
      </c>
      <c r="J10" s="312" t="s">
        <v>363</v>
      </c>
      <c r="K10" s="281">
        <v>62.639899425727918</v>
      </c>
      <c r="L10" s="282">
        <v>143</v>
      </c>
      <c r="M10" s="314" t="s">
        <v>393</v>
      </c>
      <c r="N10" s="281">
        <v>73.964497041420117</v>
      </c>
      <c r="O10" s="283">
        <v>170</v>
      </c>
      <c r="P10" s="282">
        <v>87</v>
      </c>
      <c r="Q10" s="283">
        <v>83</v>
      </c>
    </row>
    <row r="11" spans="1:17" ht="37.5" customHeight="1">
      <c r="A11" s="312" t="s">
        <v>348</v>
      </c>
      <c r="B11" s="281">
        <v>26.550870611612154</v>
      </c>
      <c r="C11" s="282">
        <v>62</v>
      </c>
      <c r="D11" s="314" t="s">
        <v>221</v>
      </c>
      <c r="E11" s="281">
        <v>31.290050192669554</v>
      </c>
      <c r="F11" s="282">
        <v>73</v>
      </c>
      <c r="G11" s="314" t="s">
        <v>97</v>
      </c>
      <c r="H11" s="281">
        <v>33.604322032802983</v>
      </c>
      <c r="I11" s="283">
        <v>78</v>
      </c>
      <c r="J11" s="312" t="s">
        <v>364</v>
      </c>
      <c r="K11" s="281">
        <v>26.720516538247573</v>
      </c>
      <c r="L11" s="282">
        <v>61</v>
      </c>
      <c r="M11" s="314" t="s">
        <v>394</v>
      </c>
      <c r="N11" s="281">
        <v>25.670031326139924</v>
      </c>
      <c r="O11" s="283">
        <v>59</v>
      </c>
      <c r="P11" s="282">
        <v>34</v>
      </c>
      <c r="Q11" s="283">
        <v>25</v>
      </c>
    </row>
    <row r="12" spans="1:17" ht="37.5" customHeight="1">
      <c r="A12" s="312" t="s">
        <v>221</v>
      </c>
      <c r="B12" s="281">
        <v>22.696711974442646</v>
      </c>
      <c r="C12" s="282">
        <v>53</v>
      </c>
      <c r="D12" s="314" t="s">
        <v>348</v>
      </c>
      <c r="E12" s="281">
        <v>23.146064526084327</v>
      </c>
      <c r="F12" s="282">
        <v>54</v>
      </c>
      <c r="G12" s="314" t="s">
        <v>348</v>
      </c>
      <c r="H12" s="281">
        <v>23.264530638094378</v>
      </c>
      <c r="I12" s="283">
        <v>54</v>
      </c>
      <c r="J12" s="312" t="s">
        <v>348</v>
      </c>
      <c r="K12" s="281">
        <v>22.778145245719241</v>
      </c>
      <c r="L12" s="282">
        <v>52</v>
      </c>
      <c r="M12" s="314" t="s">
        <v>395</v>
      </c>
      <c r="N12" s="281">
        <v>20.884093282283327</v>
      </c>
      <c r="O12" s="283">
        <v>48</v>
      </c>
      <c r="P12" s="282">
        <v>24</v>
      </c>
      <c r="Q12" s="283">
        <v>24</v>
      </c>
    </row>
    <row r="13" spans="1:17" ht="37.5" customHeight="1">
      <c r="A13" s="312" t="s">
        <v>310</v>
      </c>
      <c r="B13" s="281">
        <v>17.129593942975582</v>
      </c>
      <c r="C13" s="282">
        <v>40</v>
      </c>
      <c r="D13" s="314" t="s">
        <v>222</v>
      </c>
      <c r="E13" s="281">
        <v>16.287971333170454</v>
      </c>
      <c r="F13" s="282">
        <v>38</v>
      </c>
      <c r="G13" s="314" t="s">
        <v>341</v>
      </c>
      <c r="H13" s="281">
        <v>19.387108865078648</v>
      </c>
      <c r="I13" s="283">
        <v>45</v>
      </c>
      <c r="J13" s="312" t="s">
        <v>222</v>
      </c>
      <c r="K13" s="281">
        <v>14.893402660662582</v>
      </c>
      <c r="L13" s="282">
        <v>34</v>
      </c>
      <c r="M13" s="314" t="s">
        <v>396</v>
      </c>
      <c r="N13" s="281">
        <v>17.838496345283676</v>
      </c>
      <c r="O13" s="283">
        <v>41</v>
      </c>
      <c r="P13" s="282">
        <v>18</v>
      </c>
      <c r="Q13" s="283">
        <v>23</v>
      </c>
    </row>
    <row r="14" spans="1:17" ht="37.5" customHeight="1">
      <c r="A14" s="312" t="s">
        <v>222</v>
      </c>
      <c r="B14" s="281">
        <v>14.988394700103633</v>
      </c>
      <c r="C14" s="282">
        <v>35</v>
      </c>
      <c r="D14" s="314" t="s">
        <v>310</v>
      </c>
      <c r="E14" s="281">
        <v>14.144817210384868</v>
      </c>
      <c r="F14" s="282">
        <v>33</v>
      </c>
      <c r="G14" s="314" t="s">
        <v>123</v>
      </c>
      <c r="H14" s="281">
        <v>14.648037809170534</v>
      </c>
      <c r="I14" s="283">
        <v>34</v>
      </c>
      <c r="J14" s="312" t="s">
        <v>365</v>
      </c>
      <c r="K14" s="281">
        <v>13.579278896486471</v>
      </c>
      <c r="L14" s="282">
        <v>31</v>
      </c>
      <c r="M14" s="314" t="s">
        <v>397</v>
      </c>
      <c r="N14" s="281">
        <v>17.838496345283676</v>
      </c>
      <c r="O14" s="283">
        <v>41</v>
      </c>
      <c r="P14" s="282">
        <v>14</v>
      </c>
      <c r="Q14" s="283">
        <v>27</v>
      </c>
    </row>
    <row r="15" spans="1:17" ht="37.5" customHeight="1">
      <c r="A15" s="225" t="s">
        <v>327</v>
      </c>
      <c r="B15" s="284">
        <v>13.275435305806077</v>
      </c>
      <c r="C15" s="282">
        <v>31</v>
      </c>
      <c r="D15" s="314" t="s">
        <v>327</v>
      </c>
      <c r="E15" s="281">
        <v>14.144817210384868</v>
      </c>
      <c r="F15" s="282">
        <v>33</v>
      </c>
      <c r="G15" s="314" t="s">
        <v>98</v>
      </c>
      <c r="H15" s="281">
        <v>14.217213167724342</v>
      </c>
      <c r="I15" s="283">
        <v>33</v>
      </c>
      <c r="J15" s="312" t="s">
        <v>366</v>
      </c>
      <c r="K15" s="281">
        <v>13.579278896486471</v>
      </c>
      <c r="L15" s="282">
        <v>31</v>
      </c>
      <c r="M15" s="314" t="s">
        <v>400</v>
      </c>
      <c r="N15" s="281">
        <v>16.533240515140967</v>
      </c>
      <c r="O15" s="283">
        <v>38</v>
      </c>
      <c r="P15" s="282">
        <v>30</v>
      </c>
      <c r="Q15" s="283">
        <v>8</v>
      </c>
    </row>
    <row r="16" spans="1:17" ht="37.5" customHeight="1">
      <c r="A16" s="225" t="s">
        <v>328</v>
      </c>
      <c r="B16" s="284">
        <v>318.6104473393458</v>
      </c>
      <c r="C16" s="282">
        <v>744</v>
      </c>
      <c r="D16" s="314" t="s">
        <v>328</v>
      </c>
      <c r="E16" s="281">
        <v>294.04074564618242</v>
      </c>
      <c r="F16" s="282">
        <v>686</v>
      </c>
      <c r="G16" s="314" t="s">
        <v>328</v>
      </c>
      <c r="H16" s="281">
        <v>346.81383636418468</v>
      </c>
      <c r="I16" s="283">
        <v>792</v>
      </c>
      <c r="J16" s="312" t="s">
        <v>328</v>
      </c>
      <c r="K16" s="281">
        <v>408.69249065877023</v>
      </c>
      <c r="L16" s="282">
        <v>933</v>
      </c>
      <c r="M16" s="314" t="s">
        <v>328</v>
      </c>
      <c r="N16" s="281">
        <v>426.38</v>
      </c>
      <c r="O16" s="283">
        <v>980</v>
      </c>
      <c r="P16" s="282">
        <v>509</v>
      </c>
      <c r="Q16" s="283">
        <v>471</v>
      </c>
    </row>
    <row r="17" spans="1:17" ht="37.5" customHeight="1" thickBot="1">
      <c r="A17" s="285" t="s">
        <v>223</v>
      </c>
      <c r="B17" s="442">
        <v>1107.0000085647969</v>
      </c>
      <c r="C17" s="286">
        <v>2585</v>
      </c>
      <c r="D17" s="315" t="s">
        <v>223</v>
      </c>
      <c r="E17" s="442">
        <v>1112.7256205502763</v>
      </c>
      <c r="F17" s="286">
        <v>2596</v>
      </c>
      <c r="G17" s="315" t="s">
        <v>223</v>
      </c>
      <c r="H17" s="442">
        <v>1146.8551955297635</v>
      </c>
      <c r="I17" s="287">
        <v>2662</v>
      </c>
      <c r="J17" s="285" t="s">
        <v>223</v>
      </c>
      <c r="K17" s="442">
        <v>1317.1900529591878</v>
      </c>
      <c r="L17" s="286">
        <v>3007</v>
      </c>
      <c r="M17" s="315" t="s">
        <v>223</v>
      </c>
      <c r="N17" s="442">
        <v>1312.2136233901845</v>
      </c>
      <c r="O17" s="287">
        <v>3016</v>
      </c>
      <c r="P17" s="288">
        <v>1469</v>
      </c>
      <c r="Q17" s="289">
        <v>1547</v>
      </c>
    </row>
    <row r="18" spans="1:17" s="29" customFormat="1" ht="14.25" customHeight="1">
      <c r="A18" s="580" t="s">
        <v>313</v>
      </c>
      <c r="B18" s="580"/>
      <c r="C18" s="580"/>
      <c r="D18" s="580"/>
      <c r="E18" s="580"/>
      <c r="F18" s="580"/>
      <c r="G18" s="580"/>
      <c r="H18" s="580"/>
      <c r="I18" s="580"/>
      <c r="J18" s="290"/>
      <c r="K18" s="290"/>
      <c r="L18" s="290"/>
      <c r="M18" s="290"/>
      <c r="N18" s="291"/>
      <c r="O18" s="292"/>
      <c r="P18" s="292"/>
      <c r="Q18" s="292"/>
    </row>
    <row r="19" spans="1:17" s="29" customFormat="1" ht="14.25" customHeight="1">
      <c r="A19" s="577" t="s">
        <v>329</v>
      </c>
      <c r="B19" s="577"/>
      <c r="C19" s="577"/>
      <c r="D19" s="577"/>
      <c r="E19" s="577"/>
      <c r="F19" s="577"/>
      <c r="G19" s="577"/>
      <c r="H19" s="577"/>
      <c r="I19" s="577"/>
      <c r="J19" s="290"/>
      <c r="K19" s="291"/>
      <c r="L19" s="290"/>
      <c r="M19" s="290"/>
      <c r="N19" s="291"/>
      <c r="O19" s="291"/>
      <c r="P19" s="291"/>
      <c r="Q19" s="291"/>
    </row>
    <row r="20" spans="1:17" s="29" customFormat="1" ht="14.25" customHeight="1">
      <c r="A20" s="577" t="s">
        <v>330</v>
      </c>
      <c r="B20" s="577"/>
      <c r="C20" s="577"/>
      <c r="D20" s="577"/>
      <c r="E20" s="577"/>
      <c r="F20" s="577"/>
      <c r="G20" s="577"/>
      <c r="H20" s="577"/>
      <c r="I20" s="577"/>
      <c r="J20" s="290"/>
      <c r="K20" s="291"/>
      <c r="L20" s="290"/>
      <c r="M20" s="290"/>
      <c r="N20" s="291"/>
      <c r="O20" s="291"/>
      <c r="P20" s="291"/>
      <c r="Q20" s="291"/>
    </row>
  </sheetData>
  <mergeCells count="10">
    <mergeCell ref="A20:I20"/>
    <mergeCell ref="G4:I4"/>
    <mergeCell ref="A18:I18"/>
    <mergeCell ref="A19:I19"/>
    <mergeCell ref="J2:Q2"/>
    <mergeCell ref="A4:C4"/>
    <mergeCell ref="D4:F4"/>
    <mergeCell ref="M4:Q4"/>
    <mergeCell ref="J4:L4"/>
    <mergeCell ref="A2:I3"/>
  </mergeCells>
  <phoneticPr fontId="2"/>
  <pageMargins left="0.78700000000000003" right="0.78700000000000003" top="0.98399999999999999" bottom="0.98399999999999999" header="0.51200000000000001" footer="0.51200000000000001"/>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Normal="100" workbookViewId="0"/>
  </sheetViews>
  <sheetFormatPr defaultRowHeight="18.75" customHeight="1"/>
  <cols>
    <col min="1" max="1" width="13.875" style="24" customWidth="1"/>
    <col min="2" max="2" width="16.25" style="24" customWidth="1"/>
    <col min="3" max="7" width="12.25" style="24" customWidth="1"/>
    <col min="8" max="16384" width="9" style="24"/>
  </cols>
  <sheetData>
    <row r="1" spans="1:7" s="33" customFormat="1" ht="30" customHeight="1"/>
    <row r="2" spans="1:7" ht="22.5" customHeight="1">
      <c r="A2" s="447" t="s">
        <v>401</v>
      </c>
      <c r="B2" s="447"/>
      <c r="C2" s="447"/>
      <c r="D2" s="447"/>
      <c r="E2" s="447"/>
      <c r="F2" s="447"/>
      <c r="G2" s="447"/>
    </row>
    <row r="3" spans="1:7" s="33" customFormat="1" ht="13.5" customHeight="1" thickBot="1">
      <c r="A3" s="154" t="s">
        <v>36</v>
      </c>
      <c r="B3" s="154"/>
      <c r="C3" s="154"/>
      <c r="D3" s="154"/>
      <c r="E3" s="154"/>
      <c r="F3" s="154"/>
      <c r="G3" s="154"/>
    </row>
    <row r="4" spans="1:7" s="33" customFormat="1" ht="28.5" customHeight="1">
      <c r="A4" s="454" t="s">
        <v>37</v>
      </c>
      <c r="B4" s="457" t="s">
        <v>38</v>
      </c>
      <c r="C4" s="452" t="s">
        <v>128</v>
      </c>
      <c r="D4" s="453"/>
      <c r="E4" s="459"/>
      <c r="F4" s="452" t="s">
        <v>129</v>
      </c>
      <c r="G4" s="453"/>
    </row>
    <row r="5" spans="1:7" s="33" customFormat="1" ht="28.5" customHeight="1">
      <c r="A5" s="455"/>
      <c r="B5" s="458"/>
      <c r="C5" s="460" t="s">
        <v>130</v>
      </c>
      <c r="D5" s="461"/>
      <c r="E5" s="462" t="s">
        <v>131</v>
      </c>
      <c r="F5" s="448" t="s">
        <v>39</v>
      </c>
      <c r="G5" s="450" t="s">
        <v>40</v>
      </c>
    </row>
    <row r="6" spans="1:7" s="33" customFormat="1" ht="28.5" customHeight="1">
      <c r="A6" s="456"/>
      <c r="B6" s="449"/>
      <c r="C6" s="155" t="s">
        <v>132</v>
      </c>
      <c r="D6" s="155" t="s">
        <v>41</v>
      </c>
      <c r="E6" s="463"/>
      <c r="F6" s="449"/>
      <c r="G6" s="451"/>
    </row>
    <row r="7" spans="1:7" s="33" customFormat="1" ht="39" customHeight="1">
      <c r="A7" s="106" t="s">
        <v>213</v>
      </c>
      <c r="B7" s="156">
        <v>49053</v>
      </c>
      <c r="C7" s="156">
        <v>170</v>
      </c>
      <c r="D7" s="156">
        <v>23310</v>
      </c>
      <c r="E7" s="156">
        <v>25573</v>
      </c>
      <c r="F7" s="156">
        <v>49053</v>
      </c>
      <c r="G7" s="157">
        <v>0</v>
      </c>
    </row>
    <row r="8" spans="1:7" s="33" customFormat="1" ht="39" customHeight="1">
      <c r="A8" s="160">
        <v>2</v>
      </c>
      <c r="B8" s="158">
        <v>47277</v>
      </c>
      <c r="C8" s="158">
        <v>152</v>
      </c>
      <c r="D8" s="158">
        <v>21941</v>
      </c>
      <c r="E8" s="158">
        <v>25184</v>
      </c>
      <c r="F8" s="158">
        <v>47277</v>
      </c>
      <c r="G8" s="159">
        <v>0</v>
      </c>
    </row>
    <row r="9" spans="1:7" s="33" customFormat="1" ht="39" customHeight="1">
      <c r="A9" s="160">
        <v>3</v>
      </c>
      <c r="B9" s="161">
        <v>45652</v>
      </c>
      <c r="C9" s="161">
        <v>145</v>
      </c>
      <c r="D9" s="161">
        <v>21062</v>
      </c>
      <c r="E9" s="161">
        <v>24445</v>
      </c>
      <c r="F9" s="161">
        <v>45652</v>
      </c>
      <c r="G9" s="162">
        <v>0</v>
      </c>
    </row>
    <row r="10" spans="1:7" s="33" customFormat="1" ht="39" customHeight="1">
      <c r="A10" s="106">
        <v>4</v>
      </c>
      <c r="B10" s="163">
        <v>45554</v>
      </c>
      <c r="C10" s="164">
        <v>135</v>
      </c>
      <c r="D10" s="164">
        <v>20003</v>
      </c>
      <c r="E10" s="165">
        <v>25416</v>
      </c>
      <c r="F10" s="165">
        <v>45554</v>
      </c>
      <c r="G10" s="162">
        <v>0</v>
      </c>
    </row>
    <row r="11" spans="1:7" s="33" customFormat="1" ht="39" customHeight="1" thickBot="1">
      <c r="A11" s="113">
        <v>5</v>
      </c>
      <c r="B11" s="166">
        <v>44247</v>
      </c>
      <c r="C11" s="166">
        <v>136</v>
      </c>
      <c r="D11" s="166">
        <v>19091</v>
      </c>
      <c r="E11" s="166">
        <v>25020</v>
      </c>
      <c r="F11" s="166">
        <v>44247</v>
      </c>
      <c r="G11" s="293">
        <v>0</v>
      </c>
    </row>
    <row r="12" spans="1:7" s="33" customFormat="1" ht="13.5" customHeight="1">
      <c r="A12" s="35" t="s">
        <v>208</v>
      </c>
      <c r="B12" s="35"/>
      <c r="C12" s="35"/>
      <c r="D12" s="35"/>
      <c r="E12" s="35"/>
      <c r="F12" s="35"/>
      <c r="G12" s="35"/>
    </row>
    <row r="13" spans="1:7" s="33" customFormat="1" ht="13.5" customHeight="1">
      <c r="A13" s="35" t="s">
        <v>182</v>
      </c>
      <c r="B13" s="35"/>
      <c r="C13" s="35"/>
      <c r="D13" s="35"/>
      <c r="E13" s="35"/>
      <c r="F13" s="35"/>
      <c r="G13" s="35"/>
    </row>
    <row r="14" spans="1:7" s="33" customFormat="1" ht="13.5" customHeight="1">
      <c r="A14" s="446" t="s">
        <v>183</v>
      </c>
      <c r="B14" s="446"/>
      <c r="C14" s="446"/>
      <c r="D14" s="446"/>
      <c r="E14" s="446"/>
      <c r="F14" s="446"/>
      <c r="G14" s="446"/>
    </row>
    <row r="15" spans="1:7" s="33" customFormat="1" ht="13.5" customHeight="1">
      <c r="A15" s="446" t="s">
        <v>184</v>
      </c>
      <c r="B15" s="446"/>
      <c r="C15" s="446"/>
      <c r="D15" s="446"/>
      <c r="E15" s="446"/>
      <c r="F15" s="446"/>
      <c r="G15" s="446"/>
    </row>
    <row r="16" spans="1:7" s="33" customFormat="1" ht="13.5" customHeight="1">
      <c r="A16" s="35" t="s">
        <v>133</v>
      </c>
      <c r="B16" s="35"/>
      <c r="C16" s="35"/>
      <c r="D16" s="35"/>
      <c r="E16" s="35"/>
      <c r="F16" s="35"/>
      <c r="G16" s="35"/>
    </row>
    <row r="17" spans="1:7" s="33" customFormat="1" ht="13.5" customHeight="1">
      <c r="A17" s="35" t="s">
        <v>134</v>
      </c>
      <c r="B17" s="35"/>
      <c r="C17" s="35"/>
      <c r="D17" s="35"/>
      <c r="E17" s="35"/>
      <c r="F17" s="35"/>
      <c r="G17" s="35"/>
    </row>
  </sheetData>
  <mergeCells count="11">
    <mergeCell ref="A14:G14"/>
    <mergeCell ref="A15:G15"/>
    <mergeCell ref="A2:G2"/>
    <mergeCell ref="F5:F6"/>
    <mergeCell ref="G5:G6"/>
    <mergeCell ref="F4:G4"/>
    <mergeCell ref="A4:A6"/>
    <mergeCell ref="B4:B6"/>
    <mergeCell ref="C4:E4"/>
    <mergeCell ref="C5:D5"/>
    <mergeCell ref="E5:E6"/>
  </mergeCells>
  <phoneticPr fontId="2"/>
  <printOptions horizontalCentered="1" gridLinesSet="0"/>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3.5"/>
  <cols>
    <col min="1" max="1" width="11.875" style="23" customWidth="1"/>
    <col min="2" max="8" width="9.25" style="23" customWidth="1"/>
    <col min="9" max="16384" width="9" style="23"/>
  </cols>
  <sheetData>
    <row r="1" spans="1:8" ht="30" customHeight="1">
      <c r="A1" s="31"/>
      <c r="B1" s="31"/>
      <c r="C1" s="31"/>
      <c r="D1" s="31"/>
      <c r="E1" s="31"/>
      <c r="F1" s="31"/>
      <c r="G1" s="31"/>
      <c r="H1" s="31"/>
    </row>
    <row r="2" spans="1:8" ht="22.5" customHeight="1">
      <c r="A2" s="447" t="s">
        <v>402</v>
      </c>
      <c r="B2" s="447"/>
      <c r="C2" s="447"/>
      <c r="D2" s="447"/>
      <c r="E2" s="447"/>
      <c r="F2" s="447"/>
      <c r="G2" s="447"/>
      <c r="H2" s="447"/>
    </row>
    <row r="3" spans="1:8" ht="13.5" customHeight="1" thickBot="1">
      <c r="A3" s="36"/>
      <c r="B3" s="36"/>
      <c r="C3" s="36"/>
      <c r="D3" s="36"/>
      <c r="E3" s="36"/>
      <c r="F3" s="36"/>
      <c r="G3" s="36"/>
      <c r="H3" s="36"/>
    </row>
    <row r="4" spans="1:8" ht="28.5" customHeight="1">
      <c r="A4" s="167" t="s">
        <v>236</v>
      </c>
      <c r="B4" s="168" t="s">
        <v>42</v>
      </c>
      <c r="C4" s="168" t="s">
        <v>43</v>
      </c>
      <c r="D4" s="168" t="s">
        <v>44</v>
      </c>
      <c r="E4" s="169" t="s">
        <v>45</v>
      </c>
      <c r="F4" s="169" t="s">
        <v>46</v>
      </c>
      <c r="G4" s="168" t="s">
        <v>47</v>
      </c>
      <c r="H4" s="170" t="s">
        <v>48</v>
      </c>
    </row>
    <row r="5" spans="1:8" ht="28.5" customHeight="1">
      <c r="A5" s="171" t="s">
        <v>213</v>
      </c>
      <c r="B5" s="172">
        <v>172</v>
      </c>
      <c r="C5" s="172">
        <v>14</v>
      </c>
      <c r="D5" s="172">
        <v>5</v>
      </c>
      <c r="E5" s="172">
        <v>42</v>
      </c>
      <c r="F5" s="172">
        <v>102</v>
      </c>
      <c r="G5" s="172">
        <v>9</v>
      </c>
      <c r="H5" s="173">
        <v>0</v>
      </c>
    </row>
    <row r="6" spans="1:8" ht="28.5" customHeight="1">
      <c r="A6" s="174" t="s">
        <v>332</v>
      </c>
      <c r="B6" s="175">
        <v>188</v>
      </c>
      <c r="C6" s="175">
        <v>20</v>
      </c>
      <c r="D6" s="175">
        <v>13</v>
      </c>
      <c r="E6" s="175">
        <v>40</v>
      </c>
      <c r="F6" s="175">
        <v>92</v>
      </c>
      <c r="G6" s="175">
        <v>23</v>
      </c>
      <c r="H6" s="396">
        <v>0</v>
      </c>
    </row>
    <row r="7" spans="1:8" ht="28.5" customHeight="1">
      <c r="A7" s="174" t="s">
        <v>331</v>
      </c>
      <c r="B7" s="392">
        <v>141</v>
      </c>
      <c r="C7" s="392">
        <v>17</v>
      </c>
      <c r="D7" s="392">
        <v>3</v>
      </c>
      <c r="E7" s="392">
        <v>37</v>
      </c>
      <c r="F7" s="392">
        <v>69</v>
      </c>
      <c r="G7" s="392">
        <v>14</v>
      </c>
      <c r="H7" s="396">
        <v>1</v>
      </c>
    </row>
    <row r="8" spans="1:8" ht="28.5" customHeight="1">
      <c r="A8" s="174" t="s">
        <v>353</v>
      </c>
      <c r="B8" s="392">
        <v>167</v>
      </c>
      <c r="C8" s="392">
        <v>23</v>
      </c>
      <c r="D8" s="392">
        <v>4</v>
      </c>
      <c r="E8" s="392">
        <v>53</v>
      </c>
      <c r="F8" s="392">
        <v>65</v>
      </c>
      <c r="G8" s="392">
        <v>22</v>
      </c>
      <c r="H8" s="393">
        <v>0</v>
      </c>
    </row>
    <row r="9" spans="1:8" ht="28.5" customHeight="1" thickBot="1">
      <c r="A9" s="249" t="s">
        <v>354</v>
      </c>
      <c r="B9" s="394">
        <v>120</v>
      </c>
      <c r="C9" s="394">
        <v>22</v>
      </c>
      <c r="D9" s="394">
        <v>2</v>
      </c>
      <c r="E9" s="394">
        <v>31</v>
      </c>
      <c r="F9" s="394">
        <v>53</v>
      </c>
      <c r="G9" s="394">
        <v>11</v>
      </c>
      <c r="H9" s="395">
        <v>1</v>
      </c>
    </row>
    <row r="10" spans="1:8">
      <c r="A10" s="35" t="s">
        <v>49</v>
      </c>
      <c r="B10" s="35"/>
      <c r="C10" s="35"/>
      <c r="D10" s="35"/>
      <c r="E10" s="35"/>
      <c r="F10" s="35"/>
      <c r="G10" s="35"/>
      <c r="H10" s="35"/>
    </row>
  </sheetData>
  <mergeCells count="1">
    <mergeCell ref="A2:H2"/>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ignoredErrors>
    <ignoredError sqref="A6:A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showGridLines="0" zoomScale="70" zoomScaleNormal="70" workbookViewId="0"/>
  </sheetViews>
  <sheetFormatPr defaultRowHeight="12"/>
  <cols>
    <col min="1" max="1" width="11.625" style="20" customWidth="1"/>
    <col min="2" max="5" width="8.875" style="20" customWidth="1"/>
    <col min="6" max="6" width="7.625" style="20" customWidth="1"/>
    <col min="7" max="7" width="7.75" style="20" customWidth="1"/>
    <col min="8" max="8" width="8.625" style="20" customWidth="1"/>
    <col min="9" max="9" width="9" style="20" customWidth="1"/>
    <col min="10" max="10" width="9.5" style="20" customWidth="1"/>
    <col min="11" max="12" width="8.125" style="20" customWidth="1"/>
    <col min="13" max="13" width="6.875" style="20" customWidth="1"/>
    <col min="14" max="14" width="7.75" style="20" customWidth="1"/>
    <col min="15" max="15" width="9.125" style="20" customWidth="1"/>
    <col min="16" max="16" width="8.875" style="20" customWidth="1"/>
    <col min="17" max="17" width="7.5" style="20" customWidth="1"/>
    <col min="18" max="19" width="6.875" style="20" customWidth="1"/>
    <col min="20" max="20" width="9.125" style="20" customWidth="1"/>
    <col min="21" max="21" width="8.5" style="20" customWidth="1"/>
    <col min="22" max="22" width="9.5" style="20" customWidth="1"/>
    <col min="23" max="23" width="8.75" style="20" customWidth="1"/>
    <col min="24" max="16384" width="9" style="20"/>
  </cols>
  <sheetData>
    <row r="1" spans="1:23" s="18" customFormat="1" ht="30" customHeight="1">
      <c r="W1" s="19"/>
    </row>
    <row r="2" spans="1:23" ht="22.5" customHeight="1">
      <c r="A2" s="469" t="s">
        <v>302</v>
      </c>
      <c r="B2" s="469"/>
      <c r="C2" s="469"/>
      <c r="D2" s="469"/>
      <c r="E2" s="469"/>
      <c r="F2" s="469"/>
      <c r="G2" s="469"/>
      <c r="H2" s="469"/>
      <c r="I2" s="469"/>
      <c r="J2" s="469"/>
      <c r="K2" s="469"/>
      <c r="L2" s="470" t="s">
        <v>403</v>
      </c>
      <c r="M2" s="470"/>
      <c r="N2" s="470"/>
      <c r="O2" s="470"/>
      <c r="P2" s="470"/>
      <c r="Q2" s="470"/>
      <c r="R2" s="470"/>
      <c r="S2" s="470"/>
      <c r="T2" s="470"/>
      <c r="U2" s="470"/>
      <c r="V2" s="470"/>
      <c r="W2" s="470"/>
    </row>
    <row r="3" spans="1:23" s="21" customFormat="1" ht="13.5" customHeight="1" thickBot="1">
      <c r="A3" s="28" t="s">
        <v>3</v>
      </c>
      <c r="B3" s="28"/>
      <c r="C3" s="28"/>
      <c r="D3" s="28"/>
      <c r="E3" s="28"/>
      <c r="F3" s="28"/>
      <c r="G3" s="28"/>
      <c r="H3" s="28"/>
      <c r="I3" s="28"/>
      <c r="J3" s="28"/>
      <c r="K3" s="28"/>
      <c r="L3" s="28"/>
      <c r="M3" s="28"/>
      <c r="N3" s="28"/>
      <c r="O3" s="28"/>
      <c r="P3" s="28"/>
      <c r="Q3" s="28"/>
      <c r="R3" s="28"/>
      <c r="S3" s="28"/>
      <c r="T3" s="28"/>
      <c r="U3" s="28"/>
      <c r="V3" s="28"/>
      <c r="W3" s="28"/>
    </row>
    <row r="4" spans="1:23" s="31" customFormat="1" ht="31.5" customHeight="1">
      <c r="A4" s="453" t="s">
        <v>4</v>
      </c>
      <c r="B4" s="453"/>
      <c r="C4" s="453"/>
      <c r="D4" s="453"/>
      <c r="E4" s="453"/>
      <c r="F4" s="453"/>
      <c r="G4" s="453"/>
      <c r="H4" s="453"/>
      <c r="I4" s="453"/>
      <c r="J4" s="453"/>
      <c r="K4" s="453"/>
      <c r="L4" s="86" t="s">
        <v>5</v>
      </c>
      <c r="M4" s="86"/>
      <c r="N4" s="86"/>
      <c r="O4" s="86"/>
      <c r="P4" s="86"/>
      <c r="Q4" s="86"/>
      <c r="R4" s="86"/>
      <c r="S4" s="86"/>
      <c r="T4" s="86"/>
      <c r="U4" s="86"/>
      <c r="V4" s="86"/>
      <c r="W4" s="86"/>
    </row>
    <row r="5" spans="1:23" s="31" customFormat="1" ht="31.5" customHeight="1">
      <c r="A5" s="471" t="s">
        <v>6</v>
      </c>
      <c r="B5" s="460" t="s">
        <v>7</v>
      </c>
      <c r="C5" s="473"/>
      <c r="D5" s="473"/>
      <c r="E5" s="473"/>
      <c r="F5" s="473"/>
      <c r="G5" s="473"/>
      <c r="H5" s="473"/>
      <c r="I5" s="473"/>
      <c r="J5" s="473"/>
      <c r="K5" s="473"/>
      <c r="L5" s="87" t="s">
        <v>8</v>
      </c>
      <c r="M5" s="87"/>
      <c r="N5" s="87"/>
      <c r="O5" s="87"/>
      <c r="P5" s="87"/>
      <c r="Q5" s="87"/>
      <c r="R5" s="87"/>
      <c r="S5" s="87"/>
      <c r="T5" s="88"/>
      <c r="U5" s="462" t="s">
        <v>9</v>
      </c>
      <c r="V5" s="475" t="s">
        <v>10</v>
      </c>
      <c r="W5" s="478" t="s">
        <v>11</v>
      </c>
    </row>
    <row r="6" spans="1:23" s="31" customFormat="1" ht="31.5" customHeight="1">
      <c r="A6" s="472"/>
      <c r="B6" s="466" t="s">
        <v>12</v>
      </c>
      <c r="C6" s="467"/>
      <c r="D6" s="467"/>
      <c r="E6" s="468"/>
      <c r="F6" s="466" t="s">
        <v>13</v>
      </c>
      <c r="G6" s="467"/>
      <c r="H6" s="467"/>
      <c r="I6" s="468"/>
      <c r="J6" s="89" t="s">
        <v>14</v>
      </c>
      <c r="K6" s="90" t="s">
        <v>124</v>
      </c>
      <c r="L6" s="481" t="s">
        <v>15</v>
      </c>
      <c r="M6" s="481"/>
      <c r="N6" s="481"/>
      <c r="O6" s="482"/>
      <c r="P6" s="466" t="s">
        <v>16</v>
      </c>
      <c r="Q6" s="467"/>
      <c r="R6" s="467"/>
      <c r="S6" s="468"/>
      <c r="T6" s="462" t="s">
        <v>17</v>
      </c>
      <c r="U6" s="474"/>
      <c r="V6" s="476"/>
      <c r="W6" s="479"/>
    </row>
    <row r="7" spans="1:23" s="22" customFormat="1" ht="31.5" customHeight="1">
      <c r="A7" s="465"/>
      <c r="B7" s="91" t="s">
        <v>18</v>
      </c>
      <c r="C7" s="92" t="s">
        <v>19</v>
      </c>
      <c r="D7" s="92" t="s">
        <v>20</v>
      </c>
      <c r="E7" s="93" t="s">
        <v>21</v>
      </c>
      <c r="F7" s="91" t="s">
        <v>18</v>
      </c>
      <c r="G7" s="94" t="s">
        <v>19</v>
      </c>
      <c r="H7" s="94" t="s">
        <v>20</v>
      </c>
      <c r="I7" s="93" t="s">
        <v>21</v>
      </c>
      <c r="J7" s="95" t="s">
        <v>19</v>
      </c>
      <c r="K7" s="96" t="s">
        <v>22</v>
      </c>
      <c r="L7" s="97" t="s">
        <v>23</v>
      </c>
      <c r="M7" s="92" t="s">
        <v>125</v>
      </c>
      <c r="N7" s="92" t="s">
        <v>126</v>
      </c>
      <c r="O7" s="88" t="s">
        <v>21</v>
      </c>
      <c r="P7" s="98" t="s">
        <v>18</v>
      </c>
      <c r="Q7" s="94" t="s">
        <v>19</v>
      </c>
      <c r="R7" s="94" t="s">
        <v>20</v>
      </c>
      <c r="S7" s="88" t="s">
        <v>21</v>
      </c>
      <c r="T7" s="463"/>
      <c r="U7" s="463"/>
      <c r="V7" s="477"/>
      <c r="W7" s="480"/>
    </row>
    <row r="8" spans="1:23" s="31" customFormat="1" ht="31.5" customHeight="1">
      <c r="A8" s="99" t="s">
        <v>213</v>
      </c>
      <c r="B8" s="100">
        <v>10223</v>
      </c>
      <c r="C8" s="101">
        <v>31415</v>
      </c>
      <c r="D8" s="101">
        <v>20840</v>
      </c>
      <c r="E8" s="102">
        <v>62478</v>
      </c>
      <c r="F8" s="100">
        <v>0</v>
      </c>
      <c r="G8" s="101">
        <v>1682</v>
      </c>
      <c r="H8" s="101">
        <v>17</v>
      </c>
      <c r="I8" s="102">
        <v>1699</v>
      </c>
      <c r="J8" s="103">
        <v>8</v>
      </c>
      <c r="K8" s="104">
        <v>1982</v>
      </c>
      <c r="L8" s="105">
        <v>2894</v>
      </c>
      <c r="M8" s="101">
        <v>579</v>
      </c>
      <c r="N8" s="101">
        <v>0</v>
      </c>
      <c r="O8" s="102">
        <v>5455</v>
      </c>
      <c r="P8" s="100">
        <v>0</v>
      </c>
      <c r="Q8" s="101">
        <v>616</v>
      </c>
      <c r="R8" s="101">
        <v>77</v>
      </c>
      <c r="S8" s="102">
        <v>693</v>
      </c>
      <c r="T8" s="103">
        <v>70325</v>
      </c>
      <c r="U8" s="103">
        <v>1157</v>
      </c>
      <c r="V8" s="103">
        <v>13067</v>
      </c>
      <c r="W8" s="104">
        <v>84549</v>
      </c>
    </row>
    <row r="9" spans="1:23" s="31" customFormat="1" ht="31.5" customHeight="1">
      <c r="A9" s="106">
        <v>2</v>
      </c>
      <c r="B9" s="107">
        <v>10100</v>
      </c>
      <c r="C9" s="108">
        <v>31091</v>
      </c>
      <c r="D9" s="108">
        <v>18543</v>
      </c>
      <c r="E9" s="109">
        <v>59734</v>
      </c>
      <c r="F9" s="107">
        <v>0</v>
      </c>
      <c r="G9" s="108">
        <v>1861</v>
      </c>
      <c r="H9" s="108">
        <v>10</v>
      </c>
      <c r="I9" s="109">
        <v>1871</v>
      </c>
      <c r="J9" s="110">
        <v>9</v>
      </c>
      <c r="K9" s="111">
        <v>2018</v>
      </c>
      <c r="L9" s="112">
        <v>3085</v>
      </c>
      <c r="M9" s="108">
        <v>595</v>
      </c>
      <c r="N9" s="108">
        <v>0</v>
      </c>
      <c r="O9" s="109">
        <v>5698</v>
      </c>
      <c r="P9" s="107">
        <v>0</v>
      </c>
      <c r="Q9" s="108">
        <v>645</v>
      </c>
      <c r="R9" s="108">
        <v>50</v>
      </c>
      <c r="S9" s="109">
        <v>695</v>
      </c>
      <c r="T9" s="110">
        <v>68007</v>
      </c>
      <c r="U9" s="110">
        <v>855</v>
      </c>
      <c r="V9" s="110">
        <v>13064</v>
      </c>
      <c r="W9" s="111">
        <v>81926</v>
      </c>
    </row>
    <row r="10" spans="1:23" s="31" customFormat="1" ht="31.5" customHeight="1">
      <c r="A10" s="106">
        <v>3</v>
      </c>
      <c r="B10" s="107">
        <v>9902</v>
      </c>
      <c r="C10" s="108">
        <v>30442</v>
      </c>
      <c r="D10" s="108">
        <v>18464</v>
      </c>
      <c r="E10" s="109">
        <v>58808</v>
      </c>
      <c r="F10" s="107">
        <v>0</v>
      </c>
      <c r="G10" s="108">
        <v>1682</v>
      </c>
      <c r="H10" s="108">
        <v>6</v>
      </c>
      <c r="I10" s="109">
        <v>1688</v>
      </c>
      <c r="J10" s="110">
        <v>8</v>
      </c>
      <c r="K10" s="111">
        <v>1932</v>
      </c>
      <c r="L10" s="112">
        <v>3057</v>
      </c>
      <c r="M10" s="108">
        <v>625</v>
      </c>
      <c r="N10" s="108">
        <v>0</v>
      </c>
      <c r="O10" s="109">
        <v>5614</v>
      </c>
      <c r="P10" s="107">
        <v>1</v>
      </c>
      <c r="Q10" s="108">
        <v>755</v>
      </c>
      <c r="R10" s="108">
        <v>43</v>
      </c>
      <c r="S10" s="109">
        <v>799</v>
      </c>
      <c r="T10" s="110">
        <v>66917</v>
      </c>
      <c r="U10" s="110">
        <v>798</v>
      </c>
      <c r="V10" s="110">
        <v>12114</v>
      </c>
      <c r="W10" s="111">
        <v>79829</v>
      </c>
    </row>
    <row r="11" spans="1:23" s="31" customFormat="1" ht="31.5" customHeight="1">
      <c r="A11" s="106">
        <v>4</v>
      </c>
      <c r="B11" s="107">
        <v>9840</v>
      </c>
      <c r="C11" s="108">
        <v>30113</v>
      </c>
      <c r="D11" s="108">
        <v>18525</v>
      </c>
      <c r="E11" s="109">
        <v>58478</v>
      </c>
      <c r="F11" s="107">
        <v>0</v>
      </c>
      <c r="G11" s="108">
        <v>1583</v>
      </c>
      <c r="H11" s="108">
        <v>5</v>
      </c>
      <c r="I11" s="109">
        <v>1588</v>
      </c>
      <c r="J11" s="110">
        <v>6</v>
      </c>
      <c r="K11" s="111">
        <v>1880</v>
      </c>
      <c r="L11" s="112">
        <v>2858</v>
      </c>
      <c r="M11" s="108">
        <v>661</v>
      </c>
      <c r="N11" s="108">
        <v>0</v>
      </c>
      <c r="O11" s="109">
        <v>5399</v>
      </c>
      <c r="P11" s="107">
        <v>0</v>
      </c>
      <c r="Q11" s="108">
        <v>684</v>
      </c>
      <c r="R11" s="108">
        <v>31</v>
      </c>
      <c r="S11" s="109">
        <v>715</v>
      </c>
      <c r="T11" s="110">
        <v>66186</v>
      </c>
      <c r="U11" s="110">
        <v>722</v>
      </c>
      <c r="V11" s="110">
        <v>13615</v>
      </c>
      <c r="W11" s="111">
        <v>80523</v>
      </c>
    </row>
    <row r="12" spans="1:23" s="31" customFormat="1" ht="31.5" customHeight="1" thickBot="1">
      <c r="A12" s="113">
        <v>5</v>
      </c>
      <c r="B12" s="114">
        <v>9313</v>
      </c>
      <c r="C12" s="115">
        <v>28779</v>
      </c>
      <c r="D12" s="115">
        <v>17801</v>
      </c>
      <c r="E12" s="116">
        <v>55893</v>
      </c>
      <c r="F12" s="117" t="s">
        <v>371</v>
      </c>
      <c r="G12" s="115">
        <v>1521</v>
      </c>
      <c r="H12" s="115">
        <v>4</v>
      </c>
      <c r="I12" s="116">
        <v>1525</v>
      </c>
      <c r="J12" s="117">
        <v>6</v>
      </c>
      <c r="K12" s="114">
        <v>1796</v>
      </c>
      <c r="L12" s="116">
        <v>2714</v>
      </c>
      <c r="M12" s="115">
        <v>627</v>
      </c>
      <c r="N12" s="115" t="s">
        <v>371</v>
      </c>
      <c r="O12" s="116">
        <v>5137</v>
      </c>
      <c r="P12" s="114" t="s">
        <v>371</v>
      </c>
      <c r="Q12" s="115">
        <v>679</v>
      </c>
      <c r="R12" s="115">
        <v>44</v>
      </c>
      <c r="S12" s="116">
        <v>723</v>
      </c>
      <c r="T12" s="117">
        <v>63284</v>
      </c>
      <c r="U12" s="117">
        <v>673</v>
      </c>
      <c r="V12" s="117">
        <v>14208</v>
      </c>
      <c r="W12" s="114">
        <v>78165</v>
      </c>
    </row>
    <row r="13" spans="1:23" s="31" customFormat="1" ht="30" customHeight="1" thickBot="1">
      <c r="A13" s="35"/>
      <c r="B13" s="35"/>
      <c r="C13" s="35"/>
      <c r="D13" s="35"/>
      <c r="E13" s="35"/>
      <c r="F13" s="35"/>
      <c r="G13" s="35"/>
      <c r="H13" s="35"/>
      <c r="I13" s="35"/>
      <c r="J13" s="35"/>
      <c r="K13" s="118"/>
      <c r="L13" s="35"/>
      <c r="M13" s="35"/>
      <c r="N13" s="35"/>
      <c r="O13" s="35"/>
      <c r="P13" s="35"/>
      <c r="Q13" s="35"/>
      <c r="R13" s="35"/>
      <c r="S13" s="35"/>
      <c r="T13" s="35"/>
      <c r="U13" s="35"/>
      <c r="V13" s="35"/>
      <c r="W13" s="35"/>
    </row>
    <row r="14" spans="1:23" s="22" customFormat="1" ht="31.5" customHeight="1">
      <c r="A14" s="464" t="s">
        <v>6</v>
      </c>
      <c r="B14" s="452" t="s">
        <v>24</v>
      </c>
      <c r="C14" s="453"/>
      <c r="D14" s="459"/>
      <c r="E14" s="452" t="s">
        <v>25</v>
      </c>
      <c r="F14" s="453"/>
      <c r="G14" s="459"/>
      <c r="H14" s="452" t="s">
        <v>26</v>
      </c>
      <c r="I14" s="453"/>
      <c r="J14" s="453"/>
      <c r="K14" s="453"/>
      <c r="L14" s="453" t="s">
        <v>127</v>
      </c>
      <c r="M14" s="453"/>
      <c r="N14" s="453"/>
      <c r="O14" s="453"/>
      <c r="P14" s="86"/>
      <c r="Q14" s="119"/>
      <c r="R14" s="120"/>
      <c r="S14" s="120"/>
      <c r="T14" s="120"/>
      <c r="U14" s="120"/>
      <c r="V14" s="120"/>
      <c r="W14" s="120"/>
    </row>
    <row r="15" spans="1:23" s="31" customFormat="1" ht="31.5" customHeight="1">
      <c r="A15" s="465"/>
      <c r="B15" s="121" t="s">
        <v>27</v>
      </c>
      <c r="C15" s="122" t="s">
        <v>28</v>
      </c>
      <c r="D15" s="123" t="s">
        <v>21</v>
      </c>
      <c r="E15" s="121" t="s">
        <v>29</v>
      </c>
      <c r="F15" s="122" t="s">
        <v>209</v>
      </c>
      <c r="G15" s="123" t="s">
        <v>21</v>
      </c>
      <c r="H15" s="91" t="s">
        <v>30</v>
      </c>
      <c r="I15" s="92" t="s">
        <v>31</v>
      </c>
      <c r="J15" s="92" t="s">
        <v>32</v>
      </c>
      <c r="K15" s="124" t="s">
        <v>125</v>
      </c>
      <c r="L15" s="125" t="s">
        <v>126</v>
      </c>
      <c r="M15" s="125" t="s">
        <v>33</v>
      </c>
      <c r="N15" s="126" t="s">
        <v>372</v>
      </c>
      <c r="O15" s="126" t="s">
        <v>34</v>
      </c>
      <c r="P15" s="127" t="s">
        <v>21</v>
      </c>
      <c r="Q15" s="118"/>
      <c r="R15" s="35"/>
      <c r="S15" s="35"/>
      <c r="T15" s="35"/>
      <c r="U15" s="35"/>
      <c r="V15" s="35"/>
      <c r="W15" s="35"/>
    </row>
    <row r="16" spans="1:23" s="31" customFormat="1" ht="31.5" customHeight="1">
      <c r="A16" s="99" t="s">
        <v>213</v>
      </c>
      <c r="B16" s="128">
        <v>74849</v>
      </c>
      <c r="C16" s="129">
        <v>1042</v>
      </c>
      <c r="D16" s="130">
        <v>75891</v>
      </c>
      <c r="E16" s="128">
        <v>3165</v>
      </c>
      <c r="F16" s="131">
        <v>0</v>
      </c>
      <c r="G16" s="130">
        <v>3165</v>
      </c>
      <c r="H16" s="128">
        <v>3024</v>
      </c>
      <c r="I16" s="129">
        <v>1505</v>
      </c>
      <c r="J16" s="129">
        <v>1469</v>
      </c>
      <c r="K16" s="132">
        <v>459</v>
      </c>
      <c r="L16" s="133">
        <v>0</v>
      </c>
      <c r="M16" s="133">
        <v>333</v>
      </c>
      <c r="N16" s="129">
        <v>5813</v>
      </c>
      <c r="O16" s="129">
        <v>145</v>
      </c>
      <c r="P16" s="134">
        <v>12748</v>
      </c>
      <c r="Q16" s="118"/>
      <c r="R16" s="35"/>
      <c r="S16" s="35"/>
      <c r="T16" s="35"/>
      <c r="U16" s="35"/>
      <c r="V16" s="35"/>
      <c r="W16" s="35"/>
    </row>
    <row r="17" spans="1:23" s="31" customFormat="1" ht="31.5" customHeight="1">
      <c r="A17" s="106">
        <v>2</v>
      </c>
      <c r="B17" s="135">
        <v>71881</v>
      </c>
      <c r="C17" s="136">
        <v>1171</v>
      </c>
      <c r="D17" s="137">
        <v>73052</v>
      </c>
      <c r="E17" s="135">
        <v>2977</v>
      </c>
      <c r="F17" s="138">
        <v>0</v>
      </c>
      <c r="G17" s="137">
        <v>2977</v>
      </c>
      <c r="H17" s="135">
        <v>3057</v>
      </c>
      <c r="I17" s="136">
        <v>1645</v>
      </c>
      <c r="J17" s="136">
        <v>1445</v>
      </c>
      <c r="K17" s="139">
        <v>509</v>
      </c>
      <c r="L17" s="140">
        <v>0</v>
      </c>
      <c r="M17" s="140">
        <v>374</v>
      </c>
      <c r="N17" s="136">
        <v>5769</v>
      </c>
      <c r="O17" s="136">
        <v>152</v>
      </c>
      <c r="P17" s="141">
        <v>12951</v>
      </c>
      <c r="Q17" s="118"/>
      <c r="R17" s="35"/>
      <c r="S17" s="35"/>
      <c r="T17" s="35"/>
      <c r="U17" s="35"/>
      <c r="V17" s="35"/>
      <c r="W17" s="35"/>
    </row>
    <row r="18" spans="1:23" s="31" customFormat="1" ht="31.5" customHeight="1">
      <c r="A18" s="106">
        <v>3</v>
      </c>
      <c r="B18" s="135">
        <v>70151</v>
      </c>
      <c r="C18" s="136">
        <v>1090</v>
      </c>
      <c r="D18" s="137">
        <v>71241</v>
      </c>
      <c r="E18" s="135">
        <v>2805</v>
      </c>
      <c r="F18" s="138">
        <v>0</v>
      </c>
      <c r="G18" s="137">
        <v>2805</v>
      </c>
      <c r="H18" s="135">
        <v>2881</v>
      </c>
      <c r="I18" s="136">
        <v>1490</v>
      </c>
      <c r="J18" s="136">
        <v>1358</v>
      </c>
      <c r="K18" s="142">
        <v>508</v>
      </c>
      <c r="L18" s="143">
        <v>0</v>
      </c>
      <c r="M18" s="143">
        <v>399</v>
      </c>
      <c r="N18" s="144">
        <v>5786</v>
      </c>
      <c r="O18" s="144">
        <v>144</v>
      </c>
      <c r="P18" s="145">
        <v>12566</v>
      </c>
      <c r="Q18" s="118"/>
      <c r="R18" s="35"/>
      <c r="S18" s="35"/>
      <c r="T18" s="35"/>
      <c r="U18" s="35"/>
      <c r="V18" s="35"/>
      <c r="W18" s="35"/>
    </row>
    <row r="19" spans="1:23" s="31" customFormat="1" ht="31.5" customHeight="1">
      <c r="A19" s="106">
        <v>4</v>
      </c>
      <c r="B19" s="135">
        <v>68833</v>
      </c>
      <c r="C19" s="136">
        <v>839</v>
      </c>
      <c r="D19" s="137">
        <v>69672</v>
      </c>
      <c r="E19" s="135">
        <v>2679</v>
      </c>
      <c r="F19" s="138">
        <v>0</v>
      </c>
      <c r="G19" s="137">
        <v>2679</v>
      </c>
      <c r="H19" s="135">
        <v>2650</v>
      </c>
      <c r="I19" s="136">
        <v>1364</v>
      </c>
      <c r="J19" s="136">
        <v>1360</v>
      </c>
      <c r="K19" s="139">
        <v>525</v>
      </c>
      <c r="L19" s="140">
        <v>0</v>
      </c>
      <c r="M19" s="140">
        <v>346</v>
      </c>
      <c r="N19" s="136">
        <v>5506</v>
      </c>
      <c r="O19" s="136">
        <v>138</v>
      </c>
      <c r="P19" s="145">
        <v>11889</v>
      </c>
      <c r="Q19" s="118"/>
      <c r="R19" s="35"/>
      <c r="S19" s="35"/>
      <c r="T19" s="35"/>
      <c r="U19" s="35"/>
      <c r="V19" s="35"/>
      <c r="W19" s="35"/>
    </row>
    <row r="20" spans="1:23" s="31" customFormat="1" ht="31.5" customHeight="1" thickBot="1">
      <c r="A20" s="113">
        <v>5</v>
      </c>
      <c r="B20" s="146">
        <v>65358</v>
      </c>
      <c r="C20" s="147">
        <v>863</v>
      </c>
      <c r="D20" s="148">
        <v>66221</v>
      </c>
      <c r="E20" s="146">
        <v>2441</v>
      </c>
      <c r="F20" s="115" t="s">
        <v>371</v>
      </c>
      <c r="G20" s="148">
        <v>2441</v>
      </c>
      <c r="H20" s="146">
        <v>2452</v>
      </c>
      <c r="I20" s="147">
        <v>1304</v>
      </c>
      <c r="J20" s="147">
        <v>1256</v>
      </c>
      <c r="K20" s="149">
        <v>508</v>
      </c>
      <c r="L20" s="116" t="s">
        <v>371</v>
      </c>
      <c r="M20" s="150">
        <v>328</v>
      </c>
      <c r="N20" s="147">
        <v>5818</v>
      </c>
      <c r="O20" s="147">
        <v>174</v>
      </c>
      <c r="P20" s="149">
        <v>11840</v>
      </c>
      <c r="Q20" s="118"/>
      <c r="R20" s="35"/>
      <c r="S20" s="35"/>
      <c r="T20" s="35"/>
      <c r="U20" s="35"/>
      <c r="V20" s="35"/>
      <c r="W20" s="35"/>
    </row>
    <row r="21" spans="1:23" s="31" customFormat="1" ht="13.5" customHeight="1">
      <c r="A21" s="151" t="s">
        <v>35</v>
      </c>
      <c r="B21" s="141"/>
      <c r="C21" s="141"/>
      <c r="D21" s="141"/>
      <c r="E21" s="141"/>
      <c r="F21" s="152"/>
      <c r="G21" s="141"/>
      <c r="H21" s="141"/>
      <c r="I21" s="141"/>
      <c r="J21" s="141"/>
      <c r="K21" s="141"/>
      <c r="L21" s="141"/>
      <c r="M21" s="141"/>
      <c r="N21" s="141"/>
      <c r="O21" s="141"/>
      <c r="P21" s="141"/>
      <c r="Q21" s="35"/>
      <c r="R21" s="35"/>
      <c r="S21" s="35"/>
      <c r="T21" s="35"/>
      <c r="U21" s="35"/>
      <c r="V21" s="35"/>
      <c r="W21" s="35"/>
    </row>
    <row r="22" spans="1:23" s="21" customFormat="1" ht="13.5" customHeight="1">
      <c r="A22" s="153" t="s">
        <v>380</v>
      </c>
      <c r="B22" s="35"/>
      <c r="C22" s="35"/>
      <c r="D22" s="35"/>
      <c r="E22" s="35"/>
      <c r="F22" s="35"/>
      <c r="G22" s="35"/>
      <c r="H22" s="35"/>
      <c r="I22" s="35"/>
      <c r="J22" s="35"/>
      <c r="K22" s="35"/>
      <c r="L22" s="35"/>
      <c r="M22" s="35"/>
      <c r="N22" s="35"/>
      <c r="O22" s="35"/>
      <c r="P22" s="35"/>
      <c r="Q22" s="35"/>
      <c r="R22" s="35"/>
      <c r="S22" s="35"/>
      <c r="T22" s="35"/>
      <c r="U22" s="35"/>
      <c r="V22" s="35"/>
      <c r="W22" s="35"/>
    </row>
    <row r="23" spans="1:23" ht="13.5">
      <c r="A23" s="28" t="s">
        <v>415</v>
      </c>
    </row>
  </sheetData>
  <mergeCells count="18">
    <mergeCell ref="P6:S6"/>
    <mergeCell ref="T6:T7"/>
    <mergeCell ref="A2:K2"/>
    <mergeCell ref="L2:W2"/>
    <mergeCell ref="A4:K4"/>
    <mergeCell ref="A5:A7"/>
    <mergeCell ref="B5:K5"/>
    <mergeCell ref="U5:U7"/>
    <mergeCell ref="V5:V7"/>
    <mergeCell ref="W5:W7"/>
    <mergeCell ref="B6:E6"/>
    <mergeCell ref="F6:I6"/>
    <mergeCell ref="L6:O6"/>
    <mergeCell ref="A14:A15"/>
    <mergeCell ref="B14:D14"/>
    <mergeCell ref="E14:G14"/>
    <mergeCell ref="H14:K14"/>
    <mergeCell ref="L14:O14"/>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zoomScaleNormal="100" workbookViewId="0"/>
  </sheetViews>
  <sheetFormatPr defaultColWidth="9" defaultRowHeight="13.5"/>
  <cols>
    <col min="1" max="1" width="9.625" style="82" customWidth="1"/>
    <col min="2" max="2" width="35.375" style="82" customWidth="1"/>
    <col min="3" max="4" width="8.125" style="82" customWidth="1"/>
    <col min="5" max="5" width="7.625" style="82" customWidth="1"/>
    <col min="6" max="6" width="8.5" style="82" bestFit="1" customWidth="1"/>
    <col min="7" max="7" width="7.125" style="82" customWidth="1"/>
    <col min="8" max="8" width="7.625" style="82" customWidth="1"/>
    <col min="9" max="9" width="8.5" style="82" bestFit="1" customWidth="1"/>
    <col min="10" max="10" width="7.125" style="82" customWidth="1"/>
    <col min="11" max="11" width="8.125" style="82" customWidth="1"/>
    <col min="12" max="16384" width="9" style="82"/>
  </cols>
  <sheetData>
    <row r="1" spans="1:11" s="30" customFormat="1" ht="30" customHeight="1"/>
    <row r="2" spans="1:11" ht="22.5" customHeight="1">
      <c r="A2" s="485" t="s">
        <v>404</v>
      </c>
      <c r="B2" s="485"/>
      <c r="C2" s="485"/>
      <c r="D2" s="485"/>
      <c r="E2" s="485"/>
      <c r="F2" s="485"/>
      <c r="G2" s="485"/>
      <c r="H2" s="485"/>
      <c r="I2" s="485"/>
      <c r="J2" s="485"/>
      <c r="K2" s="485"/>
    </row>
    <row r="3" spans="1:11" ht="21" customHeight="1">
      <c r="A3" s="326" t="s">
        <v>271</v>
      </c>
      <c r="B3" s="324"/>
      <c r="C3" s="324"/>
      <c r="D3" s="324"/>
      <c r="E3" s="324"/>
      <c r="F3" s="324"/>
      <c r="G3" s="399"/>
      <c r="H3" s="324"/>
      <c r="I3" s="324"/>
      <c r="J3" s="399"/>
      <c r="K3" s="399"/>
    </row>
    <row r="4" spans="1:11" s="38" customFormat="1" ht="13.5" customHeight="1" thickBot="1">
      <c r="A4" s="177" t="s">
        <v>50</v>
      </c>
      <c r="B4" s="178"/>
      <c r="C4" s="178"/>
      <c r="D4" s="178"/>
      <c r="E4" s="178"/>
      <c r="F4" s="178"/>
      <c r="G4" s="178"/>
      <c r="H4" s="178"/>
      <c r="I4" s="178"/>
      <c r="J4" s="178"/>
      <c r="K4" s="178"/>
    </row>
    <row r="5" spans="1:11" s="38" customFormat="1" ht="24" customHeight="1">
      <c r="A5" s="491" t="s">
        <v>51</v>
      </c>
      <c r="B5" s="493" t="s">
        <v>52</v>
      </c>
      <c r="C5" s="483" t="s">
        <v>343</v>
      </c>
      <c r="D5" s="484"/>
      <c r="E5" s="495"/>
      <c r="F5" s="483" t="s">
        <v>344</v>
      </c>
      <c r="G5" s="484"/>
      <c r="H5" s="484"/>
      <c r="I5" s="483" t="s">
        <v>355</v>
      </c>
      <c r="J5" s="484"/>
      <c r="K5" s="484"/>
    </row>
    <row r="6" spans="1:11" s="38" customFormat="1" ht="39" customHeight="1">
      <c r="A6" s="492"/>
      <c r="B6" s="494"/>
      <c r="C6" s="179" t="s">
        <v>164</v>
      </c>
      <c r="D6" s="400" t="s">
        <v>53</v>
      </c>
      <c r="E6" s="401" t="s">
        <v>345</v>
      </c>
      <c r="F6" s="179" t="s">
        <v>164</v>
      </c>
      <c r="G6" s="180" t="s">
        <v>53</v>
      </c>
      <c r="H6" s="180" t="s">
        <v>345</v>
      </c>
      <c r="I6" s="179" t="s">
        <v>164</v>
      </c>
      <c r="J6" s="180" t="s">
        <v>53</v>
      </c>
      <c r="K6" s="180" t="s">
        <v>345</v>
      </c>
    </row>
    <row r="7" spans="1:11" s="38" customFormat="1" ht="25.5">
      <c r="A7" s="310" t="s">
        <v>119</v>
      </c>
      <c r="B7" s="181" t="s">
        <v>278</v>
      </c>
      <c r="C7" s="182">
        <v>26</v>
      </c>
      <c r="D7" s="402">
        <v>21</v>
      </c>
      <c r="E7" s="403">
        <v>2</v>
      </c>
      <c r="F7" s="182">
        <v>40</v>
      </c>
      <c r="G7" s="183">
        <v>12</v>
      </c>
      <c r="H7" s="183">
        <v>0</v>
      </c>
      <c r="I7" s="182">
        <v>24</v>
      </c>
      <c r="J7" s="183">
        <v>14</v>
      </c>
      <c r="K7" s="183">
        <v>0</v>
      </c>
    </row>
    <row r="8" spans="1:11" s="38" customFormat="1" ht="23.45" customHeight="1">
      <c r="A8" s="486" t="s">
        <v>120</v>
      </c>
      <c r="B8" s="184" t="s">
        <v>279</v>
      </c>
      <c r="C8" s="185">
        <v>0</v>
      </c>
      <c r="D8" s="404">
        <v>0</v>
      </c>
      <c r="E8" s="405">
        <v>0</v>
      </c>
      <c r="F8" s="185">
        <v>3</v>
      </c>
      <c r="G8" s="186">
        <v>0</v>
      </c>
      <c r="H8" s="186">
        <v>0</v>
      </c>
      <c r="I8" s="185">
        <v>1</v>
      </c>
      <c r="J8" s="186">
        <v>0</v>
      </c>
      <c r="K8" s="186">
        <v>0</v>
      </c>
    </row>
    <row r="9" spans="1:11" s="38" customFormat="1" ht="23.45" customHeight="1">
      <c r="A9" s="487"/>
      <c r="B9" s="187" t="s">
        <v>54</v>
      </c>
      <c r="C9" s="188">
        <v>8</v>
      </c>
      <c r="D9" s="406">
        <v>2</v>
      </c>
      <c r="E9" s="407">
        <v>0</v>
      </c>
      <c r="F9" s="188">
        <v>6</v>
      </c>
      <c r="G9" s="189">
        <v>6</v>
      </c>
      <c r="H9" s="189">
        <v>0</v>
      </c>
      <c r="I9" s="188">
        <v>9</v>
      </c>
      <c r="J9" s="189">
        <v>4</v>
      </c>
      <c r="K9" s="189">
        <v>0</v>
      </c>
    </row>
    <row r="10" spans="1:11" s="38" customFormat="1" ht="23.45" customHeight="1">
      <c r="A10" s="486" t="s">
        <v>212</v>
      </c>
      <c r="B10" s="184" t="s">
        <v>114</v>
      </c>
      <c r="C10" s="185">
        <v>0</v>
      </c>
      <c r="D10" s="404">
        <v>0</v>
      </c>
      <c r="E10" s="405">
        <v>0</v>
      </c>
      <c r="F10" s="182">
        <v>0</v>
      </c>
      <c r="G10" s="186">
        <v>0</v>
      </c>
      <c r="H10" s="186">
        <v>0</v>
      </c>
      <c r="I10" s="182">
        <v>0</v>
      </c>
      <c r="J10" s="186">
        <v>0</v>
      </c>
      <c r="K10" s="186">
        <v>0</v>
      </c>
    </row>
    <row r="11" spans="1:11" s="38" customFormat="1" ht="23.45" customHeight="1">
      <c r="A11" s="487"/>
      <c r="B11" s="190" t="s">
        <v>55</v>
      </c>
      <c r="C11" s="195">
        <v>0</v>
      </c>
      <c r="D11" s="408">
        <v>0</v>
      </c>
      <c r="E11" s="411">
        <v>0</v>
      </c>
      <c r="F11" s="193">
        <v>0</v>
      </c>
      <c r="G11" s="191">
        <v>0</v>
      </c>
      <c r="H11" s="196">
        <v>0</v>
      </c>
      <c r="I11" s="193">
        <v>0</v>
      </c>
      <c r="J11" s="191">
        <v>0</v>
      </c>
      <c r="K11" s="196">
        <v>0</v>
      </c>
    </row>
    <row r="12" spans="1:11" s="38" customFormat="1" ht="23.45" customHeight="1">
      <c r="A12" s="487"/>
      <c r="B12" s="190" t="s">
        <v>346</v>
      </c>
      <c r="C12" s="195">
        <v>2</v>
      </c>
      <c r="D12" s="408">
        <v>0</v>
      </c>
      <c r="E12" s="411">
        <v>0</v>
      </c>
      <c r="F12" s="188">
        <v>2</v>
      </c>
      <c r="G12" s="191">
        <v>0</v>
      </c>
      <c r="H12" s="196">
        <v>0</v>
      </c>
      <c r="I12" s="188">
        <v>1</v>
      </c>
      <c r="J12" s="191">
        <v>0</v>
      </c>
      <c r="K12" s="196">
        <v>0</v>
      </c>
    </row>
    <row r="13" spans="1:11" s="38" customFormat="1" ht="23.45" customHeight="1">
      <c r="A13" s="487"/>
      <c r="B13" s="194" t="s">
        <v>56</v>
      </c>
      <c r="C13" s="195">
        <v>5</v>
      </c>
      <c r="D13" s="408">
        <v>0</v>
      </c>
      <c r="E13" s="411">
        <v>0</v>
      </c>
      <c r="F13" s="188">
        <v>1</v>
      </c>
      <c r="G13" s="196">
        <v>0</v>
      </c>
      <c r="H13" s="196">
        <v>0</v>
      </c>
      <c r="I13" s="188">
        <v>2</v>
      </c>
      <c r="J13" s="196">
        <v>0</v>
      </c>
      <c r="K13" s="196">
        <v>0</v>
      </c>
    </row>
    <row r="14" spans="1:11" s="38" customFormat="1" ht="23.45" customHeight="1">
      <c r="A14" s="487"/>
      <c r="B14" s="194" t="s">
        <v>57</v>
      </c>
      <c r="C14" s="195">
        <v>0</v>
      </c>
      <c r="D14" s="408">
        <v>0</v>
      </c>
      <c r="E14" s="411">
        <v>0</v>
      </c>
      <c r="F14" s="188">
        <v>0</v>
      </c>
      <c r="G14" s="191">
        <v>0</v>
      </c>
      <c r="H14" s="196">
        <v>0</v>
      </c>
      <c r="I14" s="188">
        <v>0</v>
      </c>
      <c r="J14" s="191">
        <v>0</v>
      </c>
      <c r="K14" s="196">
        <v>0</v>
      </c>
    </row>
    <row r="15" spans="1:11" s="38" customFormat="1" ht="23.45" customHeight="1">
      <c r="A15" s="487"/>
      <c r="B15" s="194" t="s">
        <v>115</v>
      </c>
      <c r="C15" s="195">
        <v>10</v>
      </c>
      <c r="D15" s="408">
        <v>0</v>
      </c>
      <c r="E15" s="411">
        <v>0</v>
      </c>
      <c r="F15" s="188">
        <v>12</v>
      </c>
      <c r="G15" s="196">
        <v>0</v>
      </c>
      <c r="H15" s="196">
        <v>0</v>
      </c>
      <c r="I15" s="188">
        <v>7</v>
      </c>
      <c r="J15" s="196">
        <v>0</v>
      </c>
      <c r="K15" s="196">
        <v>0</v>
      </c>
    </row>
    <row r="16" spans="1:11" s="38" customFormat="1" ht="23.45" customHeight="1">
      <c r="A16" s="487"/>
      <c r="B16" s="194" t="s">
        <v>160</v>
      </c>
      <c r="C16" s="195">
        <v>0</v>
      </c>
      <c r="D16" s="408">
        <v>0</v>
      </c>
      <c r="E16" s="411">
        <v>0</v>
      </c>
      <c r="F16" s="188">
        <v>0</v>
      </c>
      <c r="G16" s="196">
        <v>0</v>
      </c>
      <c r="H16" s="196">
        <v>0</v>
      </c>
      <c r="I16" s="188">
        <v>0</v>
      </c>
      <c r="J16" s="196">
        <v>0</v>
      </c>
      <c r="K16" s="196">
        <v>0</v>
      </c>
    </row>
    <row r="17" spans="1:11" s="38" customFormat="1" ht="23.45" customHeight="1">
      <c r="A17" s="490"/>
      <c r="B17" s="197" t="s">
        <v>58</v>
      </c>
      <c r="C17" s="200">
        <v>1</v>
      </c>
      <c r="D17" s="409">
        <v>0</v>
      </c>
      <c r="E17" s="410">
        <v>0</v>
      </c>
      <c r="F17" s="200">
        <v>7</v>
      </c>
      <c r="G17" s="199">
        <v>0</v>
      </c>
      <c r="H17" s="199">
        <v>0</v>
      </c>
      <c r="I17" s="200">
        <v>3</v>
      </c>
      <c r="J17" s="199">
        <v>0</v>
      </c>
      <c r="K17" s="199">
        <v>0</v>
      </c>
    </row>
    <row r="18" spans="1:11" s="38" customFormat="1" ht="23.45" customHeight="1">
      <c r="A18" s="486" t="s">
        <v>121</v>
      </c>
      <c r="B18" s="184" t="s">
        <v>59</v>
      </c>
      <c r="C18" s="192">
        <v>2</v>
      </c>
      <c r="D18" s="404">
        <v>0</v>
      </c>
      <c r="E18" s="405">
        <v>0</v>
      </c>
      <c r="F18" s="192">
        <v>3</v>
      </c>
      <c r="G18" s="186">
        <v>0</v>
      </c>
      <c r="H18" s="186">
        <v>0</v>
      </c>
      <c r="I18" s="192">
        <v>2</v>
      </c>
      <c r="J18" s="186">
        <v>0</v>
      </c>
      <c r="K18" s="186">
        <v>0</v>
      </c>
    </row>
    <row r="19" spans="1:11" s="38" customFormat="1" ht="23.45" customHeight="1">
      <c r="A19" s="487"/>
      <c r="B19" s="194" t="s">
        <v>60</v>
      </c>
      <c r="C19" s="188">
        <v>0</v>
      </c>
      <c r="D19" s="408">
        <v>0</v>
      </c>
      <c r="E19" s="411">
        <v>0</v>
      </c>
      <c r="F19" s="188">
        <v>2</v>
      </c>
      <c r="G19" s="196">
        <v>0</v>
      </c>
      <c r="H19" s="196">
        <v>0</v>
      </c>
      <c r="I19" s="188">
        <v>1</v>
      </c>
      <c r="J19" s="196">
        <v>0</v>
      </c>
      <c r="K19" s="196">
        <v>0</v>
      </c>
    </row>
    <row r="20" spans="1:11" s="38" customFormat="1" ht="23.45" customHeight="1">
      <c r="A20" s="487"/>
      <c r="B20" s="194" t="s">
        <v>367</v>
      </c>
      <c r="C20" s="188">
        <v>0</v>
      </c>
      <c r="D20" s="408">
        <v>0</v>
      </c>
      <c r="E20" s="411">
        <v>0</v>
      </c>
      <c r="F20" s="188">
        <v>0</v>
      </c>
      <c r="G20" s="196">
        <v>0</v>
      </c>
      <c r="H20" s="196">
        <v>0</v>
      </c>
      <c r="I20" s="188">
        <v>1</v>
      </c>
      <c r="J20" s="196">
        <v>0</v>
      </c>
      <c r="K20" s="196">
        <v>0</v>
      </c>
    </row>
    <row r="21" spans="1:11" s="38" customFormat="1" ht="25.5" customHeight="1">
      <c r="A21" s="487"/>
      <c r="B21" s="194" t="s">
        <v>280</v>
      </c>
      <c r="C21" s="188">
        <v>4</v>
      </c>
      <c r="D21" s="408">
        <v>0</v>
      </c>
      <c r="E21" s="411">
        <v>0</v>
      </c>
      <c r="F21" s="188">
        <v>6</v>
      </c>
      <c r="G21" s="196">
        <v>0</v>
      </c>
      <c r="H21" s="196">
        <v>0</v>
      </c>
      <c r="I21" s="188">
        <v>5</v>
      </c>
      <c r="J21" s="196">
        <v>0</v>
      </c>
      <c r="K21" s="196">
        <v>0</v>
      </c>
    </row>
    <row r="22" spans="1:11" s="38" customFormat="1" ht="23.45" customHeight="1">
      <c r="A22" s="487"/>
      <c r="B22" s="194" t="s">
        <v>281</v>
      </c>
      <c r="C22" s="188">
        <v>1</v>
      </c>
      <c r="D22" s="408">
        <v>0</v>
      </c>
      <c r="E22" s="411">
        <v>0</v>
      </c>
      <c r="F22" s="193">
        <v>0</v>
      </c>
      <c r="G22" s="196">
        <v>0</v>
      </c>
      <c r="H22" s="196">
        <v>0</v>
      </c>
      <c r="I22" s="193">
        <v>2</v>
      </c>
      <c r="J22" s="196">
        <v>0</v>
      </c>
      <c r="K22" s="196">
        <v>0</v>
      </c>
    </row>
    <row r="23" spans="1:11" s="38" customFormat="1" ht="23.45" customHeight="1">
      <c r="A23" s="487"/>
      <c r="B23" s="194" t="s">
        <v>61</v>
      </c>
      <c r="C23" s="188">
        <v>2</v>
      </c>
      <c r="D23" s="408">
        <v>0</v>
      </c>
      <c r="E23" s="411">
        <v>0</v>
      </c>
      <c r="F23" s="193">
        <v>0</v>
      </c>
      <c r="G23" s="196">
        <v>0</v>
      </c>
      <c r="H23" s="196">
        <v>0</v>
      </c>
      <c r="I23" s="193">
        <v>2</v>
      </c>
      <c r="J23" s="196">
        <v>0</v>
      </c>
      <c r="K23" s="196">
        <v>0</v>
      </c>
    </row>
    <row r="24" spans="1:11" s="38" customFormat="1" ht="23.45" customHeight="1">
      <c r="A24" s="487"/>
      <c r="B24" s="194" t="s">
        <v>116</v>
      </c>
      <c r="C24" s="188">
        <v>1</v>
      </c>
      <c r="D24" s="408">
        <v>0</v>
      </c>
      <c r="E24" s="411">
        <v>0</v>
      </c>
      <c r="F24" s="188">
        <v>2</v>
      </c>
      <c r="G24" s="196">
        <v>0</v>
      </c>
      <c r="H24" s="196">
        <v>0</v>
      </c>
      <c r="I24" s="188">
        <v>7</v>
      </c>
      <c r="J24" s="196">
        <v>0</v>
      </c>
      <c r="K24" s="196">
        <v>0</v>
      </c>
    </row>
    <row r="25" spans="1:11" s="38" customFormat="1" ht="23.45" customHeight="1">
      <c r="A25" s="487"/>
      <c r="B25" s="194" t="s">
        <v>62</v>
      </c>
      <c r="C25" s="188">
        <v>7</v>
      </c>
      <c r="D25" s="408">
        <v>1</v>
      </c>
      <c r="E25" s="411">
        <v>0</v>
      </c>
      <c r="F25" s="188">
        <v>6</v>
      </c>
      <c r="G25" s="196">
        <v>3</v>
      </c>
      <c r="H25" s="196">
        <v>0</v>
      </c>
      <c r="I25" s="188">
        <v>3</v>
      </c>
      <c r="J25" s="196">
        <v>2</v>
      </c>
      <c r="K25" s="196">
        <v>0</v>
      </c>
    </row>
    <row r="26" spans="1:11" s="38" customFormat="1" ht="23.45" customHeight="1">
      <c r="A26" s="487"/>
      <c r="B26" s="194" t="s">
        <v>282</v>
      </c>
      <c r="C26" s="188">
        <v>0</v>
      </c>
      <c r="D26" s="408">
        <v>0</v>
      </c>
      <c r="E26" s="411">
        <v>0</v>
      </c>
      <c r="F26" s="188">
        <v>0</v>
      </c>
      <c r="G26" s="196">
        <v>0</v>
      </c>
      <c r="H26" s="196">
        <v>0</v>
      </c>
      <c r="I26" s="188">
        <v>0</v>
      </c>
      <c r="J26" s="196">
        <v>0</v>
      </c>
      <c r="K26" s="196">
        <v>0</v>
      </c>
    </row>
    <row r="27" spans="1:11" s="38" customFormat="1" ht="23.45" customHeight="1">
      <c r="A27" s="487"/>
      <c r="B27" s="201" t="s">
        <v>283</v>
      </c>
      <c r="C27" s="188">
        <v>5</v>
      </c>
      <c r="D27" s="408">
        <v>0</v>
      </c>
      <c r="E27" s="411">
        <v>0</v>
      </c>
      <c r="F27" s="188">
        <v>7</v>
      </c>
      <c r="G27" s="196">
        <v>0</v>
      </c>
      <c r="H27" s="196">
        <v>0</v>
      </c>
      <c r="I27" s="188">
        <v>8</v>
      </c>
      <c r="J27" s="196">
        <v>0</v>
      </c>
      <c r="K27" s="196">
        <v>0</v>
      </c>
    </row>
    <row r="28" spans="1:11" s="38" customFormat="1" ht="23.45" customHeight="1">
      <c r="A28" s="487"/>
      <c r="B28" s="201" t="s">
        <v>161</v>
      </c>
      <c r="C28" s="188">
        <v>3</v>
      </c>
      <c r="D28" s="408">
        <v>0</v>
      </c>
      <c r="E28" s="411">
        <v>0</v>
      </c>
      <c r="F28" s="188">
        <v>5</v>
      </c>
      <c r="G28" s="196">
        <v>0</v>
      </c>
      <c r="H28" s="196">
        <v>0</v>
      </c>
      <c r="I28" s="188">
        <v>2</v>
      </c>
      <c r="J28" s="196">
        <v>0</v>
      </c>
      <c r="K28" s="196">
        <v>0</v>
      </c>
    </row>
    <row r="29" spans="1:11" s="38" customFormat="1" ht="23.45" customHeight="1">
      <c r="A29" s="487"/>
      <c r="B29" s="194" t="s">
        <v>63</v>
      </c>
      <c r="C29" s="188">
        <v>13</v>
      </c>
      <c r="D29" s="408">
        <v>4</v>
      </c>
      <c r="E29" s="411">
        <v>0</v>
      </c>
      <c r="F29" s="188">
        <v>30</v>
      </c>
      <c r="G29" s="196">
        <v>8</v>
      </c>
      <c r="H29" s="196">
        <v>0</v>
      </c>
      <c r="I29" s="188">
        <v>36</v>
      </c>
      <c r="J29" s="196">
        <v>6</v>
      </c>
      <c r="K29" s="196">
        <v>0</v>
      </c>
    </row>
    <row r="30" spans="1:11" s="38" customFormat="1" ht="23.45" customHeight="1">
      <c r="A30" s="487"/>
      <c r="B30" s="194" t="s">
        <v>162</v>
      </c>
      <c r="C30" s="188">
        <v>3</v>
      </c>
      <c r="D30" s="408">
        <v>0</v>
      </c>
      <c r="E30" s="411">
        <v>0</v>
      </c>
      <c r="F30" s="188">
        <v>3</v>
      </c>
      <c r="G30" s="196">
        <v>0</v>
      </c>
      <c r="H30" s="196">
        <v>0</v>
      </c>
      <c r="I30" s="188">
        <v>0</v>
      </c>
      <c r="J30" s="196">
        <v>0</v>
      </c>
      <c r="K30" s="196">
        <v>0</v>
      </c>
    </row>
    <row r="31" spans="1:11" s="38" customFormat="1" ht="23.45" customHeight="1">
      <c r="A31" s="487"/>
      <c r="B31" s="194" t="s">
        <v>64</v>
      </c>
      <c r="C31" s="188">
        <v>0</v>
      </c>
      <c r="D31" s="408">
        <v>0</v>
      </c>
      <c r="E31" s="411">
        <v>0</v>
      </c>
      <c r="F31" s="188">
        <v>1</v>
      </c>
      <c r="G31" s="196">
        <v>0</v>
      </c>
      <c r="H31" s="196">
        <v>0</v>
      </c>
      <c r="I31" s="188">
        <v>0</v>
      </c>
      <c r="J31" s="196">
        <v>0</v>
      </c>
      <c r="K31" s="196">
        <v>0</v>
      </c>
    </row>
    <row r="32" spans="1:11" s="38" customFormat="1" ht="23.45" customHeight="1">
      <c r="A32" s="487"/>
      <c r="B32" s="194" t="s">
        <v>284</v>
      </c>
      <c r="C32" s="188">
        <v>0</v>
      </c>
      <c r="D32" s="408">
        <v>0</v>
      </c>
      <c r="E32" s="411">
        <v>0</v>
      </c>
      <c r="F32" s="188">
        <v>0</v>
      </c>
      <c r="G32" s="196">
        <v>0</v>
      </c>
      <c r="H32" s="196">
        <v>0</v>
      </c>
      <c r="I32" s="188">
        <v>0</v>
      </c>
      <c r="J32" s="196">
        <v>0</v>
      </c>
      <c r="K32" s="196">
        <v>0</v>
      </c>
    </row>
    <row r="33" spans="1:11" s="38" customFormat="1" ht="23.45" customHeight="1">
      <c r="A33" s="487"/>
      <c r="B33" s="316" t="s">
        <v>117</v>
      </c>
      <c r="C33" s="318">
        <v>0</v>
      </c>
      <c r="D33" s="412">
        <v>0</v>
      </c>
      <c r="E33" s="410">
        <v>0</v>
      </c>
      <c r="F33" s="318">
        <v>0</v>
      </c>
      <c r="G33" s="317">
        <v>0</v>
      </c>
      <c r="H33" s="199">
        <v>0</v>
      </c>
      <c r="I33" s="318">
        <v>0</v>
      </c>
      <c r="J33" s="317">
        <v>0</v>
      </c>
      <c r="K33" s="199">
        <v>0</v>
      </c>
    </row>
    <row r="34" spans="1:11" s="38" customFormat="1" ht="25.5" customHeight="1">
      <c r="A34" s="340" t="s">
        <v>272</v>
      </c>
      <c r="B34" s="341" t="s">
        <v>285</v>
      </c>
      <c r="C34" s="342">
        <v>12037</v>
      </c>
      <c r="D34" s="413">
        <v>919</v>
      </c>
      <c r="E34" s="343">
        <v>518</v>
      </c>
      <c r="F34" s="342">
        <v>55103</v>
      </c>
      <c r="G34" s="344">
        <v>1116</v>
      </c>
      <c r="H34" s="344">
        <v>2132</v>
      </c>
      <c r="I34" s="488"/>
      <c r="J34" s="489"/>
      <c r="K34" s="489"/>
    </row>
    <row r="35" spans="1:11" s="38" customFormat="1" ht="23.45" customHeight="1" thickBot="1">
      <c r="A35" s="336"/>
      <c r="B35" s="337" t="s">
        <v>65</v>
      </c>
      <c r="C35" s="338">
        <v>12130</v>
      </c>
      <c r="D35" s="414">
        <v>947</v>
      </c>
      <c r="E35" s="415">
        <v>520</v>
      </c>
      <c r="F35" s="338">
        <v>55239</v>
      </c>
      <c r="G35" s="339">
        <v>1145</v>
      </c>
      <c r="H35" s="339">
        <v>2132</v>
      </c>
      <c r="I35" s="338">
        <v>116</v>
      </c>
      <c r="J35" s="339">
        <v>26</v>
      </c>
      <c r="K35" s="339">
        <v>0</v>
      </c>
    </row>
    <row r="36" spans="1:11" s="38" customFormat="1" ht="14.25" customHeight="1">
      <c r="A36" s="202" t="s">
        <v>118</v>
      </c>
      <c r="B36" s="202"/>
      <c r="C36" s="202"/>
      <c r="D36" s="202"/>
      <c r="E36" s="178"/>
      <c r="F36" s="178"/>
      <c r="G36" s="178"/>
      <c r="H36" s="202"/>
      <c r="I36" s="202"/>
      <c r="J36" s="178"/>
      <c r="K36" s="202"/>
    </row>
    <row r="37" spans="1:11" s="38" customFormat="1" ht="14.25" customHeight="1">
      <c r="A37" s="203" t="s">
        <v>273</v>
      </c>
      <c r="B37" s="178"/>
      <c r="C37" s="178"/>
      <c r="D37" s="178"/>
      <c r="E37" s="178"/>
      <c r="F37" s="178"/>
      <c r="G37" s="178"/>
      <c r="H37" s="178"/>
      <c r="I37" s="178"/>
      <c r="J37" s="178"/>
      <c r="K37" s="178"/>
    </row>
    <row r="38" spans="1:11" s="38" customFormat="1" ht="14.25" customHeight="1">
      <c r="A38" s="178" t="s">
        <v>294</v>
      </c>
      <c r="B38" s="178"/>
      <c r="C38" s="204"/>
      <c r="D38" s="204"/>
      <c r="E38" s="204"/>
      <c r="F38" s="204"/>
      <c r="G38" s="204"/>
      <c r="H38" s="204"/>
      <c r="I38" s="204"/>
      <c r="J38" s="204"/>
      <c r="K38" s="204"/>
    </row>
    <row r="39" spans="1:11" s="38" customFormat="1" ht="14.25" customHeight="1">
      <c r="A39" s="178" t="s">
        <v>299</v>
      </c>
      <c r="B39" s="178"/>
      <c r="C39" s="204"/>
      <c r="D39" s="204"/>
      <c r="E39" s="204"/>
      <c r="F39" s="204"/>
      <c r="G39" s="204"/>
      <c r="H39" s="204"/>
      <c r="I39" s="204"/>
      <c r="J39" s="204"/>
      <c r="K39" s="204"/>
    </row>
    <row r="40" spans="1:11" s="38" customFormat="1" ht="14.25" customHeight="1">
      <c r="A40" s="178" t="s">
        <v>300</v>
      </c>
      <c r="B40" s="178"/>
      <c r="C40" s="204"/>
      <c r="D40" s="204"/>
      <c r="E40" s="204"/>
      <c r="F40" s="204"/>
      <c r="G40" s="204"/>
      <c r="H40" s="204"/>
      <c r="I40" s="204"/>
      <c r="J40" s="204"/>
      <c r="K40" s="204"/>
    </row>
    <row r="41" spans="1:11" ht="14.25" customHeight="1">
      <c r="A41" s="178" t="s">
        <v>274</v>
      </c>
      <c r="B41" s="205"/>
      <c r="C41" s="205"/>
      <c r="D41" s="205"/>
      <c r="E41" s="205"/>
      <c r="F41" s="205"/>
      <c r="G41" s="205"/>
      <c r="H41" s="205"/>
      <c r="I41" s="205"/>
      <c r="J41" s="205"/>
      <c r="K41" s="205"/>
    </row>
    <row r="42" spans="1:11" s="38" customFormat="1" ht="14.25" customHeight="1">
      <c r="A42" s="178" t="s">
        <v>275</v>
      </c>
      <c r="B42" s="205"/>
      <c r="C42" s="205"/>
      <c r="D42" s="205"/>
      <c r="E42" s="205"/>
      <c r="F42" s="205"/>
      <c r="G42" s="205"/>
      <c r="H42" s="205"/>
      <c r="I42" s="205"/>
      <c r="J42" s="205"/>
      <c r="K42" s="205"/>
    </row>
    <row r="43" spans="1:11" s="38" customFormat="1" ht="14.25" customHeight="1">
      <c r="A43" s="178" t="s">
        <v>347</v>
      </c>
      <c r="B43" s="205"/>
      <c r="C43" s="205"/>
      <c r="D43" s="205"/>
      <c r="E43" s="205"/>
      <c r="F43" s="205"/>
      <c r="G43" s="205"/>
      <c r="H43" s="205"/>
      <c r="I43" s="205"/>
      <c r="J43" s="205"/>
      <c r="K43" s="205"/>
    </row>
    <row r="44" spans="1:11" ht="14.25" customHeight="1">
      <c r="A44" s="178" t="s">
        <v>276</v>
      </c>
    </row>
    <row r="45" spans="1:11" ht="14.25" customHeight="1">
      <c r="A45" s="178" t="s">
        <v>373</v>
      </c>
    </row>
    <row r="46" spans="1:11" ht="14.25" customHeight="1">
      <c r="A46" s="178" t="s">
        <v>374</v>
      </c>
    </row>
    <row r="47" spans="1:11" ht="14.25" customHeight="1">
      <c r="A47" s="178" t="s">
        <v>277</v>
      </c>
    </row>
    <row r="48" spans="1:11" s="38" customFormat="1" ht="24.95" customHeight="1">
      <c r="A48" s="327"/>
      <c r="B48" s="328"/>
      <c r="C48" s="329"/>
      <c r="D48" s="329"/>
      <c r="E48" s="329"/>
      <c r="F48" s="329"/>
      <c r="G48" s="329"/>
      <c r="H48" s="329"/>
      <c r="I48" s="329"/>
      <c r="J48" s="329"/>
      <c r="K48" s="329"/>
    </row>
    <row r="49" spans="1:11">
      <c r="A49" s="178"/>
      <c r="B49" s="205"/>
      <c r="C49" s="205"/>
      <c r="D49" s="205"/>
      <c r="E49" s="205"/>
      <c r="F49" s="205"/>
      <c r="G49" s="205"/>
      <c r="H49" s="205"/>
      <c r="I49" s="205"/>
      <c r="J49" s="205"/>
      <c r="K49" s="205"/>
    </row>
    <row r="50" spans="1:11">
      <c r="A50" s="178"/>
      <c r="B50" s="205"/>
      <c r="C50" s="205"/>
      <c r="D50" s="205"/>
      <c r="E50" s="205"/>
      <c r="F50" s="205"/>
      <c r="G50" s="205"/>
      <c r="H50" s="205"/>
      <c r="I50" s="205"/>
      <c r="J50" s="205"/>
      <c r="K50" s="205"/>
    </row>
    <row r="51" spans="1:11">
      <c r="A51" s="178"/>
      <c r="B51" s="205"/>
      <c r="C51" s="205"/>
      <c r="D51" s="205"/>
      <c r="E51" s="205"/>
      <c r="F51" s="205"/>
      <c r="G51" s="205"/>
      <c r="H51" s="205"/>
      <c r="I51" s="205"/>
      <c r="J51" s="205"/>
      <c r="K51" s="205"/>
    </row>
    <row r="52" spans="1:11">
      <c r="A52" s="178"/>
      <c r="B52" s="205"/>
      <c r="C52" s="205"/>
      <c r="D52" s="205"/>
      <c r="E52" s="205"/>
      <c r="F52" s="205"/>
      <c r="G52" s="205"/>
      <c r="H52" s="205"/>
      <c r="I52" s="205"/>
      <c r="J52" s="205"/>
      <c r="K52" s="205"/>
    </row>
  </sheetData>
  <mergeCells count="10">
    <mergeCell ref="F5:H5"/>
    <mergeCell ref="I5:K5"/>
    <mergeCell ref="A2:K2"/>
    <mergeCell ref="A8:A9"/>
    <mergeCell ref="I34:K34"/>
    <mergeCell ref="A10:A17"/>
    <mergeCell ref="A18:A33"/>
    <mergeCell ref="A5:A6"/>
    <mergeCell ref="B5:B6"/>
    <mergeCell ref="C5:E5"/>
  </mergeCells>
  <phoneticPr fontId="2"/>
  <printOptions horizontalCentered="1"/>
  <pageMargins left="0.78740157480314965" right="0.78740157480314965" top="0.78740157480314965" bottom="0.19685039370078741" header="0.59055118110236227"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ColWidth="9" defaultRowHeight="13.5"/>
  <cols>
    <col min="1" max="1" width="9.625" style="82" customWidth="1"/>
    <col min="2" max="2" width="39.125" style="82" customWidth="1"/>
    <col min="3" max="5" width="16.625" style="82" customWidth="1"/>
    <col min="6" max="16384" width="9" style="82"/>
  </cols>
  <sheetData>
    <row r="1" spans="1:5" s="30" customFormat="1" ht="30" customHeight="1"/>
    <row r="2" spans="1:5" ht="22.5" customHeight="1">
      <c r="A2" s="485" t="s">
        <v>405</v>
      </c>
      <c r="B2" s="485"/>
      <c r="C2" s="485"/>
      <c r="D2" s="485"/>
      <c r="E2" s="485"/>
    </row>
    <row r="3" spans="1:5" ht="21" customHeight="1">
      <c r="A3" s="326" t="s">
        <v>291</v>
      </c>
      <c r="B3" s="325"/>
      <c r="C3" s="325"/>
      <c r="D3" s="325"/>
      <c r="E3" s="325"/>
    </row>
    <row r="4" spans="1:5" s="38" customFormat="1" ht="13.5" customHeight="1" thickBot="1">
      <c r="A4" s="177" t="s">
        <v>50</v>
      </c>
      <c r="B4" s="178"/>
      <c r="C4" s="178"/>
      <c r="D4" s="178"/>
      <c r="E4" s="178"/>
    </row>
    <row r="5" spans="1:5" s="38" customFormat="1" ht="20.100000000000001" customHeight="1">
      <c r="A5" s="491" t="s">
        <v>244</v>
      </c>
      <c r="B5" s="493" t="s">
        <v>52</v>
      </c>
      <c r="C5" s="330" t="s">
        <v>343</v>
      </c>
      <c r="D5" s="331" t="s">
        <v>344</v>
      </c>
      <c r="E5" s="331" t="s">
        <v>355</v>
      </c>
    </row>
    <row r="6" spans="1:5" s="38" customFormat="1" ht="20.100000000000001" customHeight="1">
      <c r="A6" s="492"/>
      <c r="B6" s="494"/>
      <c r="C6" s="179" t="s">
        <v>245</v>
      </c>
      <c r="D6" s="179" t="s">
        <v>245</v>
      </c>
      <c r="E6" s="179" t="s">
        <v>245</v>
      </c>
    </row>
    <row r="7" spans="1:5" s="38" customFormat="1" ht="25.5" customHeight="1">
      <c r="A7" s="486" t="s">
        <v>370</v>
      </c>
      <c r="B7" s="319" t="s">
        <v>369</v>
      </c>
      <c r="C7" s="320">
        <v>0</v>
      </c>
      <c r="D7" s="320">
        <v>2076</v>
      </c>
      <c r="E7" s="320">
        <v>8404</v>
      </c>
    </row>
    <row r="8" spans="1:5" s="38" customFormat="1" ht="25.5" customHeight="1">
      <c r="A8" s="490"/>
      <c r="B8" s="424" t="s">
        <v>368</v>
      </c>
      <c r="C8" s="425"/>
      <c r="D8" s="425"/>
      <c r="E8" s="182">
        <v>5994</v>
      </c>
    </row>
    <row r="9" spans="1:5" s="38" customFormat="1" ht="23.1" customHeight="1">
      <c r="A9" s="486" t="s">
        <v>246</v>
      </c>
      <c r="B9" s="321" t="s">
        <v>247</v>
      </c>
      <c r="C9" s="185">
        <v>305</v>
      </c>
      <c r="D9" s="185">
        <v>115</v>
      </c>
      <c r="E9" s="185">
        <v>236</v>
      </c>
    </row>
    <row r="10" spans="1:5" s="38" customFormat="1" ht="23.1" customHeight="1">
      <c r="A10" s="487"/>
      <c r="B10" s="322" t="s">
        <v>248</v>
      </c>
      <c r="C10" s="195">
        <v>48</v>
      </c>
      <c r="D10" s="195">
        <v>39</v>
      </c>
      <c r="E10" s="195">
        <v>686</v>
      </c>
    </row>
    <row r="11" spans="1:5" s="38" customFormat="1" ht="23.1" customHeight="1">
      <c r="A11" s="487"/>
      <c r="B11" s="322" t="s">
        <v>249</v>
      </c>
      <c r="C11" s="195">
        <v>129</v>
      </c>
      <c r="D11" s="195">
        <v>132</v>
      </c>
      <c r="E11" s="195">
        <v>517</v>
      </c>
    </row>
    <row r="12" spans="1:5" s="38" customFormat="1" ht="23.1" customHeight="1">
      <c r="A12" s="487"/>
      <c r="B12" s="322" t="s">
        <v>250</v>
      </c>
      <c r="C12" s="195">
        <v>990</v>
      </c>
      <c r="D12" s="195">
        <v>767</v>
      </c>
      <c r="E12" s="195">
        <v>879</v>
      </c>
    </row>
    <row r="13" spans="1:5" s="38" customFormat="1" ht="23.1" customHeight="1">
      <c r="A13" s="487"/>
      <c r="B13" s="322" t="s">
        <v>251</v>
      </c>
      <c r="C13" s="195">
        <v>40</v>
      </c>
      <c r="D13" s="195">
        <v>9</v>
      </c>
      <c r="E13" s="195">
        <v>17</v>
      </c>
    </row>
    <row r="14" spans="1:5" s="38" customFormat="1" ht="23.1" customHeight="1">
      <c r="A14" s="487"/>
      <c r="B14" s="322" t="s">
        <v>252</v>
      </c>
      <c r="C14" s="195">
        <v>358</v>
      </c>
      <c r="D14" s="195">
        <v>139</v>
      </c>
      <c r="E14" s="195">
        <v>378</v>
      </c>
    </row>
    <row r="15" spans="1:5" s="38" customFormat="1" ht="23.1" customHeight="1">
      <c r="A15" s="487"/>
      <c r="B15" s="322" t="s">
        <v>253</v>
      </c>
      <c r="C15" s="195">
        <v>3</v>
      </c>
      <c r="D15" s="195">
        <v>1</v>
      </c>
      <c r="E15" s="195">
        <v>4</v>
      </c>
    </row>
    <row r="16" spans="1:5" s="38" customFormat="1" ht="23.1" customHeight="1">
      <c r="A16" s="487"/>
      <c r="B16" s="322" t="s">
        <v>254</v>
      </c>
      <c r="C16" s="195">
        <v>205</v>
      </c>
      <c r="D16" s="195">
        <v>151</v>
      </c>
      <c r="E16" s="195">
        <v>140</v>
      </c>
    </row>
    <row r="17" spans="1:5" s="38" customFormat="1" ht="23.1" customHeight="1">
      <c r="A17" s="487"/>
      <c r="B17" s="322" t="s">
        <v>255</v>
      </c>
      <c r="C17" s="195">
        <v>62</v>
      </c>
      <c r="D17" s="193">
        <v>109</v>
      </c>
      <c r="E17" s="195">
        <v>443</v>
      </c>
    </row>
    <row r="18" spans="1:5" s="38" customFormat="1" ht="23.1" customHeight="1">
      <c r="A18" s="490"/>
      <c r="B18" s="323" t="s">
        <v>381</v>
      </c>
      <c r="C18" s="198">
        <v>13</v>
      </c>
      <c r="D18" s="198">
        <v>8</v>
      </c>
      <c r="E18" s="198">
        <v>18</v>
      </c>
    </row>
    <row r="19" spans="1:5" s="38" customFormat="1" ht="23.1" customHeight="1">
      <c r="A19" s="486" t="s">
        <v>256</v>
      </c>
      <c r="B19" s="321" t="s">
        <v>257</v>
      </c>
      <c r="C19" s="185">
        <v>0</v>
      </c>
      <c r="D19" s="185">
        <v>1</v>
      </c>
      <c r="E19" s="185">
        <v>0</v>
      </c>
    </row>
    <row r="20" spans="1:5" s="38" customFormat="1" ht="23.1" customHeight="1">
      <c r="A20" s="490"/>
      <c r="B20" s="323" t="s">
        <v>258</v>
      </c>
      <c r="C20" s="198">
        <v>1</v>
      </c>
      <c r="D20" s="198">
        <v>1</v>
      </c>
      <c r="E20" s="198">
        <v>20</v>
      </c>
    </row>
    <row r="21" spans="1:5" s="38" customFormat="1" ht="23.1" customHeight="1">
      <c r="A21" s="486" t="s">
        <v>259</v>
      </c>
      <c r="B21" s="321" t="s">
        <v>260</v>
      </c>
      <c r="C21" s="185">
        <v>7</v>
      </c>
      <c r="D21" s="185">
        <v>8</v>
      </c>
      <c r="E21" s="185">
        <v>13</v>
      </c>
    </row>
    <row r="22" spans="1:5" s="38" customFormat="1" ht="23.1" customHeight="1">
      <c r="A22" s="487"/>
      <c r="B22" s="322" t="s">
        <v>261</v>
      </c>
      <c r="C22" s="195">
        <v>7</v>
      </c>
      <c r="D22" s="195">
        <v>4</v>
      </c>
      <c r="E22" s="195">
        <v>9</v>
      </c>
    </row>
    <row r="23" spans="1:5" s="38" customFormat="1" ht="23.1" customHeight="1">
      <c r="A23" s="487"/>
      <c r="B23" s="322" t="s">
        <v>262</v>
      </c>
      <c r="C23" s="195">
        <v>1</v>
      </c>
      <c r="D23" s="195">
        <v>0</v>
      </c>
      <c r="E23" s="195">
        <v>17</v>
      </c>
    </row>
    <row r="24" spans="1:5" s="38" customFormat="1" ht="23.1" customHeight="1">
      <c r="A24" s="487"/>
      <c r="B24" s="322" t="s">
        <v>263</v>
      </c>
      <c r="C24" s="195">
        <v>0</v>
      </c>
      <c r="D24" s="195">
        <v>0</v>
      </c>
      <c r="E24" s="195">
        <v>0</v>
      </c>
    </row>
    <row r="25" spans="1:5" s="38" customFormat="1" ht="23.1" customHeight="1">
      <c r="A25" s="490"/>
      <c r="B25" s="346" t="s">
        <v>286</v>
      </c>
      <c r="C25" s="198">
        <v>0</v>
      </c>
      <c r="D25" s="198">
        <v>0</v>
      </c>
      <c r="E25" s="198">
        <v>1</v>
      </c>
    </row>
    <row r="26" spans="1:5" s="38" customFormat="1" ht="23.1" customHeight="1" thickBot="1">
      <c r="A26" s="336"/>
      <c r="B26" s="337" t="s">
        <v>65</v>
      </c>
      <c r="C26" s="338">
        <v>2169</v>
      </c>
      <c r="D26" s="338">
        <v>3560</v>
      </c>
      <c r="E26" s="345">
        <v>17776</v>
      </c>
    </row>
    <row r="27" spans="1:5" s="38" customFormat="1" ht="20.100000000000001" customHeight="1">
      <c r="A27" s="202"/>
      <c r="B27" s="202"/>
      <c r="C27" s="202"/>
      <c r="D27" s="178"/>
      <c r="E27" s="202"/>
    </row>
    <row r="28" spans="1:5" ht="21" customHeight="1">
      <c r="A28" s="326" t="s">
        <v>292</v>
      </c>
      <c r="B28" s="325"/>
      <c r="C28" s="325"/>
      <c r="D28" s="325"/>
      <c r="E28" s="325"/>
    </row>
    <row r="29" spans="1:5" s="38" customFormat="1" ht="13.5" customHeight="1" thickBot="1">
      <c r="A29" s="177" t="s">
        <v>50</v>
      </c>
      <c r="B29" s="178"/>
      <c r="C29" s="178"/>
      <c r="D29" s="178"/>
      <c r="E29" s="178"/>
    </row>
    <row r="30" spans="1:5" s="38" customFormat="1" ht="20.100000000000001" customHeight="1">
      <c r="A30" s="491" t="s">
        <v>244</v>
      </c>
      <c r="B30" s="493" t="s">
        <v>52</v>
      </c>
      <c r="C30" s="330" t="s">
        <v>343</v>
      </c>
      <c r="D30" s="331" t="s">
        <v>344</v>
      </c>
      <c r="E30" s="331" t="s">
        <v>355</v>
      </c>
    </row>
    <row r="31" spans="1:5" s="38" customFormat="1" ht="20.100000000000001" customHeight="1">
      <c r="A31" s="492"/>
      <c r="B31" s="494"/>
      <c r="C31" s="179" t="s">
        <v>245</v>
      </c>
      <c r="D31" s="179" t="s">
        <v>245</v>
      </c>
      <c r="E31" s="179" t="s">
        <v>245</v>
      </c>
    </row>
    <row r="32" spans="1:5" s="38" customFormat="1" ht="23.1" customHeight="1">
      <c r="A32" s="486" t="s">
        <v>264</v>
      </c>
      <c r="B32" s="321" t="s">
        <v>265</v>
      </c>
      <c r="C32" s="185">
        <v>99</v>
      </c>
      <c r="D32" s="185">
        <v>101</v>
      </c>
      <c r="E32" s="185">
        <v>122</v>
      </c>
    </row>
    <row r="33" spans="1:8" s="38" customFormat="1" ht="23.1" customHeight="1">
      <c r="A33" s="487"/>
      <c r="B33" s="322" t="s">
        <v>266</v>
      </c>
      <c r="C33" s="195">
        <v>69</v>
      </c>
      <c r="D33" s="195">
        <v>57</v>
      </c>
      <c r="E33" s="195">
        <v>75</v>
      </c>
    </row>
    <row r="34" spans="1:8" s="38" customFormat="1" ht="23.1" customHeight="1">
      <c r="A34" s="487"/>
      <c r="B34" s="322" t="s">
        <v>287</v>
      </c>
      <c r="C34" s="195">
        <v>13</v>
      </c>
      <c r="D34" s="195">
        <v>21</v>
      </c>
      <c r="E34" s="195">
        <v>17</v>
      </c>
    </row>
    <row r="35" spans="1:8" s="38" customFormat="1" ht="23.1" customHeight="1">
      <c r="A35" s="490"/>
      <c r="B35" s="323" t="s">
        <v>267</v>
      </c>
      <c r="C35" s="198">
        <v>48</v>
      </c>
      <c r="D35" s="198">
        <v>31</v>
      </c>
      <c r="E35" s="198">
        <v>70</v>
      </c>
    </row>
    <row r="36" spans="1:8" s="38" customFormat="1" ht="23.1" customHeight="1">
      <c r="A36" s="486" t="s">
        <v>259</v>
      </c>
      <c r="B36" s="321" t="s">
        <v>268</v>
      </c>
      <c r="C36" s="185">
        <v>112</v>
      </c>
      <c r="D36" s="185">
        <v>65</v>
      </c>
      <c r="E36" s="185">
        <v>90</v>
      </c>
    </row>
    <row r="37" spans="1:8" s="38" customFormat="1" ht="23.1" customHeight="1">
      <c r="A37" s="487"/>
      <c r="B37" s="322" t="s">
        <v>269</v>
      </c>
      <c r="C37" s="195">
        <v>7</v>
      </c>
      <c r="D37" s="195">
        <v>8</v>
      </c>
      <c r="E37" s="195">
        <v>13</v>
      </c>
    </row>
    <row r="38" spans="1:8" s="38" customFormat="1" ht="23.1" customHeight="1">
      <c r="A38" s="490"/>
      <c r="B38" s="346" t="s">
        <v>270</v>
      </c>
      <c r="C38" s="198">
        <v>0</v>
      </c>
      <c r="D38" s="198">
        <v>0</v>
      </c>
      <c r="E38" s="198">
        <v>1</v>
      </c>
    </row>
    <row r="39" spans="1:8" ht="23.1" customHeight="1" thickBot="1">
      <c r="A39" s="336"/>
      <c r="B39" s="337" t="s">
        <v>65</v>
      </c>
      <c r="C39" s="338">
        <v>348</v>
      </c>
      <c r="D39" s="338">
        <v>283</v>
      </c>
      <c r="E39" s="345">
        <v>388</v>
      </c>
    </row>
    <row r="40" spans="1:8" s="38" customFormat="1" ht="12.75">
      <c r="A40" s="202" t="s">
        <v>118</v>
      </c>
      <c r="B40" s="202"/>
      <c r="C40" s="202"/>
      <c r="D40" s="202"/>
      <c r="E40" s="178"/>
      <c r="F40" s="178"/>
      <c r="G40" s="202"/>
      <c r="H40" s="202"/>
    </row>
    <row r="41" spans="1:8" s="38" customFormat="1" ht="12.75">
      <c r="A41" s="203" t="s">
        <v>273</v>
      </c>
      <c r="B41" s="178"/>
      <c r="C41" s="178"/>
      <c r="D41" s="178"/>
      <c r="E41" s="178"/>
      <c r="F41" s="178"/>
      <c r="G41" s="178"/>
      <c r="H41" s="178"/>
    </row>
    <row r="42" spans="1:8" s="38" customFormat="1" ht="12.75">
      <c r="A42" s="178" t="s">
        <v>295</v>
      </c>
      <c r="B42" s="178"/>
      <c r="C42" s="204"/>
      <c r="D42" s="204"/>
      <c r="E42" s="204"/>
      <c r="F42" s="204"/>
      <c r="G42" s="204"/>
      <c r="H42" s="204"/>
    </row>
    <row r="43" spans="1:8" s="38" customFormat="1" ht="12.75">
      <c r="A43" s="178" t="s">
        <v>293</v>
      </c>
      <c r="B43" s="178"/>
      <c r="C43" s="204"/>
      <c r="D43" s="204"/>
      <c r="E43" s="204"/>
      <c r="F43" s="204"/>
      <c r="G43" s="204"/>
      <c r="H43" s="204"/>
    </row>
    <row r="44" spans="1:8" s="38" customFormat="1" ht="12.75">
      <c r="A44" s="178" t="s">
        <v>290</v>
      </c>
      <c r="B44" s="178"/>
      <c r="C44" s="204"/>
      <c r="D44" s="204"/>
      <c r="E44" s="204"/>
      <c r="F44" s="204"/>
      <c r="G44" s="204"/>
      <c r="H44" s="204"/>
    </row>
    <row r="45" spans="1:8" s="38" customFormat="1" ht="12.75">
      <c r="A45" s="178" t="s">
        <v>289</v>
      </c>
      <c r="B45" s="178"/>
      <c r="C45" s="204"/>
      <c r="D45" s="204"/>
      <c r="E45" s="204"/>
      <c r="F45" s="204"/>
      <c r="G45" s="204"/>
      <c r="H45" s="204"/>
    </row>
    <row r="46" spans="1:8" s="38" customFormat="1" ht="12.75">
      <c r="A46" s="178" t="s">
        <v>288</v>
      </c>
      <c r="B46" s="178"/>
      <c r="C46" s="204"/>
      <c r="D46" s="204"/>
      <c r="E46" s="204"/>
      <c r="F46" s="204"/>
      <c r="G46" s="204"/>
      <c r="H46" s="204"/>
    </row>
    <row r="47" spans="1:8" ht="24.95" customHeight="1">
      <c r="A47" s="327"/>
      <c r="B47" s="328"/>
      <c r="C47" s="329"/>
      <c r="D47" s="329"/>
      <c r="E47" s="329"/>
    </row>
    <row r="48" spans="1:8" ht="24.95" customHeight="1">
      <c r="A48" s="327"/>
      <c r="B48" s="328"/>
      <c r="C48" s="329"/>
      <c r="D48" s="329"/>
      <c r="E48" s="329"/>
    </row>
    <row r="49" spans="1:5" ht="24.95" customHeight="1">
      <c r="A49" s="327"/>
      <c r="B49" s="328"/>
      <c r="C49" s="329"/>
      <c r="D49" s="329"/>
      <c r="E49" s="329"/>
    </row>
    <row r="50" spans="1:5" ht="24.95" customHeight="1">
      <c r="A50" s="178"/>
      <c r="B50" s="178"/>
      <c r="C50" s="204"/>
      <c r="D50" s="204"/>
      <c r="E50" s="204"/>
    </row>
  </sheetData>
  <mergeCells count="11">
    <mergeCell ref="A36:A38"/>
    <mergeCell ref="A2:E2"/>
    <mergeCell ref="B5:B6"/>
    <mergeCell ref="A9:A18"/>
    <mergeCell ref="A19:A20"/>
    <mergeCell ref="A21:A25"/>
    <mergeCell ref="A30:A31"/>
    <mergeCell ref="B30:B31"/>
    <mergeCell ref="A32:A35"/>
    <mergeCell ref="A5:A6"/>
    <mergeCell ref="A7:A8"/>
  </mergeCells>
  <phoneticPr fontId="2"/>
  <printOptions horizontalCentered="1"/>
  <pageMargins left="0.78740157480314965" right="0.78740157480314965" top="0.78740157480314965" bottom="0.78740157480314965" header="0.59055118110236227"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workbookViewId="0"/>
  </sheetViews>
  <sheetFormatPr defaultRowHeight="12"/>
  <cols>
    <col min="1" max="1" width="3.125" style="14" customWidth="1"/>
    <col min="2" max="2" width="2.625" style="14" customWidth="1"/>
    <col min="3" max="3" width="18.375" style="14" customWidth="1"/>
    <col min="4" max="4" width="26.75" style="14" customWidth="1"/>
    <col min="5" max="9" width="9.125" style="14" customWidth="1"/>
    <col min="10" max="16384" width="9" style="14"/>
  </cols>
  <sheetData>
    <row r="1" spans="1:9" s="17" customFormat="1" ht="30" customHeight="1"/>
    <row r="2" spans="1:9" s="416" customFormat="1" ht="22.5" customHeight="1">
      <c r="A2" s="496" t="s">
        <v>406</v>
      </c>
      <c r="B2" s="496"/>
      <c r="C2" s="496"/>
      <c r="D2" s="496"/>
      <c r="E2" s="496"/>
      <c r="F2" s="496"/>
      <c r="G2" s="496"/>
      <c r="H2" s="496"/>
      <c r="I2" s="496"/>
    </row>
    <row r="3" spans="1:9" ht="13.5" customHeight="1" thickBot="1">
      <c r="A3" s="206"/>
      <c r="B3" s="206"/>
      <c r="C3" s="206"/>
      <c r="D3" s="206"/>
      <c r="E3" s="206"/>
      <c r="F3" s="206"/>
      <c r="G3" s="206"/>
      <c r="H3" s="206"/>
      <c r="I3" s="207" t="s">
        <v>99</v>
      </c>
    </row>
    <row r="4" spans="1:9" s="13" customFormat="1" ht="22.5" customHeight="1">
      <c r="A4" s="497" t="s">
        <v>100</v>
      </c>
      <c r="B4" s="497"/>
      <c r="C4" s="497"/>
      <c r="D4" s="497"/>
      <c r="E4" s="349" t="s">
        <v>314</v>
      </c>
      <c r="F4" s="349" t="s">
        <v>315</v>
      </c>
      <c r="G4" s="349" t="s">
        <v>316</v>
      </c>
      <c r="H4" s="349" t="s">
        <v>333</v>
      </c>
      <c r="I4" s="350" t="s">
        <v>356</v>
      </c>
    </row>
    <row r="5" spans="1:9" ht="22.5" customHeight="1">
      <c r="A5" s="498" t="s">
        <v>101</v>
      </c>
      <c r="B5" s="501" t="s">
        <v>135</v>
      </c>
      <c r="C5" s="504" t="s">
        <v>102</v>
      </c>
      <c r="D5" s="505"/>
      <c r="E5" s="351">
        <v>27</v>
      </c>
      <c r="F5" s="351">
        <v>27</v>
      </c>
      <c r="G5" s="351">
        <v>27</v>
      </c>
      <c r="H5" s="352">
        <v>27</v>
      </c>
      <c r="I5" s="353">
        <v>27</v>
      </c>
    </row>
    <row r="6" spans="1:9" ht="22.5" customHeight="1">
      <c r="A6" s="499"/>
      <c r="B6" s="502"/>
      <c r="C6" s="506" t="s">
        <v>103</v>
      </c>
      <c r="D6" s="208" t="s">
        <v>104</v>
      </c>
      <c r="E6" s="354">
        <v>1</v>
      </c>
      <c r="F6" s="354">
        <v>1</v>
      </c>
      <c r="G6" s="354">
        <v>1</v>
      </c>
      <c r="H6" s="355">
        <v>1</v>
      </c>
      <c r="I6" s="356">
        <v>1</v>
      </c>
    </row>
    <row r="7" spans="1:9" ht="22.5" customHeight="1">
      <c r="A7" s="499"/>
      <c r="B7" s="502"/>
      <c r="C7" s="507"/>
      <c r="D7" s="348" t="s">
        <v>105</v>
      </c>
      <c r="E7" s="357">
        <v>1</v>
      </c>
      <c r="F7" s="357">
        <v>1</v>
      </c>
      <c r="G7" s="357">
        <v>1</v>
      </c>
      <c r="H7" s="358">
        <v>1</v>
      </c>
      <c r="I7" s="359">
        <v>1</v>
      </c>
    </row>
    <row r="8" spans="1:9" ht="22.5" customHeight="1">
      <c r="A8" s="499"/>
      <c r="B8" s="502"/>
      <c r="C8" s="506" t="s">
        <v>106</v>
      </c>
      <c r="D8" s="209" t="s">
        <v>107</v>
      </c>
      <c r="E8" s="354">
        <v>0</v>
      </c>
      <c r="F8" s="354">
        <v>0</v>
      </c>
      <c r="G8" s="354">
        <v>0</v>
      </c>
      <c r="H8" s="355">
        <v>0</v>
      </c>
      <c r="I8" s="360">
        <v>0</v>
      </c>
    </row>
    <row r="9" spans="1:9" ht="22.5" customHeight="1">
      <c r="A9" s="499"/>
      <c r="B9" s="502"/>
      <c r="C9" s="516"/>
      <c r="D9" s="347" t="s">
        <v>108</v>
      </c>
      <c r="E9" s="361">
        <v>1</v>
      </c>
      <c r="F9" s="361">
        <v>1</v>
      </c>
      <c r="G9" s="361">
        <v>1</v>
      </c>
      <c r="H9" s="362">
        <v>1</v>
      </c>
      <c r="I9" s="363">
        <v>1</v>
      </c>
    </row>
    <row r="10" spans="1:9" ht="22.5" customHeight="1">
      <c r="A10" s="499"/>
      <c r="B10" s="502"/>
      <c r="C10" s="516"/>
      <c r="D10" s="347" t="s">
        <v>109</v>
      </c>
      <c r="E10" s="361">
        <v>1</v>
      </c>
      <c r="F10" s="361">
        <v>1</v>
      </c>
      <c r="G10" s="361">
        <v>1</v>
      </c>
      <c r="H10" s="362">
        <v>1</v>
      </c>
      <c r="I10" s="363">
        <v>1</v>
      </c>
    </row>
    <row r="11" spans="1:9" ht="22.5" customHeight="1">
      <c r="A11" s="499"/>
      <c r="B11" s="502"/>
      <c r="C11" s="507"/>
      <c r="D11" s="210" t="s">
        <v>122</v>
      </c>
      <c r="E11" s="364">
        <v>1</v>
      </c>
      <c r="F11" s="364">
        <v>1</v>
      </c>
      <c r="G11" s="365">
        <v>1</v>
      </c>
      <c r="H11" s="366">
        <v>1</v>
      </c>
      <c r="I11" s="353">
        <v>1</v>
      </c>
    </row>
    <row r="12" spans="1:9" ht="22.5" customHeight="1">
      <c r="A12" s="499"/>
      <c r="B12" s="502"/>
      <c r="C12" s="508" t="s">
        <v>110</v>
      </c>
      <c r="D12" s="509"/>
      <c r="E12" s="354">
        <v>19</v>
      </c>
      <c r="F12" s="354">
        <v>19</v>
      </c>
      <c r="G12" s="354">
        <v>21</v>
      </c>
      <c r="H12" s="355">
        <v>21</v>
      </c>
      <c r="I12" s="356">
        <v>21</v>
      </c>
    </row>
    <row r="13" spans="1:9" ht="22.5" customHeight="1">
      <c r="A13" s="499"/>
      <c r="B13" s="502"/>
      <c r="C13" s="510" t="s">
        <v>111</v>
      </c>
      <c r="D13" s="511"/>
      <c r="E13" s="361">
        <v>1</v>
      </c>
      <c r="F13" s="361">
        <v>1</v>
      </c>
      <c r="G13" s="361">
        <v>1</v>
      </c>
      <c r="H13" s="362">
        <v>1</v>
      </c>
      <c r="I13" s="363">
        <v>1</v>
      </c>
    </row>
    <row r="14" spans="1:9" ht="22.5" customHeight="1">
      <c r="A14" s="499"/>
      <c r="B14" s="503"/>
      <c r="C14" s="512" t="s">
        <v>112</v>
      </c>
      <c r="D14" s="513"/>
      <c r="E14" s="357">
        <v>2</v>
      </c>
      <c r="F14" s="357">
        <v>2</v>
      </c>
      <c r="G14" s="357">
        <v>0</v>
      </c>
      <c r="H14" s="358">
        <v>0</v>
      </c>
      <c r="I14" s="359">
        <v>0</v>
      </c>
    </row>
    <row r="15" spans="1:9" ht="22.5" customHeight="1">
      <c r="A15" s="499"/>
      <c r="B15" s="514" t="s">
        <v>136</v>
      </c>
      <c r="C15" s="515"/>
      <c r="D15" s="515"/>
      <c r="E15" s="354">
        <v>230</v>
      </c>
      <c r="F15" s="354">
        <v>233</v>
      </c>
      <c r="G15" s="354">
        <v>234</v>
      </c>
      <c r="H15" s="355">
        <v>237</v>
      </c>
      <c r="I15" s="426">
        <v>234</v>
      </c>
    </row>
    <row r="16" spans="1:9" ht="22.5" customHeight="1">
      <c r="A16" s="499"/>
      <c r="B16" s="510" t="s">
        <v>137</v>
      </c>
      <c r="C16" s="511"/>
      <c r="D16" s="511"/>
      <c r="E16" s="361">
        <v>135</v>
      </c>
      <c r="F16" s="361">
        <v>132</v>
      </c>
      <c r="G16" s="361">
        <v>131</v>
      </c>
      <c r="H16" s="362">
        <v>128</v>
      </c>
      <c r="I16" s="427">
        <v>128</v>
      </c>
    </row>
    <row r="17" spans="1:9" ht="22.5" customHeight="1">
      <c r="A17" s="500"/>
      <c r="B17" s="512" t="s">
        <v>138</v>
      </c>
      <c r="C17" s="513"/>
      <c r="D17" s="513"/>
      <c r="E17" s="357">
        <v>176</v>
      </c>
      <c r="F17" s="367">
        <v>173</v>
      </c>
      <c r="G17" s="357">
        <v>173</v>
      </c>
      <c r="H17" s="368">
        <v>175</v>
      </c>
      <c r="I17" s="397">
        <v>175</v>
      </c>
    </row>
    <row r="18" spans="1:9" ht="22.5" customHeight="1">
      <c r="A18" s="517" t="s">
        <v>113</v>
      </c>
      <c r="B18" s="504" t="s">
        <v>139</v>
      </c>
      <c r="C18" s="505"/>
      <c r="D18" s="505"/>
      <c r="E18" s="351">
        <v>4940</v>
      </c>
      <c r="F18" s="351">
        <v>4894</v>
      </c>
      <c r="G18" s="351">
        <v>4866</v>
      </c>
      <c r="H18" s="352">
        <v>4807</v>
      </c>
      <c r="I18" s="353">
        <v>4720</v>
      </c>
    </row>
    <row r="19" spans="1:9" ht="22.5" customHeight="1">
      <c r="A19" s="518"/>
      <c r="B19" s="508" t="s">
        <v>135</v>
      </c>
      <c r="C19" s="509"/>
      <c r="D19" s="509"/>
      <c r="E19" s="354">
        <v>4212</v>
      </c>
      <c r="F19" s="354">
        <v>4186</v>
      </c>
      <c r="G19" s="354">
        <v>4177</v>
      </c>
      <c r="H19" s="355">
        <v>4137</v>
      </c>
      <c r="I19" s="356">
        <v>4117</v>
      </c>
    </row>
    <row r="20" spans="1:9" ht="22.5" customHeight="1">
      <c r="A20" s="518"/>
      <c r="B20" s="520" t="s">
        <v>136</v>
      </c>
      <c r="C20" s="521"/>
      <c r="D20" s="521"/>
      <c r="E20" s="361">
        <v>728</v>
      </c>
      <c r="F20" s="361">
        <v>708</v>
      </c>
      <c r="G20" s="361">
        <v>689</v>
      </c>
      <c r="H20" s="362">
        <v>670</v>
      </c>
      <c r="I20" s="363">
        <v>603</v>
      </c>
    </row>
    <row r="21" spans="1:9" ht="22.5" customHeight="1" thickBot="1">
      <c r="A21" s="519"/>
      <c r="B21" s="522" t="s">
        <v>140</v>
      </c>
      <c r="C21" s="523"/>
      <c r="D21" s="523"/>
      <c r="E21" s="369">
        <v>8</v>
      </c>
      <c r="F21" s="370">
        <v>8</v>
      </c>
      <c r="G21" s="370">
        <v>8</v>
      </c>
      <c r="H21" s="371">
        <v>8</v>
      </c>
      <c r="I21" s="372">
        <v>8</v>
      </c>
    </row>
    <row r="22" spans="1:9" ht="14.1" customHeight="1">
      <c r="A22" s="214" t="s">
        <v>375</v>
      </c>
      <c r="B22" s="206"/>
      <c r="C22" s="206"/>
      <c r="D22" s="206"/>
      <c r="E22" s="388"/>
      <c r="F22" s="389"/>
      <c r="G22" s="389"/>
      <c r="H22" s="389"/>
      <c r="I22" s="390"/>
    </row>
    <row r="23" spans="1:9" ht="14.1" customHeight="1">
      <c r="A23" s="39" t="s">
        <v>215</v>
      </c>
      <c r="B23" s="206"/>
      <c r="C23" s="206"/>
      <c r="D23" s="206"/>
      <c r="E23" s="391"/>
      <c r="F23" s="391"/>
      <c r="G23" s="391"/>
      <c r="H23" s="391"/>
      <c r="I23" s="391"/>
    </row>
    <row r="24" spans="1:9" ht="14.1" customHeight="1">
      <c r="A24" s="39" t="s">
        <v>210</v>
      </c>
      <c r="B24" s="206"/>
      <c r="C24" s="206"/>
      <c r="D24" s="206"/>
      <c r="E24" s="206"/>
      <c r="F24" s="206"/>
      <c r="G24" s="206"/>
      <c r="H24" s="206"/>
      <c r="I24" s="206"/>
    </row>
    <row r="25" spans="1:9" ht="14.1" customHeight="1">
      <c r="A25" s="39" t="s">
        <v>163</v>
      </c>
      <c r="B25" s="206"/>
      <c r="C25" s="206"/>
      <c r="D25" s="206"/>
      <c r="E25" s="206"/>
      <c r="F25" s="206"/>
      <c r="G25" s="206"/>
      <c r="H25" s="206"/>
      <c r="I25" s="206"/>
    </row>
  </sheetData>
  <mergeCells count="18">
    <mergeCell ref="A18:A21"/>
    <mergeCell ref="B18:D18"/>
    <mergeCell ref="B19:D19"/>
    <mergeCell ref="B20:D20"/>
    <mergeCell ref="B21:D21"/>
    <mergeCell ref="A2:I2"/>
    <mergeCell ref="A4:D4"/>
    <mergeCell ref="A5:A17"/>
    <mergeCell ref="B5:B14"/>
    <mergeCell ref="C5:D5"/>
    <mergeCell ref="C6:C7"/>
    <mergeCell ref="C12:D12"/>
    <mergeCell ref="C13:D13"/>
    <mergeCell ref="C14:D14"/>
    <mergeCell ref="B15:D15"/>
    <mergeCell ref="B16:D16"/>
    <mergeCell ref="B17:D17"/>
    <mergeCell ref="C8:C11"/>
  </mergeCells>
  <phoneticPr fontId="2"/>
  <pageMargins left="0.78700000000000003" right="0.78700000000000003" top="0.98399999999999999" bottom="0.98399999999999999" header="0.51200000000000001" footer="0.51200000000000001"/>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election activeCell="B10" sqref="B10"/>
    </sheetView>
  </sheetViews>
  <sheetFormatPr defaultColWidth="9" defaultRowHeight="13.5"/>
  <cols>
    <col min="1" max="1" width="11.875" style="23" customWidth="1"/>
    <col min="2" max="8" width="12.25" style="23" customWidth="1"/>
    <col min="9" max="16384" width="9" style="23"/>
  </cols>
  <sheetData>
    <row r="1" spans="1:8" ht="30" customHeight="1"/>
    <row r="2" spans="1:8" ht="22.5" customHeight="1">
      <c r="A2" s="524" t="s">
        <v>407</v>
      </c>
      <c r="B2" s="524"/>
      <c r="C2" s="524"/>
      <c r="D2" s="524"/>
      <c r="E2" s="524"/>
      <c r="F2" s="524"/>
      <c r="G2" s="524"/>
      <c r="H2" s="524"/>
    </row>
    <row r="3" spans="1:8" ht="13.5" customHeight="1" thickBot="1">
      <c r="A3" s="215"/>
      <c r="B3" s="215"/>
      <c r="C3" s="215"/>
      <c r="D3" s="215"/>
      <c r="E3" s="215"/>
      <c r="F3" s="215"/>
      <c r="G3" s="216"/>
      <c r="H3" s="217" t="s">
        <v>141</v>
      </c>
    </row>
    <row r="4" spans="1:8" ht="22.5" customHeight="1">
      <c r="A4" s="218" t="s">
        <v>142</v>
      </c>
      <c r="B4" s="219" t="s">
        <v>66</v>
      </c>
      <c r="C4" s="219" t="s">
        <v>67</v>
      </c>
      <c r="D4" s="220" t="s">
        <v>68</v>
      </c>
      <c r="E4" s="221" t="s">
        <v>69</v>
      </c>
      <c r="F4" s="220" t="s">
        <v>185</v>
      </c>
      <c r="G4" s="221" t="s">
        <v>186</v>
      </c>
      <c r="H4" s="220" t="s">
        <v>187</v>
      </c>
    </row>
    <row r="5" spans="1:8" ht="22.5" customHeight="1">
      <c r="A5" s="373" t="s">
        <v>334</v>
      </c>
      <c r="B5" s="374">
        <v>6214</v>
      </c>
      <c r="C5" s="374">
        <v>998</v>
      </c>
      <c r="D5" s="374">
        <v>212</v>
      </c>
      <c r="E5" s="374">
        <v>647</v>
      </c>
      <c r="F5" s="374">
        <v>111</v>
      </c>
      <c r="G5" s="374">
        <v>4072</v>
      </c>
      <c r="H5" s="375">
        <v>174</v>
      </c>
    </row>
    <row r="6" spans="1:8" ht="22.5" customHeight="1">
      <c r="A6" s="376" t="s">
        <v>70</v>
      </c>
      <c r="B6" s="377">
        <v>6598</v>
      </c>
      <c r="C6" s="377">
        <v>1038</v>
      </c>
      <c r="D6" s="378">
        <v>214</v>
      </c>
      <c r="E6" s="377">
        <v>671</v>
      </c>
      <c r="F6" s="378">
        <v>111</v>
      </c>
      <c r="G6" s="377">
        <v>4399</v>
      </c>
      <c r="H6" s="378">
        <v>165</v>
      </c>
    </row>
    <row r="7" spans="1:8" ht="22.5" customHeight="1">
      <c r="A7" s="379" t="s">
        <v>143</v>
      </c>
      <c r="B7" s="380">
        <v>6776</v>
      </c>
      <c r="C7" s="380">
        <v>1054</v>
      </c>
      <c r="D7" s="381">
        <v>213</v>
      </c>
      <c r="E7" s="380">
        <v>674</v>
      </c>
      <c r="F7" s="381">
        <v>104</v>
      </c>
      <c r="G7" s="380">
        <v>4563</v>
      </c>
      <c r="H7" s="381">
        <v>168</v>
      </c>
    </row>
    <row r="8" spans="1:8" ht="22.5" customHeight="1">
      <c r="A8" s="379" t="s">
        <v>144</v>
      </c>
      <c r="B8" s="380">
        <v>7179</v>
      </c>
      <c r="C8" s="380">
        <v>1116</v>
      </c>
      <c r="D8" s="381">
        <v>236</v>
      </c>
      <c r="E8" s="380">
        <v>694</v>
      </c>
      <c r="F8" s="381">
        <v>130</v>
      </c>
      <c r="G8" s="380">
        <v>4828</v>
      </c>
      <c r="H8" s="381">
        <v>175</v>
      </c>
    </row>
    <row r="9" spans="1:8" ht="22.5" customHeight="1">
      <c r="A9" s="382" t="s">
        <v>145</v>
      </c>
      <c r="B9" s="383">
        <v>7369</v>
      </c>
      <c r="C9" s="383">
        <v>1148</v>
      </c>
      <c r="D9" s="384">
        <v>231</v>
      </c>
      <c r="E9" s="383">
        <v>725</v>
      </c>
      <c r="F9" s="384">
        <v>137</v>
      </c>
      <c r="G9" s="383">
        <v>4960</v>
      </c>
      <c r="H9" s="384">
        <v>168</v>
      </c>
    </row>
    <row r="10" spans="1:8" ht="22.5" customHeight="1">
      <c r="A10" s="382" t="s">
        <v>188</v>
      </c>
      <c r="B10" s="383">
        <v>7443</v>
      </c>
      <c r="C10" s="383">
        <v>1141</v>
      </c>
      <c r="D10" s="384">
        <v>234</v>
      </c>
      <c r="E10" s="383">
        <v>754</v>
      </c>
      <c r="F10" s="384">
        <v>142</v>
      </c>
      <c r="G10" s="383">
        <v>5013</v>
      </c>
      <c r="H10" s="384">
        <v>159</v>
      </c>
    </row>
    <row r="11" spans="1:8" ht="22.5" customHeight="1">
      <c r="A11" s="382" t="s">
        <v>303</v>
      </c>
      <c r="B11" s="383">
        <v>7640</v>
      </c>
      <c r="C11" s="383">
        <v>1151</v>
      </c>
      <c r="D11" s="384">
        <v>238</v>
      </c>
      <c r="E11" s="383">
        <v>754</v>
      </c>
      <c r="F11" s="384">
        <v>141</v>
      </c>
      <c r="G11" s="383">
        <v>5199</v>
      </c>
      <c r="H11" s="384">
        <v>157</v>
      </c>
    </row>
    <row r="12" spans="1:8" ht="22.5" customHeight="1" thickBot="1">
      <c r="A12" s="385" t="s">
        <v>350</v>
      </c>
      <c r="B12" s="386">
        <v>7716</v>
      </c>
      <c r="C12" s="386">
        <v>1123</v>
      </c>
      <c r="D12" s="387">
        <v>242</v>
      </c>
      <c r="E12" s="386">
        <v>786</v>
      </c>
      <c r="F12" s="387">
        <v>135</v>
      </c>
      <c r="G12" s="386">
        <v>5270</v>
      </c>
      <c r="H12" s="387">
        <v>160</v>
      </c>
    </row>
    <row r="13" spans="1:8">
      <c r="A13" s="16" t="s">
        <v>351</v>
      </c>
      <c r="B13" s="16"/>
      <c r="C13" s="16"/>
      <c r="D13" s="16"/>
      <c r="E13" s="16"/>
      <c r="F13" s="16"/>
      <c r="G13" s="16"/>
      <c r="H13" s="16"/>
    </row>
    <row r="14" spans="1:8">
      <c r="A14" s="222" t="s">
        <v>189</v>
      </c>
      <c r="B14" s="222"/>
      <c r="C14" s="222"/>
      <c r="D14" s="222"/>
      <c r="E14" s="222"/>
      <c r="F14" s="222"/>
      <c r="G14" s="32"/>
      <c r="H14" s="32"/>
    </row>
    <row r="15" spans="1:8">
      <c r="A15" s="16" t="s">
        <v>190</v>
      </c>
      <c r="B15" s="16"/>
      <c r="C15" s="16"/>
      <c r="D15" s="16"/>
      <c r="E15" s="16"/>
      <c r="F15" s="16"/>
      <c r="G15" s="16"/>
      <c r="H15" s="16"/>
    </row>
    <row r="16" spans="1:8">
      <c r="A16" s="16" t="s">
        <v>191</v>
      </c>
      <c r="B16" s="16"/>
      <c r="C16" s="16"/>
      <c r="D16" s="16"/>
      <c r="E16" s="16"/>
      <c r="F16" s="16"/>
      <c r="G16" s="16"/>
      <c r="H16" s="16"/>
    </row>
    <row r="17" spans="1:8">
      <c r="A17" s="419" t="s">
        <v>352</v>
      </c>
      <c r="B17" s="419"/>
      <c r="C17" s="419"/>
      <c r="D17" s="419"/>
      <c r="E17" s="419"/>
      <c r="F17" s="419"/>
      <c r="G17" s="419"/>
      <c r="H17" s="419"/>
    </row>
  </sheetData>
  <mergeCells count="1">
    <mergeCell ref="A2:H2"/>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6:A1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zoomScaleNormal="100" zoomScaleSheetLayoutView="75" workbookViewId="0"/>
  </sheetViews>
  <sheetFormatPr defaultColWidth="8.875" defaultRowHeight="13.5"/>
  <cols>
    <col min="1" max="1" width="5.25" style="80" customWidth="1"/>
    <col min="2" max="2" width="20.25" style="80" customWidth="1"/>
    <col min="3" max="3" width="7.5" style="80" customWidth="1"/>
    <col min="4" max="8" width="12.5" style="80" customWidth="1"/>
    <col min="9" max="234" width="8.875" style="80" customWidth="1"/>
    <col min="235" max="16384" width="8.875" style="80"/>
  </cols>
  <sheetData>
    <row r="1" spans="1:8" ht="30" customHeight="1">
      <c r="A1" s="1"/>
      <c r="B1" s="1"/>
      <c r="C1" s="1"/>
      <c r="D1" s="1"/>
      <c r="E1" s="1"/>
      <c r="F1" s="1"/>
      <c r="G1" s="1"/>
      <c r="H1" s="1"/>
    </row>
    <row r="2" spans="1:8" ht="22.5" customHeight="1">
      <c r="A2" s="524" t="s">
        <v>408</v>
      </c>
      <c r="B2" s="524"/>
      <c r="C2" s="524"/>
      <c r="D2" s="524"/>
      <c r="E2" s="524"/>
      <c r="F2" s="524"/>
      <c r="G2" s="524"/>
      <c r="H2" s="524"/>
    </row>
    <row r="3" spans="1:8" ht="13.5" customHeight="1" thickBot="1">
      <c r="A3" s="223" t="s">
        <v>146</v>
      </c>
      <c r="B3" s="223"/>
      <c r="C3" s="223"/>
      <c r="D3" s="215"/>
      <c r="E3" s="215"/>
      <c r="F3" s="215"/>
      <c r="G3" s="215"/>
      <c r="H3" s="215"/>
    </row>
    <row r="4" spans="1:8" ht="32.1" customHeight="1">
      <c r="A4" s="542" t="s">
        <v>301</v>
      </c>
      <c r="B4" s="543"/>
      <c r="C4" s="544"/>
      <c r="D4" s="333" t="s">
        <v>214</v>
      </c>
      <c r="E4" s="333" t="s">
        <v>237</v>
      </c>
      <c r="F4" s="333" t="s">
        <v>304</v>
      </c>
      <c r="G4" s="334" t="s">
        <v>335</v>
      </c>
      <c r="H4" s="334" t="s">
        <v>357</v>
      </c>
    </row>
    <row r="5" spans="1:8" ht="32.1" customHeight="1">
      <c r="A5" s="531" t="s">
        <v>224</v>
      </c>
      <c r="B5" s="527" t="s">
        <v>192</v>
      </c>
      <c r="C5" s="528"/>
      <c r="D5" s="294">
        <v>0</v>
      </c>
      <c r="E5" s="294">
        <v>0</v>
      </c>
      <c r="F5" s="294">
        <v>0</v>
      </c>
      <c r="G5" s="294">
        <v>0</v>
      </c>
      <c r="H5" s="295">
        <v>0</v>
      </c>
    </row>
    <row r="6" spans="1:8" ht="32.1" customHeight="1">
      <c r="A6" s="532"/>
      <c r="B6" s="536" t="s">
        <v>71</v>
      </c>
      <c r="C6" s="537"/>
      <c r="D6" s="226">
        <v>1773</v>
      </c>
      <c r="E6" s="226">
        <v>2059</v>
      </c>
      <c r="F6" s="226">
        <v>1788</v>
      </c>
      <c r="G6" s="226">
        <v>1753</v>
      </c>
      <c r="H6" s="227">
        <v>1817</v>
      </c>
    </row>
    <row r="7" spans="1:8" ht="32.1" customHeight="1">
      <c r="A7" s="532"/>
      <c r="B7" s="536" t="s">
        <v>193</v>
      </c>
      <c r="C7" s="537"/>
      <c r="D7" s="226">
        <v>4</v>
      </c>
      <c r="E7" s="226">
        <v>2</v>
      </c>
      <c r="F7" s="226">
        <v>1</v>
      </c>
      <c r="G7" s="226">
        <v>1</v>
      </c>
      <c r="H7" s="224">
        <v>1</v>
      </c>
    </row>
    <row r="8" spans="1:8" ht="15.95" customHeight="1">
      <c r="A8" s="532"/>
      <c r="B8" s="545" t="s">
        <v>72</v>
      </c>
      <c r="C8" s="546"/>
      <c r="D8" s="228">
        <v>3933</v>
      </c>
      <c r="E8" s="228">
        <v>3974</v>
      </c>
      <c r="F8" s="228">
        <v>3569</v>
      </c>
      <c r="G8" s="228">
        <v>3579</v>
      </c>
      <c r="H8" s="229">
        <v>3415</v>
      </c>
    </row>
    <row r="9" spans="1:8" ht="15.95" customHeight="1">
      <c r="A9" s="532"/>
      <c r="B9" s="547"/>
      <c r="C9" s="548"/>
      <c r="D9" s="230">
        <v>3933</v>
      </c>
      <c r="E9" s="230">
        <v>3974</v>
      </c>
      <c r="F9" s="230">
        <v>3569</v>
      </c>
      <c r="G9" s="230">
        <v>3579</v>
      </c>
      <c r="H9" s="429">
        <v>3415</v>
      </c>
    </row>
    <row r="10" spans="1:8" ht="15.95" customHeight="1">
      <c r="A10" s="532"/>
      <c r="B10" s="545" t="s">
        <v>73</v>
      </c>
      <c r="C10" s="546"/>
      <c r="D10" s="228">
        <v>4422</v>
      </c>
      <c r="E10" s="228">
        <v>4764</v>
      </c>
      <c r="F10" s="228">
        <v>4315</v>
      </c>
      <c r="G10" s="228">
        <v>3868</v>
      </c>
      <c r="H10" s="229">
        <v>3587</v>
      </c>
    </row>
    <row r="11" spans="1:8" ht="15.95" customHeight="1">
      <c r="A11" s="532"/>
      <c r="B11" s="547"/>
      <c r="C11" s="548"/>
      <c r="D11" s="230">
        <v>4422</v>
      </c>
      <c r="E11" s="230">
        <v>4763</v>
      </c>
      <c r="F11" s="230">
        <v>4305</v>
      </c>
      <c r="G11" s="230">
        <v>3862</v>
      </c>
      <c r="H11" s="429">
        <v>3587</v>
      </c>
    </row>
    <row r="12" spans="1:8" ht="32.1" customHeight="1">
      <c r="A12" s="532"/>
      <c r="B12" s="536" t="s">
        <v>74</v>
      </c>
      <c r="C12" s="537"/>
      <c r="D12" s="226">
        <v>10408</v>
      </c>
      <c r="E12" s="226">
        <v>10926</v>
      </c>
      <c r="F12" s="226">
        <v>5600</v>
      </c>
      <c r="G12" s="226">
        <v>8409</v>
      </c>
      <c r="H12" s="227">
        <v>8357</v>
      </c>
    </row>
    <row r="13" spans="1:8" ht="32.1" customHeight="1">
      <c r="A13" s="532"/>
      <c r="B13" s="536" t="s">
        <v>75</v>
      </c>
      <c r="C13" s="537"/>
      <c r="D13" s="226">
        <v>1785</v>
      </c>
      <c r="E13" s="226">
        <v>1753</v>
      </c>
      <c r="F13" s="226">
        <v>1629</v>
      </c>
      <c r="G13" s="226">
        <v>1576</v>
      </c>
      <c r="H13" s="227">
        <v>1467</v>
      </c>
    </row>
    <row r="14" spans="1:8" ht="32.1" customHeight="1">
      <c r="A14" s="532"/>
      <c r="B14" s="536" t="s">
        <v>194</v>
      </c>
      <c r="C14" s="537"/>
      <c r="D14" s="226">
        <v>7263</v>
      </c>
      <c r="E14" s="226">
        <v>7134</v>
      </c>
      <c r="F14" s="226">
        <v>6574</v>
      </c>
      <c r="G14" s="226">
        <v>6250</v>
      </c>
      <c r="H14" s="227">
        <v>6364</v>
      </c>
    </row>
    <row r="15" spans="1:8" ht="32.1" customHeight="1">
      <c r="A15" s="532"/>
      <c r="B15" s="536" t="s">
        <v>225</v>
      </c>
      <c r="C15" s="537"/>
      <c r="D15" s="226">
        <v>7093</v>
      </c>
      <c r="E15" s="226">
        <v>7064</v>
      </c>
      <c r="F15" s="226">
        <v>6456</v>
      </c>
      <c r="G15" s="226">
        <v>6361</v>
      </c>
      <c r="H15" s="227">
        <v>5956</v>
      </c>
    </row>
    <row r="16" spans="1:8" ht="32.1" customHeight="1">
      <c r="A16" s="532"/>
      <c r="B16" s="536" t="s">
        <v>195</v>
      </c>
      <c r="C16" s="537"/>
      <c r="D16" s="226">
        <v>7238</v>
      </c>
      <c r="E16" s="226">
        <v>6962</v>
      </c>
      <c r="F16" s="226">
        <v>6439</v>
      </c>
      <c r="G16" s="226">
        <v>6362</v>
      </c>
      <c r="H16" s="227">
        <v>5971</v>
      </c>
    </row>
    <row r="17" spans="1:10" ht="32.1" customHeight="1">
      <c r="A17" s="532"/>
      <c r="B17" s="536" t="s">
        <v>196</v>
      </c>
      <c r="C17" s="537"/>
      <c r="D17" s="226">
        <v>54</v>
      </c>
      <c r="E17" s="226">
        <v>530</v>
      </c>
      <c r="F17" s="226">
        <v>1151</v>
      </c>
      <c r="G17" s="226">
        <v>3455</v>
      </c>
      <c r="H17" s="227">
        <v>3312</v>
      </c>
    </row>
    <row r="18" spans="1:10" s="23" customFormat="1" ht="32.1" customHeight="1">
      <c r="A18" s="532"/>
      <c r="B18" s="538" t="s">
        <v>197</v>
      </c>
      <c r="C18" s="539"/>
      <c r="D18" s="231">
        <v>3574</v>
      </c>
      <c r="E18" s="231">
        <v>3704</v>
      </c>
      <c r="F18" s="231">
        <v>3129</v>
      </c>
      <c r="G18" s="231">
        <v>3039</v>
      </c>
      <c r="H18" s="232">
        <v>2957</v>
      </c>
    </row>
    <row r="19" spans="1:10" s="23" customFormat="1" ht="32.1" customHeight="1">
      <c r="A19" s="532"/>
      <c r="B19" s="538" t="s">
        <v>198</v>
      </c>
      <c r="C19" s="539"/>
      <c r="D19" s="417">
        <v>5304</v>
      </c>
      <c r="E19" s="417">
        <v>5137</v>
      </c>
      <c r="F19" s="417">
        <v>4805</v>
      </c>
      <c r="G19" s="417">
        <v>4703</v>
      </c>
      <c r="H19" s="418">
        <v>4429</v>
      </c>
    </row>
    <row r="20" spans="1:10" s="23" customFormat="1" ht="32.1" customHeight="1">
      <c r="A20" s="533"/>
      <c r="B20" s="540" t="s">
        <v>376</v>
      </c>
      <c r="C20" s="541"/>
      <c r="D20" s="428">
        <v>0</v>
      </c>
      <c r="E20" s="428">
        <v>0</v>
      </c>
      <c r="F20" s="428">
        <v>460966</v>
      </c>
      <c r="G20" s="428">
        <v>209416</v>
      </c>
      <c r="H20" s="430">
        <v>88395</v>
      </c>
    </row>
    <row r="21" spans="1:10" ht="32.1" customHeight="1">
      <c r="A21" s="525" t="s">
        <v>377</v>
      </c>
      <c r="B21" s="527" t="s">
        <v>76</v>
      </c>
      <c r="C21" s="528"/>
      <c r="D21" s="294">
        <v>36416</v>
      </c>
      <c r="E21" s="294">
        <v>44398</v>
      </c>
      <c r="F21" s="294">
        <v>38766</v>
      </c>
      <c r="G21" s="294">
        <v>38355</v>
      </c>
      <c r="H21" s="295">
        <v>36769</v>
      </c>
    </row>
    <row r="22" spans="1:10" s="23" customFormat="1" ht="32.1" customHeight="1">
      <c r="A22" s="526"/>
      <c r="B22" s="529" t="s">
        <v>199</v>
      </c>
      <c r="C22" s="530"/>
      <c r="D22" s="296">
        <v>2715</v>
      </c>
      <c r="E22" s="296">
        <v>3257</v>
      </c>
      <c r="F22" s="296">
        <v>2611</v>
      </c>
      <c r="G22" s="296">
        <v>2021</v>
      </c>
      <c r="H22" s="297">
        <v>2291</v>
      </c>
    </row>
    <row r="23" spans="1:10" s="23" customFormat="1" ht="32.1" customHeight="1" thickBot="1">
      <c r="A23" s="233"/>
      <c r="B23" s="534" t="s">
        <v>200</v>
      </c>
      <c r="C23" s="535"/>
      <c r="D23" s="234">
        <v>409</v>
      </c>
      <c r="E23" s="234">
        <v>313</v>
      </c>
      <c r="F23" s="234">
        <v>338</v>
      </c>
      <c r="G23" s="234">
        <v>325</v>
      </c>
      <c r="H23" s="298">
        <v>336</v>
      </c>
    </row>
    <row r="24" spans="1:10" s="301" customFormat="1" ht="13.5" customHeight="1">
      <c r="A24" s="299" t="s">
        <v>201</v>
      </c>
      <c r="B24" s="299"/>
      <c r="C24" s="299"/>
      <c r="D24" s="300"/>
      <c r="E24" s="300"/>
      <c r="F24" s="300"/>
      <c r="G24" s="300"/>
      <c r="H24" s="300"/>
    </row>
    <row r="25" spans="1:10" s="301" customFormat="1" ht="13.5" customHeight="1">
      <c r="A25" s="299" t="s">
        <v>216</v>
      </c>
      <c r="B25" s="299"/>
      <c r="C25" s="299"/>
      <c r="D25" s="235"/>
      <c r="E25" s="235"/>
      <c r="F25" s="235"/>
      <c r="G25" s="235"/>
      <c r="H25" s="235"/>
      <c r="I25" s="299"/>
      <c r="J25" s="300"/>
    </row>
    <row r="26" spans="1:10" s="301" customFormat="1" ht="13.5" customHeight="1">
      <c r="A26" s="299" t="s">
        <v>382</v>
      </c>
      <c r="B26" s="433"/>
      <c r="C26" s="433"/>
      <c r="D26" s="433"/>
      <c r="E26" s="433"/>
      <c r="F26" s="433"/>
      <c r="G26" s="433"/>
      <c r="H26" s="433"/>
      <c r="I26" s="299"/>
      <c r="J26" s="300"/>
    </row>
    <row r="27" spans="1:10" s="301" customFormat="1" ht="13.5" customHeight="1">
      <c r="A27" s="299" t="s">
        <v>383</v>
      </c>
      <c r="B27" s="433"/>
      <c r="C27" s="433"/>
      <c r="D27" s="433"/>
      <c r="E27" s="433"/>
      <c r="F27" s="433"/>
      <c r="G27" s="433"/>
      <c r="H27" s="433"/>
      <c r="I27" s="299"/>
      <c r="J27" s="300"/>
    </row>
    <row r="28" spans="1:10" s="301" customFormat="1" ht="13.5" customHeight="1">
      <c r="A28" s="299" t="s">
        <v>384</v>
      </c>
      <c r="B28" s="433"/>
      <c r="C28" s="433"/>
      <c r="D28" s="433"/>
      <c r="E28" s="433"/>
      <c r="F28" s="433"/>
      <c r="G28" s="433"/>
      <c r="H28" s="433"/>
      <c r="I28" s="299"/>
      <c r="J28" s="300"/>
    </row>
    <row r="29" spans="1:10" s="301" customFormat="1" ht="13.5" customHeight="1">
      <c r="A29" s="431" t="s">
        <v>226</v>
      </c>
      <c r="C29" s="299"/>
      <c r="D29" s="235"/>
      <c r="E29" s="235"/>
      <c r="F29" s="235"/>
      <c r="G29" s="235"/>
      <c r="H29" s="235"/>
      <c r="I29" s="299"/>
      <c r="J29" s="300"/>
    </row>
    <row r="30" spans="1:10" s="301" customFormat="1" ht="13.5" customHeight="1">
      <c r="A30" s="299" t="s">
        <v>217</v>
      </c>
      <c r="B30" s="299"/>
      <c r="C30" s="299"/>
      <c r="D30" s="235"/>
      <c r="E30" s="235"/>
      <c r="F30" s="235"/>
      <c r="G30" s="235"/>
      <c r="H30" s="235"/>
      <c r="I30" s="299"/>
      <c r="J30" s="300"/>
    </row>
    <row r="31" spans="1:10" s="301" customFormat="1" ht="13.5" customHeight="1">
      <c r="A31" s="299" t="s">
        <v>385</v>
      </c>
      <c r="B31" s="303"/>
      <c r="C31" s="303"/>
      <c r="D31" s="236"/>
      <c r="E31" s="236"/>
      <c r="F31" s="236"/>
      <c r="G31" s="236"/>
      <c r="H31" s="236"/>
      <c r="I31" s="299"/>
      <c r="J31" s="300"/>
    </row>
    <row r="32" spans="1:10" s="301" customFormat="1" ht="13.5" customHeight="1">
      <c r="A32" s="299" t="s">
        <v>386</v>
      </c>
      <c r="B32" s="303"/>
      <c r="C32" s="303"/>
      <c r="D32" s="236"/>
      <c r="E32" s="236"/>
      <c r="F32" s="236"/>
      <c r="G32" s="236"/>
      <c r="H32" s="236"/>
      <c r="I32" s="299"/>
      <c r="J32" s="300"/>
    </row>
    <row r="33" spans="1:10" s="305" customFormat="1" ht="13.5" customHeight="1">
      <c r="A33" s="299" t="s">
        <v>387</v>
      </c>
      <c r="B33" s="303"/>
      <c r="C33" s="303"/>
      <c r="D33" s="236"/>
      <c r="E33" s="236"/>
      <c r="F33" s="236"/>
      <c r="G33" s="236"/>
      <c r="H33" s="236"/>
      <c r="I33" s="304"/>
      <c r="J33" s="303"/>
    </row>
    <row r="34" spans="1:10" s="305" customFormat="1" ht="13.5" customHeight="1">
      <c r="A34" s="302" t="s">
        <v>227</v>
      </c>
      <c r="B34" s="303"/>
      <c r="C34" s="303"/>
      <c r="D34" s="236"/>
      <c r="E34" s="236"/>
      <c r="F34" s="236"/>
      <c r="G34" s="236"/>
      <c r="H34" s="236"/>
      <c r="I34" s="304"/>
      <c r="J34" s="303"/>
    </row>
    <row r="35" spans="1:10" s="305" customFormat="1" ht="13.5" customHeight="1">
      <c r="A35" s="306" t="s">
        <v>228</v>
      </c>
      <c r="B35" s="303"/>
      <c r="C35" s="303"/>
      <c r="D35" s="236"/>
      <c r="E35" s="236"/>
      <c r="F35" s="236"/>
      <c r="G35" s="236"/>
      <c r="H35" s="236"/>
      <c r="I35" s="304"/>
      <c r="J35" s="303"/>
    </row>
    <row r="36" spans="1:10" s="305" customFormat="1" ht="13.5" customHeight="1">
      <c r="A36" s="302" t="s">
        <v>229</v>
      </c>
      <c r="B36" s="303"/>
      <c r="C36" s="303"/>
      <c r="D36" s="236"/>
      <c r="E36" s="236"/>
      <c r="F36" s="236"/>
      <c r="G36" s="236"/>
      <c r="H36" s="236"/>
      <c r="I36" s="304"/>
      <c r="J36" s="303"/>
    </row>
    <row r="37" spans="1:10" s="305" customFormat="1" ht="13.5" customHeight="1">
      <c r="A37" s="306" t="s">
        <v>230</v>
      </c>
      <c r="B37" s="303"/>
      <c r="C37" s="303"/>
      <c r="D37" s="236"/>
      <c r="E37" s="236"/>
      <c r="F37" s="236"/>
      <c r="G37" s="236"/>
      <c r="H37" s="236"/>
      <c r="I37" s="304"/>
      <c r="J37" s="303"/>
    </row>
    <row r="38" spans="1:10" s="305" customFormat="1" ht="13.5" customHeight="1">
      <c r="A38" s="303" t="s">
        <v>231</v>
      </c>
      <c r="B38" s="303"/>
      <c r="C38" s="303"/>
      <c r="D38" s="300"/>
      <c r="E38" s="300"/>
      <c r="F38" s="300"/>
      <c r="G38" s="300"/>
      <c r="H38" s="300"/>
      <c r="I38" s="304"/>
      <c r="J38" s="303"/>
    </row>
    <row r="39" spans="1:10" s="305" customFormat="1" ht="13.5" customHeight="1">
      <c r="A39" s="303" t="s">
        <v>232</v>
      </c>
      <c r="B39" s="303"/>
      <c r="C39" s="303"/>
      <c r="D39" s="300"/>
      <c r="E39" s="300"/>
      <c r="F39" s="300"/>
      <c r="G39" s="300"/>
      <c r="H39" s="300"/>
      <c r="I39" s="304"/>
      <c r="J39" s="303"/>
    </row>
    <row r="40" spans="1:10" s="301" customFormat="1" ht="13.5" customHeight="1">
      <c r="A40" s="300" t="s">
        <v>233</v>
      </c>
      <c r="B40" s="300"/>
      <c r="C40" s="300"/>
      <c r="D40" s="307"/>
      <c r="E40" s="307"/>
      <c r="F40" s="307"/>
      <c r="G40" s="307"/>
      <c r="H40" s="307"/>
      <c r="I40" s="299"/>
      <c r="J40" s="300"/>
    </row>
    <row r="41" spans="1:10" s="301" customFormat="1" ht="13.5" customHeight="1">
      <c r="A41" s="299" t="s">
        <v>390</v>
      </c>
      <c r="B41" s="309"/>
      <c r="C41" s="309"/>
      <c r="I41" s="299"/>
      <c r="J41" s="300"/>
    </row>
    <row r="42" spans="1:10" s="301" customFormat="1" ht="13.5" customHeight="1">
      <c r="A42" s="300" t="s">
        <v>388</v>
      </c>
      <c r="B42" s="80"/>
      <c r="C42" s="80"/>
      <c r="D42" s="80"/>
      <c r="E42" s="80"/>
      <c r="F42" s="80"/>
      <c r="G42" s="80"/>
      <c r="H42" s="80"/>
      <c r="I42" s="308"/>
    </row>
    <row r="43" spans="1:10" s="301" customFormat="1" ht="13.5" customHeight="1">
      <c r="A43" s="300" t="s">
        <v>389</v>
      </c>
      <c r="B43" s="80"/>
      <c r="C43" s="80"/>
      <c r="D43" s="80"/>
      <c r="E43" s="80"/>
      <c r="F43" s="80"/>
      <c r="G43" s="80"/>
      <c r="H43" s="80"/>
      <c r="I43" s="308"/>
    </row>
    <row r="44" spans="1:10">
      <c r="A44" s="432" t="s">
        <v>378</v>
      </c>
    </row>
    <row r="45" spans="1:10">
      <c r="A45" s="432" t="s">
        <v>379</v>
      </c>
    </row>
  </sheetData>
  <mergeCells count="21">
    <mergeCell ref="A2:H2"/>
    <mergeCell ref="A4:C4"/>
    <mergeCell ref="B8:C9"/>
    <mergeCell ref="B10:C11"/>
    <mergeCell ref="B12:C12"/>
    <mergeCell ref="B5:C5"/>
    <mergeCell ref="B6:C6"/>
    <mergeCell ref="B7:C7"/>
    <mergeCell ref="A21:A22"/>
    <mergeCell ref="B21:C21"/>
    <mergeCell ref="B22:C22"/>
    <mergeCell ref="A5:A20"/>
    <mergeCell ref="B23:C23"/>
    <mergeCell ref="B14:C14"/>
    <mergeCell ref="B15:C15"/>
    <mergeCell ref="B19:C19"/>
    <mergeCell ref="B20:C20"/>
    <mergeCell ref="B16:C16"/>
    <mergeCell ref="B17:C17"/>
    <mergeCell ref="B18:C18"/>
    <mergeCell ref="B13:C13"/>
  </mergeCells>
  <phoneticPr fontId="2"/>
  <printOptions horizontalCentered="1"/>
  <pageMargins left="0.59055118110236227" right="0.59055118110236227" top="0.98425196850393704" bottom="0.98425196850393704" header="0.51181102362204722" footer="0.51181102362204722"/>
  <pageSetup paperSize="9"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目次</vt:lpstr>
      <vt:lpstr>130</vt:lpstr>
      <vt:lpstr>131</vt:lpstr>
      <vt:lpstr>132</vt:lpstr>
      <vt:lpstr>133①</vt:lpstr>
      <vt:lpstr>133②</vt:lpstr>
      <vt:lpstr>134</vt:lpstr>
      <vt:lpstr>135</vt:lpstr>
      <vt:lpstr>136</vt:lpstr>
      <vt:lpstr>137</vt:lpstr>
      <vt:lpstr>138</vt:lpstr>
      <vt:lpstr>139</vt:lpstr>
      <vt:lpstr>140</vt:lpstr>
      <vt:lpstr>141</vt:lpstr>
      <vt:lpstr>'130'!Print_Area</vt:lpstr>
      <vt:lpstr>'136'!Print_Area</vt:lpstr>
      <vt:lpstr>'137'!Print_Area</vt:lpstr>
      <vt:lpstr>'141'!Print_Area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2024-11-01T04:46:46Z</cp:lastPrinted>
  <dcterms:created xsi:type="dcterms:W3CDTF">2015-05-25T23:39:43Z</dcterms:created>
  <dcterms:modified xsi:type="dcterms:W3CDTF">2025-07-08T09:01:20Z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150153</vt:lpwstr>
  </property>
  <property fmtid="{D5CDD505-2E9C-101B-9397-08002B2CF9AE}" pid="3" name="NXPowerLiteSettings">
    <vt:lpwstr>C74006B004C800</vt:lpwstr>
  </property>
  <property fmtid="{D5CDD505-2E9C-101B-9397-08002B2CF9AE}" pid="4" name="NXPowerLiteVersion">
    <vt:lpwstr>S5.2.4</vt:lpwstr>
  </property>
</Properties>
</file>