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tabRatio="601"/>
  </bookViews>
  <sheets>
    <sheet name="目次" sheetId="13" r:id="rId1"/>
    <sheet name="114" sheetId="3" r:id="rId2"/>
    <sheet name="115" sheetId="15" r:id="rId3"/>
    <sheet name="116" sheetId="5" r:id="rId4"/>
    <sheet name="117" sheetId="6" r:id="rId5"/>
    <sheet name="118" sheetId="7" r:id="rId6"/>
    <sheet name="119" sheetId="8" r:id="rId7"/>
    <sheet name="120" sheetId="9" r:id="rId8"/>
    <sheet name="121" sheetId="10" r:id="rId9"/>
    <sheet name="122" sheetId="11" r:id="rId10"/>
    <sheet name="123" sheetId="12" r:id="rId11"/>
  </sheets>
  <definedNames>
    <definedName name="_xlnm.Print_Area" localSheetId="2">'115'!$A$1:$I$90</definedName>
    <definedName name="_xlnm.Print_Area" localSheetId="3">'116'!$A$1:$K$16</definedName>
    <definedName name="_xlnm.Print_Area" localSheetId="4">'117'!$A$1:$F$53</definedName>
    <definedName name="_xlnm.Print_Area" localSheetId="5">'118'!$A$1:$U$126</definedName>
  </definedNames>
  <calcPr calcId="162913"/>
</workbook>
</file>

<file path=xl/calcChain.xml><?xml version="1.0" encoding="utf-8"?>
<calcChain xmlns="http://schemas.openxmlformats.org/spreadsheetml/2006/main">
  <c r="C11" i="13" l="1"/>
  <c r="C10" i="13"/>
  <c r="F15" i="12" l="1"/>
  <c r="C14" i="13" l="1"/>
  <c r="C13" i="13"/>
  <c r="C12" i="13"/>
  <c r="C9" i="13"/>
  <c r="C8" i="13"/>
  <c r="C7" i="13"/>
  <c r="C6" i="13"/>
  <c r="C5" i="13"/>
  <c r="B14" i="13"/>
  <c r="B13" i="13"/>
  <c r="B12" i="13"/>
  <c r="B11" i="13"/>
  <c r="B10" i="13"/>
  <c r="B9" i="13"/>
  <c r="B8" i="13"/>
  <c r="B7" i="13"/>
  <c r="B6" i="13"/>
  <c r="B5" i="13"/>
</calcChain>
</file>

<file path=xl/sharedStrings.xml><?xml version="1.0" encoding="utf-8"?>
<sst xmlns="http://schemas.openxmlformats.org/spreadsheetml/2006/main" count="929" uniqueCount="656">
  <si>
    <t>指数</t>
    <rPh sb="0" eb="2">
      <t>シスウ</t>
    </rPh>
    <phoneticPr fontId="4"/>
  </si>
  <si>
    <t>総合</t>
    <rPh sb="0" eb="2">
      <t>ソウゴウ</t>
    </rPh>
    <phoneticPr fontId="4"/>
  </si>
  <si>
    <t>食料</t>
    <rPh sb="0" eb="2">
      <t>ショクリョウ</t>
    </rPh>
    <phoneticPr fontId="4"/>
  </si>
  <si>
    <t>住居</t>
    <rPh sb="0" eb="2">
      <t>ジュウキョ</t>
    </rPh>
    <phoneticPr fontId="4"/>
  </si>
  <si>
    <t>光熱・水道</t>
    <rPh sb="0" eb="2">
      <t>コウネツ</t>
    </rPh>
    <rPh sb="3" eb="5">
      <t>スイドウ</t>
    </rPh>
    <phoneticPr fontId="4"/>
  </si>
  <si>
    <t>家具・家事用品</t>
    <rPh sb="0" eb="2">
      <t>カグ</t>
    </rPh>
    <rPh sb="3" eb="5">
      <t>カジ</t>
    </rPh>
    <rPh sb="5" eb="7">
      <t>ヨウヒン</t>
    </rPh>
    <phoneticPr fontId="4"/>
  </si>
  <si>
    <t>被服及び履物</t>
    <rPh sb="0" eb="2">
      <t>ヒフク</t>
    </rPh>
    <rPh sb="2" eb="3">
      <t>オヨ</t>
    </rPh>
    <rPh sb="4" eb="6">
      <t>ハキモノ</t>
    </rPh>
    <phoneticPr fontId="4"/>
  </si>
  <si>
    <t>保健医療</t>
    <rPh sb="0" eb="2">
      <t>ホケン</t>
    </rPh>
    <rPh sb="2" eb="4">
      <t>イリョウ</t>
    </rPh>
    <phoneticPr fontId="4"/>
  </si>
  <si>
    <t>交通・通信</t>
    <rPh sb="0" eb="2">
      <t>コウツウ</t>
    </rPh>
    <rPh sb="3" eb="5">
      <t>ツウシン</t>
    </rPh>
    <phoneticPr fontId="4"/>
  </si>
  <si>
    <t>教育</t>
    <rPh sb="0" eb="2">
      <t>キョウイク</t>
    </rPh>
    <phoneticPr fontId="4"/>
  </si>
  <si>
    <t>教養・娯楽</t>
    <rPh sb="0" eb="2">
      <t>キョウヨウ</t>
    </rPh>
    <rPh sb="3" eb="5">
      <t>ゴラク</t>
    </rPh>
    <phoneticPr fontId="4"/>
  </si>
  <si>
    <t>諸雑費</t>
    <rPh sb="0" eb="1">
      <t>ショ</t>
    </rPh>
    <rPh sb="1" eb="3">
      <t>ザッピ</t>
    </rPh>
    <phoneticPr fontId="4"/>
  </si>
  <si>
    <t>寄与度</t>
  </si>
  <si>
    <t>前年比（％）</t>
    <rPh sb="0" eb="2">
      <t>ゼンネン</t>
    </rPh>
    <rPh sb="2" eb="3">
      <t>ヒ</t>
    </rPh>
    <phoneticPr fontId="4"/>
  </si>
  <si>
    <t>他の被服類</t>
    <rPh sb="4" eb="5">
      <t>ルイ</t>
    </rPh>
    <phoneticPr fontId="4"/>
  </si>
  <si>
    <t>被服及び履物</t>
  </si>
  <si>
    <t>家具・家事用品</t>
  </si>
  <si>
    <t>那覇</t>
    <rPh sb="0" eb="2">
      <t>ナハ</t>
    </rPh>
    <phoneticPr fontId="4"/>
  </si>
  <si>
    <t>鹿児島</t>
    <rPh sb="0" eb="3">
      <t>カゴシマ</t>
    </rPh>
    <phoneticPr fontId="4"/>
  </si>
  <si>
    <t>宮崎</t>
    <rPh sb="0" eb="2">
      <t>ミヤザキ</t>
    </rPh>
    <phoneticPr fontId="4"/>
  </si>
  <si>
    <t>大分</t>
    <rPh sb="0" eb="2">
      <t>オオイタ</t>
    </rPh>
    <phoneticPr fontId="4"/>
  </si>
  <si>
    <t>熊本</t>
    <rPh sb="0" eb="2">
      <t>クマモト</t>
    </rPh>
    <phoneticPr fontId="4"/>
  </si>
  <si>
    <t>長崎</t>
    <rPh sb="0" eb="2">
      <t>ナガサキ</t>
    </rPh>
    <phoneticPr fontId="4"/>
  </si>
  <si>
    <t>福岡</t>
    <rPh sb="0" eb="2">
      <t>フクオカ</t>
    </rPh>
    <phoneticPr fontId="4"/>
  </si>
  <si>
    <t>佐賀</t>
    <rPh sb="0" eb="2">
      <t>サガ</t>
    </rPh>
    <phoneticPr fontId="4"/>
  </si>
  <si>
    <t>九州</t>
    <rPh sb="0" eb="2">
      <t>キュウシュウ</t>
    </rPh>
    <phoneticPr fontId="4"/>
  </si>
  <si>
    <t>年　　次</t>
  </si>
  <si>
    <t>那覇市</t>
  </si>
  <si>
    <t>鹿児島市</t>
  </si>
  <si>
    <t>宮崎市</t>
  </si>
  <si>
    <t>大分市</t>
  </si>
  <si>
    <t>熊本市</t>
  </si>
  <si>
    <t>長崎市</t>
  </si>
  <si>
    <t>佐賀市</t>
  </si>
  <si>
    <t>福岡市</t>
  </si>
  <si>
    <t>高知市</t>
  </si>
  <si>
    <t>松山市</t>
  </si>
  <si>
    <t>高松市</t>
  </si>
  <si>
    <t>徳島市</t>
  </si>
  <si>
    <t>山口市</t>
  </si>
  <si>
    <t>広島市</t>
  </si>
  <si>
    <t>岡山市</t>
  </si>
  <si>
    <t>松江市</t>
  </si>
  <si>
    <t>鳥取市</t>
  </si>
  <si>
    <t>和歌山市</t>
  </si>
  <si>
    <t>奈良市</t>
  </si>
  <si>
    <t>神戸市</t>
  </si>
  <si>
    <t>大阪市</t>
  </si>
  <si>
    <t>京都市</t>
  </si>
  <si>
    <t>大津市</t>
  </si>
  <si>
    <t>津市</t>
  </si>
  <si>
    <t>名古屋市</t>
  </si>
  <si>
    <t>岐阜市</t>
  </si>
  <si>
    <t>長野市</t>
  </si>
  <si>
    <t>甲府市</t>
  </si>
  <si>
    <t>福井市</t>
  </si>
  <si>
    <t>金沢市</t>
  </si>
  <si>
    <t>富山市</t>
  </si>
  <si>
    <t>新潟市</t>
  </si>
  <si>
    <t>横浜市</t>
  </si>
  <si>
    <t>東京都区部</t>
  </si>
  <si>
    <t>千葉市</t>
  </si>
  <si>
    <t>前橋市</t>
  </si>
  <si>
    <t>宇都宮市</t>
  </si>
  <si>
    <t>水戸市</t>
  </si>
  <si>
    <t>福島市</t>
  </si>
  <si>
    <t>山形市</t>
  </si>
  <si>
    <t>秋田市</t>
  </si>
  <si>
    <t>仙台市</t>
  </si>
  <si>
    <t>盛岡市</t>
  </si>
  <si>
    <t>青森市</t>
  </si>
  <si>
    <t>札幌市</t>
  </si>
  <si>
    <t>都 市 名</t>
  </si>
  <si>
    <t>1回</t>
  </si>
  <si>
    <t>12月</t>
  </si>
  <si>
    <t>11月</t>
  </si>
  <si>
    <t>10月</t>
  </si>
  <si>
    <t>9月</t>
  </si>
  <si>
    <t>8月</t>
  </si>
  <si>
    <t>7月</t>
  </si>
  <si>
    <t>6月</t>
  </si>
  <si>
    <t>5月</t>
  </si>
  <si>
    <t>4月</t>
  </si>
  <si>
    <t>3月</t>
  </si>
  <si>
    <t>2月</t>
    <rPh sb="0" eb="2">
      <t>ニガツ</t>
    </rPh>
    <phoneticPr fontId="4"/>
  </si>
  <si>
    <t>(単位：円）</t>
  </si>
  <si>
    <t>1枚</t>
  </si>
  <si>
    <t>1足</t>
  </si>
  <si>
    <t>1着</t>
  </si>
  <si>
    <t>1杯</t>
  </si>
  <si>
    <t>1皿</t>
  </si>
  <si>
    <t>100ｇ</t>
  </si>
  <si>
    <t>1㎏</t>
  </si>
  <si>
    <t>その他の消費支出</t>
  </si>
  <si>
    <t>教養娯楽</t>
  </si>
  <si>
    <t>教育</t>
  </si>
  <si>
    <t>自動車等関係費</t>
    <rPh sb="4" eb="7">
      <t>カンケイヒ</t>
    </rPh>
    <phoneticPr fontId="38"/>
  </si>
  <si>
    <t>交通・通信</t>
  </si>
  <si>
    <t>保健医療</t>
  </si>
  <si>
    <t>洋服</t>
  </si>
  <si>
    <t>光熱・水道</t>
  </si>
  <si>
    <t>住居</t>
  </si>
  <si>
    <t>食料</t>
  </si>
  <si>
    <t>消費支出</t>
  </si>
  <si>
    <t>（単位：円）</t>
    <rPh sb="1" eb="3">
      <t>タンイ</t>
    </rPh>
    <rPh sb="4" eb="5">
      <t>エン</t>
    </rPh>
    <phoneticPr fontId="38"/>
  </si>
  <si>
    <t>繰越金</t>
  </si>
  <si>
    <t>実支出以外の支出</t>
  </si>
  <si>
    <t>非消費支出</t>
  </si>
  <si>
    <t>実支出</t>
  </si>
  <si>
    <t>支出総額</t>
  </si>
  <si>
    <t>繰入金</t>
  </si>
  <si>
    <t>実収入以外の収入</t>
  </si>
  <si>
    <t>特別収入</t>
  </si>
  <si>
    <t>他の経常収入</t>
  </si>
  <si>
    <t>事業・内職収入</t>
  </si>
  <si>
    <t>他の世帯員収入</t>
  </si>
  <si>
    <t>世帯主収入</t>
  </si>
  <si>
    <t>勤め先収入</t>
  </si>
  <si>
    <t>経常収入</t>
  </si>
  <si>
    <t>実収入</t>
  </si>
  <si>
    <t>収入総額</t>
  </si>
  <si>
    <t>（単位:円）</t>
    <rPh sb="1" eb="3">
      <t>タンイ</t>
    </rPh>
    <rPh sb="4" eb="5">
      <t>エン</t>
    </rPh>
    <phoneticPr fontId="38"/>
  </si>
  <si>
    <t>資料：市民税課</t>
  </si>
  <si>
    <t>消費
生活
相談</t>
    <rPh sb="0" eb="2">
      <t>ショウヒ</t>
    </rPh>
    <rPh sb="3" eb="5">
      <t>セイカツ</t>
    </rPh>
    <rPh sb="6" eb="7">
      <t>ソウ</t>
    </rPh>
    <rPh sb="7" eb="8">
      <t>ダン</t>
    </rPh>
    <phoneticPr fontId="41"/>
  </si>
  <si>
    <t>行政
相談</t>
    <rPh sb="3" eb="5">
      <t>ソウダン</t>
    </rPh>
    <phoneticPr fontId="41"/>
  </si>
  <si>
    <t>土地
建物
相談</t>
    <rPh sb="6" eb="8">
      <t>ソウダン</t>
    </rPh>
    <phoneticPr fontId="41"/>
  </si>
  <si>
    <t>税務
相談</t>
    <rPh sb="0" eb="2">
      <t>ゼイム</t>
    </rPh>
    <rPh sb="3" eb="5">
      <t>ソウダン</t>
    </rPh>
    <phoneticPr fontId="41"/>
  </si>
  <si>
    <t>法律
相談</t>
    <rPh sb="3" eb="5">
      <t>ソウダン</t>
    </rPh>
    <phoneticPr fontId="41"/>
  </si>
  <si>
    <t>一般
相談</t>
    <rPh sb="0" eb="2">
      <t>イッパン</t>
    </rPh>
    <rPh sb="3" eb="5">
      <t>ソウダン</t>
    </rPh>
    <phoneticPr fontId="41"/>
  </si>
  <si>
    <t>年度・月</t>
  </si>
  <si>
    <t>自治会数</t>
    <rPh sb="0" eb="2">
      <t>ジチ</t>
    </rPh>
    <rPh sb="2" eb="3">
      <t>カイ</t>
    </rPh>
    <rPh sb="3" eb="4">
      <t>スウ</t>
    </rPh>
    <phoneticPr fontId="38"/>
  </si>
  <si>
    <t>校区</t>
    <rPh sb="0" eb="2">
      <t>コウク</t>
    </rPh>
    <phoneticPr fontId="38"/>
  </si>
  <si>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38"/>
  </si>
  <si>
    <t>タイトル</t>
    <phoneticPr fontId="38"/>
  </si>
  <si>
    <t>掲載年次・年度</t>
    <rPh sb="0" eb="2">
      <t>ケイサイ</t>
    </rPh>
    <rPh sb="2" eb="4">
      <t>ネンジ</t>
    </rPh>
    <rPh sb="5" eb="7">
      <t>ネンド</t>
    </rPh>
    <phoneticPr fontId="38"/>
  </si>
  <si>
    <t>注3）</t>
  </si>
  <si>
    <t>電気代</t>
  </si>
  <si>
    <t>上下水道料</t>
    <phoneticPr fontId="4"/>
  </si>
  <si>
    <t>生鮮食品を除く総合</t>
    <phoneticPr fontId="4"/>
  </si>
  <si>
    <t>エネルギー</t>
    <phoneticPr fontId="4"/>
  </si>
  <si>
    <t>酒類</t>
    <phoneticPr fontId="4"/>
  </si>
  <si>
    <t>全国</t>
  </si>
  <si>
    <t>静岡市</t>
  </si>
  <si>
    <t>1月</t>
  </si>
  <si>
    <t>バター</t>
  </si>
  <si>
    <t>キャベツ</t>
  </si>
  <si>
    <t>じゃがいも</t>
  </si>
  <si>
    <t>だいこん</t>
  </si>
  <si>
    <t>にんじん</t>
  </si>
  <si>
    <t>きゅうり</t>
  </si>
  <si>
    <t>1kg</t>
  </si>
  <si>
    <t>インスタントコーヒー</t>
  </si>
  <si>
    <t>清酒</t>
  </si>
  <si>
    <t>1か月</t>
  </si>
  <si>
    <t>プロパンガス</t>
  </si>
  <si>
    <t>ティシュペーパー</t>
  </si>
  <si>
    <t>洗濯用洗剤</t>
  </si>
  <si>
    <t>１か月</t>
  </si>
  <si>
    <t>…は調査期間の定めがあるため、調査を行わないもの</t>
  </si>
  <si>
    <t>穀類</t>
  </si>
  <si>
    <t>魚介類</t>
  </si>
  <si>
    <t>肉類</t>
  </si>
  <si>
    <t>外食</t>
  </si>
  <si>
    <t>諸雑費</t>
  </si>
  <si>
    <t>こづかい(使途不明)</t>
  </si>
  <si>
    <t>交際費</t>
  </si>
  <si>
    <t>仕送り金</t>
  </si>
  <si>
    <t>配偶者の収入</t>
  </si>
  <si>
    <t>年度</t>
  </si>
  <si>
    <t xml:space="preserve"> 総  数 (本数)</t>
  </si>
  <si>
    <t>総数</t>
  </si>
  <si>
    <t>人権・
心配
ごと
相談</t>
    <rPh sb="4" eb="6">
      <t>シンパイ</t>
    </rPh>
    <rPh sb="10" eb="12">
      <t>ソウダン</t>
    </rPh>
    <phoneticPr fontId="41"/>
  </si>
  <si>
    <t>勧興</t>
  </si>
  <si>
    <t>循誘</t>
  </si>
  <si>
    <t>日新</t>
  </si>
  <si>
    <t>赤松</t>
  </si>
  <si>
    <t>神野</t>
  </si>
  <si>
    <t>寄与率
（％）</t>
    <phoneticPr fontId="4"/>
  </si>
  <si>
    <t>果物</t>
    <phoneticPr fontId="4"/>
  </si>
  <si>
    <t>油脂・調味料</t>
    <phoneticPr fontId="4"/>
  </si>
  <si>
    <t>菓子類</t>
    <phoneticPr fontId="4"/>
  </si>
  <si>
    <t>調理食品</t>
    <phoneticPr fontId="4"/>
  </si>
  <si>
    <t>飲料</t>
    <phoneticPr fontId="4"/>
  </si>
  <si>
    <t>外食</t>
    <phoneticPr fontId="4"/>
  </si>
  <si>
    <t>家賃</t>
    <phoneticPr fontId="4"/>
  </si>
  <si>
    <t>設備修繕・維持</t>
    <phoneticPr fontId="4"/>
  </si>
  <si>
    <t>電気代</t>
    <phoneticPr fontId="4"/>
  </si>
  <si>
    <t>ガス代</t>
    <phoneticPr fontId="4"/>
  </si>
  <si>
    <t>他の光熱</t>
    <phoneticPr fontId="4"/>
  </si>
  <si>
    <t>家庭用耐久財</t>
    <phoneticPr fontId="4"/>
  </si>
  <si>
    <t>室内装備品</t>
    <phoneticPr fontId="4"/>
  </si>
  <si>
    <t>寝具類</t>
    <phoneticPr fontId="4"/>
  </si>
  <si>
    <t>家事雑貨</t>
    <phoneticPr fontId="4"/>
  </si>
  <si>
    <t>家事用消耗品</t>
    <phoneticPr fontId="4"/>
  </si>
  <si>
    <t>家事サービス</t>
    <phoneticPr fontId="4"/>
  </si>
  <si>
    <t>衣料</t>
    <phoneticPr fontId="4"/>
  </si>
  <si>
    <t>シャツ･セーター類</t>
    <phoneticPr fontId="4"/>
  </si>
  <si>
    <t>下着類</t>
    <phoneticPr fontId="4"/>
  </si>
  <si>
    <t>被服関連サービス</t>
    <phoneticPr fontId="4"/>
  </si>
  <si>
    <t>保健医療サービス</t>
    <phoneticPr fontId="4"/>
  </si>
  <si>
    <t>交通</t>
    <phoneticPr fontId="4"/>
  </si>
  <si>
    <t>自動車等関係費</t>
    <phoneticPr fontId="4"/>
  </si>
  <si>
    <t>通信</t>
    <phoneticPr fontId="4"/>
  </si>
  <si>
    <t>授業料等</t>
    <phoneticPr fontId="4"/>
  </si>
  <si>
    <t>教科書・学習参考教材</t>
    <rPh sb="8" eb="10">
      <t>キョウザイ</t>
    </rPh>
    <phoneticPr fontId="4"/>
  </si>
  <si>
    <t>補習教育</t>
    <phoneticPr fontId="4"/>
  </si>
  <si>
    <t>教養娯楽用耐久財</t>
    <phoneticPr fontId="4"/>
  </si>
  <si>
    <t>教養娯楽用品</t>
    <phoneticPr fontId="4"/>
  </si>
  <si>
    <t>書籍・他の印刷物</t>
    <phoneticPr fontId="4"/>
  </si>
  <si>
    <t>教養娯楽サービス</t>
    <phoneticPr fontId="4"/>
  </si>
  <si>
    <t>理美容サービス</t>
    <phoneticPr fontId="4"/>
  </si>
  <si>
    <t>理美容用品</t>
    <phoneticPr fontId="4"/>
  </si>
  <si>
    <t>身の回り用品</t>
    <phoneticPr fontId="4"/>
  </si>
  <si>
    <t>たばこ</t>
    <phoneticPr fontId="4"/>
  </si>
  <si>
    <t>他の諸雑費</t>
    <rPh sb="0" eb="1">
      <t>タ</t>
    </rPh>
    <rPh sb="2" eb="3">
      <t>ショ</t>
    </rPh>
    <rPh sb="3" eb="4">
      <t>ザツ</t>
    </rPh>
    <rPh sb="4" eb="5">
      <t>ヒ</t>
    </rPh>
    <phoneticPr fontId="4"/>
  </si>
  <si>
    <t>別 掲 項 目</t>
    <rPh sb="0" eb="1">
      <t>ベツ</t>
    </rPh>
    <rPh sb="2" eb="3">
      <t>ケイ</t>
    </rPh>
    <rPh sb="4" eb="5">
      <t>コウ</t>
    </rPh>
    <rPh sb="6" eb="7">
      <t>メ</t>
    </rPh>
    <phoneticPr fontId="4"/>
  </si>
  <si>
    <t>生鮮食品</t>
    <phoneticPr fontId="4"/>
  </si>
  <si>
    <t>生鮮魚介</t>
    <phoneticPr fontId="4"/>
  </si>
  <si>
    <t>生鮮野菜</t>
    <phoneticPr fontId="4"/>
  </si>
  <si>
    <t>生鮮果物</t>
    <phoneticPr fontId="4"/>
  </si>
  <si>
    <t>生鮮食品を除く食料</t>
    <rPh sb="7" eb="9">
      <t>ショクリョウ</t>
    </rPh>
    <phoneticPr fontId="4"/>
  </si>
  <si>
    <t>教育関係費</t>
    <phoneticPr fontId="4"/>
  </si>
  <si>
    <t>教養娯楽関係費</t>
    <rPh sb="0" eb="2">
      <t>キョウヨウ</t>
    </rPh>
    <rPh sb="2" eb="4">
      <t>ゴラク</t>
    </rPh>
    <rPh sb="4" eb="7">
      <t>カンケイヒ</t>
    </rPh>
    <phoneticPr fontId="4"/>
  </si>
  <si>
    <t>情報通信関係費</t>
    <rPh sb="0" eb="2">
      <t>ジョウホウ</t>
    </rPh>
    <rPh sb="2" eb="4">
      <t>ツウシン</t>
    </rPh>
    <rPh sb="4" eb="7">
      <t>カンケイヒ</t>
    </rPh>
    <phoneticPr fontId="4"/>
  </si>
  <si>
    <t>帰属家賃を除く
総合</t>
    <rPh sb="0" eb="2">
      <t>キゾク</t>
    </rPh>
    <rPh sb="2" eb="4">
      <t>ヤチン</t>
    </rPh>
    <rPh sb="5" eb="6">
      <t>ノゾ</t>
    </rPh>
    <rPh sb="8" eb="10">
      <t>ソウゴウ</t>
    </rPh>
    <phoneticPr fontId="4"/>
  </si>
  <si>
    <t>食料(酒類を除く)・
エネルギーを除く総合</t>
    <rPh sb="0" eb="2">
      <t>ショクリョウ</t>
    </rPh>
    <rPh sb="3" eb="5">
      <t>シュルイ</t>
    </rPh>
    <rPh sb="6" eb="7">
      <t>ノゾ</t>
    </rPh>
    <rPh sb="17" eb="18">
      <t>ノゾ</t>
    </rPh>
    <rPh sb="19" eb="21">
      <t>ソウゴウ</t>
    </rPh>
    <phoneticPr fontId="4"/>
  </si>
  <si>
    <t>食パン</t>
  </si>
  <si>
    <t>集計世帯数</t>
    <phoneticPr fontId="26"/>
  </si>
  <si>
    <t>対前年率（％）</t>
    <rPh sb="3" eb="4">
      <t>リツ</t>
    </rPh>
    <phoneticPr fontId="26"/>
  </si>
  <si>
    <t>税  額（円）</t>
    <rPh sb="5" eb="6">
      <t>エン</t>
    </rPh>
    <phoneticPr fontId="26"/>
  </si>
  <si>
    <t>前年比（％）</t>
    <phoneticPr fontId="4"/>
  </si>
  <si>
    <t>世帯人員(人)</t>
  </si>
  <si>
    <t>有業人員(人)</t>
  </si>
  <si>
    <t>世帯主の年齢(歳)</t>
  </si>
  <si>
    <t>項目</t>
    <rPh sb="0" eb="1">
      <t>コウ</t>
    </rPh>
    <rPh sb="1" eb="2">
      <t>メ</t>
    </rPh>
    <phoneticPr fontId="38"/>
  </si>
  <si>
    <t>エンゲル係数(％)</t>
  </si>
  <si>
    <t>集計世帯数</t>
  </si>
  <si>
    <t>暴力に
関する
相談</t>
    <rPh sb="0" eb="2">
      <t>ボウリョク</t>
    </rPh>
    <rPh sb="4" eb="5">
      <t>カン</t>
    </rPh>
    <rPh sb="8" eb="10">
      <t>ソウダン</t>
    </rPh>
    <phoneticPr fontId="41"/>
  </si>
  <si>
    <t>土地
家屋
調査士による相談</t>
    <rPh sb="0" eb="2">
      <t>トチ</t>
    </rPh>
    <rPh sb="3" eb="5">
      <t>カオク</t>
    </rPh>
    <rPh sb="6" eb="8">
      <t>チョウサ</t>
    </rPh>
    <rPh sb="8" eb="9">
      <t>シ</t>
    </rPh>
    <rPh sb="12" eb="14">
      <t>ソウダン</t>
    </rPh>
    <phoneticPr fontId="41"/>
  </si>
  <si>
    <t>司法
書士
による
相談</t>
    <rPh sb="0" eb="2">
      <t>シホウ</t>
    </rPh>
    <rPh sb="3" eb="5">
      <t>ショシ</t>
    </rPh>
    <rPh sb="10" eb="12">
      <t>ソウダン</t>
    </rPh>
    <phoneticPr fontId="41"/>
  </si>
  <si>
    <t>行政
書士
による
相談</t>
    <rPh sb="0" eb="2">
      <t>ギョウセイ</t>
    </rPh>
    <rPh sb="3" eb="5">
      <t>ショシ</t>
    </rPh>
    <rPh sb="10" eb="12">
      <t>ソウダン</t>
    </rPh>
    <phoneticPr fontId="41"/>
  </si>
  <si>
    <t>市たばこ税</t>
    <phoneticPr fontId="26"/>
  </si>
  <si>
    <t>注）本数及び税額は, 旧3級品と旧3級品以外の合計。</t>
    <phoneticPr fontId="26"/>
  </si>
  <si>
    <t>公証人
による
遺言等の公証相談</t>
    <rPh sb="0" eb="3">
      <t>コウショウニン</t>
    </rPh>
    <rPh sb="8" eb="10">
      <t>ユイゴン</t>
    </rPh>
    <rPh sb="10" eb="11">
      <t>トウ</t>
    </rPh>
    <rPh sb="12" eb="14">
      <t>コウショウ</t>
    </rPh>
    <rPh sb="14" eb="16">
      <t>ソウダン</t>
    </rPh>
    <phoneticPr fontId="41"/>
  </si>
  <si>
    <t>全国平均=100</t>
    <rPh sb="0" eb="2">
      <t>ゼンコク</t>
    </rPh>
    <rPh sb="2" eb="4">
      <t>ヘイキン</t>
    </rPh>
    <phoneticPr fontId="6"/>
  </si>
  <si>
    <t>金立</t>
    <rPh sb="0" eb="2">
      <t>キンリュウ</t>
    </rPh>
    <phoneticPr fontId="9"/>
  </si>
  <si>
    <t>南川副</t>
    <rPh sb="0" eb="2">
      <t>ミナミカワ</t>
    </rPh>
    <rPh sb="2" eb="3">
      <t>フク</t>
    </rPh>
    <phoneticPr fontId="9"/>
  </si>
  <si>
    <t>久保泉</t>
    <rPh sb="0" eb="2">
      <t>クボ</t>
    </rPh>
    <rPh sb="2" eb="3">
      <t>イズミ</t>
    </rPh>
    <phoneticPr fontId="9"/>
  </si>
  <si>
    <t>西川副</t>
    <rPh sb="0" eb="2">
      <t>ニシカワ</t>
    </rPh>
    <rPh sb="2" eb="3">
      <t>フク</t>
    </rPh>
    <phoneticPr fontId="9"/>
  </si>
  <si>
    <t>蓮池</t>
    <rPh sb="0" eb="2">
      <t>ハスイケ</t>
    </rPh>
    <phoneticPr fontId="9"/>
  </si>
  <si>
    <t>中川副</t>
    <rPh sb="0" eb="2">
      <t>ナカガワ</t>
    </rPh>
    <rPh sb="2" eb="3">
      <t>フク</t>
    </rPh>
    <phoneticPr fontId="9"/>
  </si>
  <si>
    <t>新栄</t>
    <rPh sb="0" eb="1">
      <t>シン</t>
    </rPh>
    <rPh sb="1" eb="2">
      <t>エイ</t>
    </rPh>
    <phoneticPr fontId="9"/>
  </si>
  <si>
    <t>大詫間</t>
    <rPh sb="0" eb="3">
      <t>オオダクマ</t>
    </rPh>
    <phoneticPr fontId="9"/>
  </si>
  <si>
    <t>若楠</t>
    <rPh sb="0" eb="2">
      <t>ワカクス</t>
    </rPh>
    <phoneticPr fontId="9"/>
  </si>
  <si>
    <t>東与賀</t>
    <rPh sb="0" eb="3">
      <t>ヒガシヨカ</t>
    </rPh>
    <phoneticPr fontId="9"/>
  </si>
  <si>
    <t>西与賀</t>
    <rPh sb="0" eb="3">
      <t>ニシヨカ</t>
    </rPh>
    <phoneticPr fontId="9"/>
  </si>
  <si>
    <t>開成</t>
    <rPh sb="0" eb="2">
      <t>カイセイ</t>
    </rPh>
    <phoneticPr fontId="9"/>
  </si>
  <si>
    <t>久保田</t>
    <rPh sb="0" eb="3">
      <t>クボタ</t>
    </rPh>
    <phoneticPr fontId="9"/>
  </si>
  <si>
    <t>嘉瀬</t>
    <rPh sb="0" eb="2">
      <t>カセ</t>
    </rPh>
    <phoneticPr fontId="9"/>
  </si>
  <si>
    <t>諸富</t>
    <rPh sb="0" eb="1">
      <t>モロ</t>
    </rPh>
    <rPh sb="1" eb="2">
      <t>トミ</t>
    </rPh>
    <phoneticPr fontId="9"/>
  </si>
  <si>
    <t>計</t>
    <rPh sb="0" eb="1">
      <t>ケイ</t>
    </rPh>
    <phoneticPr fontId="9"/>
  </si>
  <si>
    <t>巨勢</t>
    <rPh sb="0" eb="2">
      <t>コセ</t>
    </rPh>
    <phoneticPr fontId="9"/>
  </si>
  <si>
    <t>春日</t>
    <rPh sb="0" eb="2">
      <t>カスガ</t>
    </rPh>
    <phoneticPr fontId="9"/>
  </si>
  <si>
    <t>兵庫</t>
    <rPh sb="0" eb="2">
      <t>ヒョウゴ</t>
    </rPh>
    <phoneticPr fontId="9"/>
  </si>
  <si>
    <t>春日北</t>
    <rPh sb="0" eb="2">
      <t>カスガ</t>
    </rPh>
    <rPh sb="2" eb="3">
      <t>キタ</t>
    </rPh>
    <phoneticPr fontId="9"/>
  </si>
  <si>
    <t>高木瀬</t>
    <rPh sb="0" eb="2">
      <t>タカギ</t>
    </rPh>
    <rPh sb="2" eb="3">
      <t>セ</t>
    </rPh>
    <phoneticPr fontId="9"/>
  </si>
  <si>
    <t>川上</t>
    <rPh sb="0" eb="2">
      <t>カワカミ</t>
    </rPh>
    <phoneticPr fontId="9"/>
  </si>
  <si>
    <t>北川副</t>
    <rPh sb="0" eb="1">
      <t>キタ</t>
    </rPh>
    <rPh sb="1" eb="3">
      <t>カワソエ</t>
    </rPh>
    <phoneticPr fontId="9"/>
  </si>
  <si>
    <t>松梅</t>
    <rPh sb="0" eb="1">
      <t>マツ</t>
    </rPh>
    <rPh sb="1" eb="2">
      <t>ウメ</t>
    </rPh>
    <phoneticPr fontId="9"/>
  </si>
  <si>
    <t>本庄</t>
    <rPh sb="0" eb="2">
      <t>ホンジョウ</t>
    </rPh>
    <phoneticPr fontId="9"/>
  </si>
  <si>
    <t>富士</t>
    <rPh sb="0" eb="2">
      <t>フジ</t>
    </rPh>
    <phoneticPr fontId="9"/>
  </si>
  <si>
    <t>鍋島</t>
    <rPh sb="0" eb="2">
      <t>ナベシマ</t>
    </rPh>
    <phoneticPr fontId="9"/>
  </si>
  <si>
    <t>三瀬</t>
    <rPh sb="0" eb="1">
      <t>サン</t>
    </rPh>
    <rPh sb="1" eb="2">
      <t>セ</t>
    </rPh>
    <phoneticPr fontId="9"/>
  </si>
  <si>
    <t>資料：市民生活課，生活安全課</t>
    <rPh sb="3" eb="5">
      <t>シミン</t>
    </rPh>
    <rPh sb="5" eb="7">
      <t>セイカツ</t>
    </rPh>
    <rPh sb="7" eb="8">
      <t>カ</t>
    </rPh>
    <rPh sb="9" eb="11">
      <t>セイカツ</t>
    </rPh>
    <rPh sb="11" eb="13">
      <t>アンゼン</t>
    </rPh>
    <rPh sb="13" eb="14">
      <t>カ</t>
    </rPh>
    <phoneticPr fontId="41"/>
  </si>
  <si>
    <t>保健医療用品・器具</t>
    <phoneticPr fontId="4"/>
  </si>
  <si>
    <t>単　位</t>
    <phoneticPr fontId="4"/>
  </si>
  <si>
    <t>総　合</t>
    <rPh sb="0" eb="1">
      <t>ソウ</t>
    </rPh>
    <rPh sb="2" eb="3">
      <t>ゴウ</t>
    </rPh>
    <phoneticPr fontId="4"/>
  </si>
  <si>
    <t>食　料</t>
    <rPh sb="0" eb="1">
      <t>ショク</t>
    </rPh>
    <rPh sb="2" eb="3">
      <t>リョウ</t>
    </rPh>
    <phoneticPr fontId="4"/>
  </si>
  <si>
    <t>住　居</t>
    <phoneticPr fontId="4"/>
  </si>
  <si>
    <t>光熱・水道</t>
    <phoneticPr fontId="4"/>
  </si>
  <si>
    <t>保健医療</t>
    <phoneticPr fontId="4"/>
  </si>
  <si>
    <t>交通・通信</t>
    <phoneticPr fontId="4"/>
  </si>
  <si>
    <t>教　育</t>
    <phoneticPr fontId="4"/>
  </si>
  <si>
    <t>教養娯楽</t>
    <phoneticPr fontId="4"/>
  </si>
  <si>
    <t>諸雑費</t>
    <phoneticPr fontId="4"/>
  </si>
  <si>
    <t>魚介類</t>
    <phoneticPr fontId="4"/>
  </si>
  <si>
    <t>肉類</t>
    <phoneticPr fontId="4"/>
  </si>
  <si>
    <t>乳卵類</t>
    <phoneticPr fontId="4"/>
  </si>
  <si>
    <t>野菜・海藻</t>
    <rPh sb="4" eb="5">
      <t>モ</t>
    </rPh>
    <phoneticPr fontId="4"/>
  </si>
  <si>
    <t>履物類</t>
    <phoneticPr fontId="4"/>
  </si>
  <si>
    <t>穀類</t>
    <phoneticPr fontId="4"/>
  </si>
  <si>
    <t>和服</t>
    <phoneticPr fontId="4"/>
  </si>
  <si>
    <t>洋服</t>
    <phoneticPr fontId="4"/>
  </si>
  <si>
    <t>1月</t>
    <phoneticPr fontId="4"/>
  </si>
  <si>
    <t>5月</t>
    <phoneticPr fontId="4"/>
  </si>
  <si>
    <t>令和元年度</t>
    <rPh sb="0" eb="2">
      <t>レイワ</t>
    </rPh>
    <rPh sb="2" eb="3">
      <t>ガン</t>
    </rPh>
    <rPh sb="3" eb="5">
      <t>ネンド</t>
    </rPh>
    <phoneticPr fontId="26"/>
  </si>
  <si>
    <t>(1051)カップ麺：2019年(令和元年)11月から基本銘柄改正</t>
    <phoneticPr fontId="4"/>
  </si>
  <si>
    <t>(2133)カレーライス(外食)：2019年(令和元年)10月から基本銘柄改正</t>
    <phoneticPr fontId="4"/>
  </si>
  <si>
    <t>注）公証人による遺言等の公証相談は, 平成31年3月から令和2年3月までの実施。</t>
    <rPh sb="0" eb="1">
      <t>チュウ</t>
    </rPh>
    <rPh sb="2" eb="5">
      <t>コウショウニン</t>
    </rPh>
    <rPh sb="8" eb="10">
      <t>ユイゴン</t>
    </rPh>
    <rPh sb="10" eb="11">
      <t>トウ</t>
    </rPh>
    <rPh sb="12" eb="14">
      <t>コウショウ</t>
    </rPh>
    <rPh sb="19" eb="21">
      <t>ヘイセイ</t>
    </rPh>
    <rPh sb="23" eb="24">
      <t>ネン</t>
    </rPh>
    <rPh sb="25" eb="26">
      <t>ガツ</t>
    </rPh>
    <rPh sb="28" eb="30">
      <t>レイワ</t>
    </rPh>
    <rPh sb="31" eb="32">
      <t>ネン</t>
    </rPh>
    <rPh sb="33" eb="34">
      <t>ガツ</t>
    </rPh>
    <rPh sb="37" eb="39">
      <t>ジッシ</t>
    </rPh>
    <phoneticPr fontId="41"/>
  </si>
  <si>
    <t>注）「総合」は持家の帰属家賃を除く総合。</t>
    <rPh sb="0" eb="1">
      <t>チュウ</t>
    </rPh>
    <phoneticPr fontId="4"/>
  </si>
  <si>
    <t>さいたま市</t>
    <rPh sb="4" eb="5">
      <t>シ</t>
    </rPh>
    <phoneticPr fontId="12"/>
  </si>
  <si>
    <t>令和元年平均</t>
    <rPh sb="0" eb="2">
      <t>レイワ</t>
    </rPh>
    <rPh sb="2" eb="3">
      <t>ガン</t>
    </rPh>
    <phoneticPr fontId="26"/>
  </si>
  <si>
    <t>　　　5</t>
    <phoneticPr fontId="26"/>
  </si>
  <si>
    <t>　　　6</t>
  </si>
  <si>
    <t>　　　7</t>
  </si>
  <si>
    <t>　　　8</t>
  </si>
  <si>
    <t>　　　9</t>
  </si>
  <si>
    <t>　　 10</t>
    <phoneticPr fontId="26"/>
  </si>
  <si>
    <t>　　 11</t>
  </si>
  <si>
    <t>　　 12</t>
  </si>
  <si>
    <t xml:space="preserve">        2　</t>
    <phoneticPr fontId="26"/>
  </si>
  <si>
    <t xml:space="preserve">        3　</t>
    <phoneticPr fontId="26"/>
  </si>
  <si>
    <t>項　　目</t>
    <phoneticPr fontId="26"/>
  </si>
  <si>
    <t>令和2年平均</t>
    <rPh sb="0" eb="2">
      <t>レイワ</t>
    </rPh>
    <phoneticPr fontId="26"/>
  </si>
  <si>
    <r>
      <rPr>
        <sz val="10.5"/>
        <rFont val="ＭＳ 明朝"/>
        <family val="1"/>
        <charset val="128"/>
      </rPr>
      <t>令和2年</t>
    </r>
    <r>
      <rPr>
        <sz val="8"/>
        <rFont val="ＭＳ 明朝"/>
        <family val="1"/>
        <charset val="128"/>
      </rPr>
      <t xml:space="preserve">
</t>
    </r>
    <r>
      <rPr>
        <sz val="10.5"/>
        <rFont val="ＭＳ 明朝"/>
        <family val="1"/>
        <charset val="128"/>
      </rPr>
      <t>平　均</t>
    </r>
    <rPh sb="0" eb="2">
      <t>レイワ</t>
    </rPh>
    <rPh sb="3" eb="4">
      <t>トシ</t>
    </rPh>
    <rPh sb="5" eb="6">
      <t>タイラ</t>
    </rPh>
    <rPh sb="7" eb="8">
      <t>ヒトシ</t>
    </rPh>
    <phoneticPr fontId="4"/>
  </si>
  <si>
    <t>118. 佐賀市主要品目別</t>
    <rPh sb="5" eb="6">
      <t>サ</t>
    </rPh>
    <rPh sb="6" eb="7">
      <t>ガ</t>
    </rPh>
    <rPh sb="7" eb="8">
      <t>シ</t>
    </rPh>
    <rPh sb="8" eb="9">
      <t>シュ</t>
    </rPh>
    <rPh sb="9" eb="10">
      <t>ヨウ</t>
    </rPh>
    <rPh sb="10" eb="11">
      <t>シナ</t>
    </rPh>
    <rPh sb="11" eb="12">
      <t>メ</t>
    </rPh>
    <rPh sb="12" eb="13">
      <t>ベツ</t>
    </rPh>
    <phoneticPr fontId="4"/>
  </si>
  <si>
    <t>被服・履物</t>
    <rPh sb="0" eb="2">
      <t>ヒフク</t>
    </rPh>
    <rPh sb="3" eb="5">
      <t>ハキモノ</t>
    </rPh>
    <phoneticPr fontId="4"/>
  </si>
  <si>
    <t>交通通信</t>
    <rPh sb="0" eb="2">
      <t>コウツウ</t>
    </rPh>
    <rPh sb="2" eb="4">
      <t>ツウシン</t>
    </rPh>
    <phoneticPr fontId="4"/>
  </si>
  <si>
    <t>教養娯楽</t>
    <rPh sb="0" eb="2">
      <t>キョウヨウ</t>
    </rPh>
    <rPh sb="2" eb="4">
      <t>ゴラク</t>
    </rPh>
    <phoneticPr fontId="4"/>
  </si>
  <si>
    <t>注2）</t>
    <rPh sb="0" eb="1">
      <t>チュウ</t>
    </rPh>
    <phoneticPr fontId="4"/>
  </si>
  <si>
    <t>- は調査銘柄の出回りがなかったもの</t>
    <rPh sb="3" eb="7">
      <t>チョウサメイガラ</t>
    </rPh>
    <rPh sb="8" eb="10">
      <t>デマワ</t>
    </rPh>
    <phoneticPr fontId="4"/>
  </si>
  <si>
    <t>注4）</t>
    <rPh sb="0" eb="1">
      <t>チュウ</t>
    </rPh>
    <phoneticPr fontId="4"/>
  </si>
  <si>
    <t>注10)</t>
    <rPh sb="0" eb="1">
      <t>チュウ</t>
    </rPh>
    <phoneticPr fontId="4"/>
  </si>
  <si>
    <t>注11)</t>
    <rPh sb="0" eb="1">
      <t>チュウ</t>
    </rPh>
    <phoneticPr fontId="4"/>
  </si>
  <si>
    <t>注12)</t>
    <rPh sb="0" eb="1">
      <t>チュウ</t>
    </rPh>
    <phoneticPr fontId="4"/>
  </si>
  <si>
    <t>(4412)ティッシュペーパー：2019年(令和元年)11月から単位及び基本銘柄改正</t>
    <rPh sb="32" eb="34">
      <t>タンイ</t>
    </rPh>
    <rPh sb="34" eb="35">
      <t>オヨ</t>
    </rPh>
    <phoneticPr fontId="4"/>
  </si>
  <si>
    <t>10袋</t>
    <rPh sb="2" eb="3">
      <t>フクロ</t>
    </rPh>
    <phoneticPr fontId="4"/>
  </si>
  <si>
    <t>品　目</t>
    <rPh sb="0" eb="1">
      <t>ヒン</t>
    </rPh>
    <rPh sb="2" eb="3">
      <t>メ</t>
    </rPh>
    <phoneticPr fontId="4"/>
  </si>
  <si>
    <t>銘　柄</t>
    <rPh sb="0" eb="1">
      <t>メイ</t>
    </rPh>
    <rPh sb="2" eb="3">
      <t>ガラ</t>
    </rPh>
    <phoneticPr fontId="4"/>
  </si>
  <si>
    <t>うるち米</t>
  </si>
  <si>
    <t>単一原料米，コシヒカリを除く，5㎏入り</t>
    <rPh sb="0" eb="2">
      <t>タンイツ</t>
    </rPh>
    <rPh sb="2" eb="4">
      <t>ゲンリョウ</t>
    </rPh>
    <rPh sb="4" eb="5">
      <t>マイ</t>
    </rPh>
    <rPh sb="12" eb="13">
      <t>ノゾ</t>
    </rPh>
    <rPh sb="17" eb="18">
      <t>イ</t>
    </rPh>
    <phoneticPr fontId="6"/>
  </si>
  <si>
    <t>1袋</t>
    <rPh sb="1" eb="2">
      <t>フクロ</t>
    </rPh>
    <phoneticPr fontId="4"/>
  </si>
  <si>
    <t>カップ麺</t>
    <rPh sb="3" eb="4">
      <t>メン</t>
    </rPh>
    <phoneticPr fontId="6"/>
  </si>
  <si>
    <t>1個</t>
    <rPh sb="1" eb="2">
      <t>コ</t>
    </rPh>
    <phoneticPr fontId="4"/>
  </si>
  <si>
    <t>小麦粉</t>
  </si>
  <si>
    <t>まぐろ</t>
  </si>
  <si>
    <t>100g</t>
  </si>
  <si>
    <t>あじ</t>
  </si>
  <si>
    <t>さば</t>
  </si>
  <si>
    <t>いか</t>
  </si>
  <si>
    <t>塩さけ</t>
  </si>
  <si>
    <t>ぎんざけ，切り身</t>
    <rPh sb="5" eb="6">
      <t>キ</t>
    </rPh>
    <rPh sb="7" eb="8">
      <t>ミ</t>
    </rPh>
    <phoneticPr fontId="4"/>
  </si>
  <si>
    <t>煮干し</t>
  </si>
  <si>
    <t>ハム</t>
  </si>
  <si>
    <t>ソーセージ</t>
  </si>
  <si>
    <t>1本</t>
    <rPh sb="1" eb="2">
      <t>ホン</t>
    </rPh>
    <phoneticPr fontId="4"/>
  </si>
  <si>
    <t>1箱</t>
  </si>
  <si>
    <t>鶏卵</t>
  </si>
  <si>
    <t>1ﾊﾟｯｸ</t>
  </si>
  <si>
    <t>ねぎ</t>
  </si>
  <si>
    <t>白ねぎ</t>
    <rPh sb="0" eb="1">
      <t>シロ</t>
    </rPh>
    <phoneticPr fontId="4"/>
  </si>
  <si>
    <t>レタス</t>
  </si>
  <si>
    <t>玉レタス</t>
    <rPh sb="0" eb="1">
      <t>タマ</t>
    </rPh>
    <phoneticPr fontId="4"/>
  </si>
  <si>
    <t>たまねぎ</t>
  </si>
  <si>
    <t>赤たまねぎを除く</t>
    <rPh sb="0" eb="1">
      <t>アカ</t>
    </rPh>
    <rPh sb="6" eb="7">
      <t>ノゾ</t>
    </rPh>
    <phoneticPr fontId="4"/>
  </si>
  <si>
    <t>れんこん</t>
  </si>
  <si>
    <t>トマト</t>
  </si>
  <si>
    <t>ミニトマト（プチトマト）を除く</t>
    <rPh sb="13" eb="14">
      <t>ノゾ</t>
    </rPh>
    <phoneticPr fontId="4"/>
  </si>
  <si>
    <t>干しのり</t>
    <rPh sb="0" eb="1">
      <t>ホ</t>
    </rPh>
    <phoneticPr fontId="6"/>
  </si>
  <si>
    <t>焼きのり，全形10枚入り</t>
    <rPh sb="0" eb="1">
      <t>ヤ</t>
    </rPh>
    <rPh sb="5" eb="7">
      <t>ゼンケイ</t>
    </rPh>
    <rPh sb="10" eb="11">
      <t>イ</t>
    </rPh>
    <phoneticPr fontId="6"/>
  </si>
  <si>
    <t>豆腐</t>
  </si>
  <si>
    <t>木綿豆腐</t>
    <rPh sb="0" eb="4">
      <t>モメンドウフ</t>
    </rPh>
    <phoneticPr fontId="6"/>
  </si>
  <si>
    <t>油揚げ</t>
  </si>
  <si>
    <t>薄揚げ</t>
    <rPh sb="0" eb="1">
      <t>ウス</t>
    </rPh>
    <rPh sb="1" eb="2">
      <t>ア</t>
    </rPh>
    <phoneticPr fontId="4"/>
  </si>
  <si>
    <t>こんにゃく</t>
  </si>
  <si>
    <t>板こんにゃく</t>
    <rPh sb="0" eb="1">
      <t>イタ</t>
    </rPh>
    <phoneticPr fontId="4"/>
  </si>
  <si>
    <t>りんご</t>
  </si>
  <si>
    <t>ふじ又はつがる</t>
    <rPh sb="2" eb="3">
      <t>マタ</t>
    </rPh>
    <phoneticPr fontId="4"/>
  </si>
  <si>
    <t>みかん</t>
  </si>
  <si>
    <t>梨</t>
    <rPh sb="0" eb="1">
      <t>ナシ</t>
    </rPh>
    <phoneticPr fontId="6"/>
  </si>
  <si>
    <t>幸水又は豊水</t>
    <rPh sb="0" eb="2">
      <t>コウスイ</t>
    </rPh>
    <rPh sb="2" eb="3">
      <t>マタ</t>
    </rPh>
    <rPh sb="4" eb="6">
      <t>ホウスイ</t>
    </rPh>
    <phoneticPr fontId="4"/>
  </si>
  <si>
    <t>バナナ</t>
  </si>
  <si>
    <t>食用油</t>
    <rPh sb="0" eb="3">
      <t>ショクヨウアブラ</t>
    </rPh>
    <phoneticPr fontId="6"/>
  </si>
  <si>
    <t>しょう油</t>
    <rPh sb="3" eb="4">
      <t>ユ</t>
    </rPh>
    <phoneticPr fontId="6"/>
  </si>
  <si>
    <t>みそ</t>
  </si>
  <si>
    <t>米みそ，750g入り</t>
    <rPh sb="0" eb="1">
      <t>コメ</t>
    </rPh>
    <rPh sb="8" eb="9">
      <t>イ</t>
    </rPh>
    <phoneticPr fontId="6"/>
  </si>
  <si>
    <t>砂糖</t>
    <rPh sb="0" eb="2">
      <t>サトウ</t>
    </rPh>
    <phoneticPr fontId="6"/>
  </si>
  <si>
    <t>上白，1㎏入り</t>
    <rPh sb="0" eb="1">
      <t>ジョウ</t>
    </rPh>
    <rPh sb="1" eb="2">
      <t>ハク</t>
    </rPh>
    <rPh sb="5" eb="6">
      <t>イ</t>
    </rPh>
    <phoneticPr fontId="6"/>
  </si>
  <si>
    <t>ソース</t>
  </si>
  <si>
    <t>濃厚ソース，500ml入り</t>
    <rPh sb="0" eb="2">
      <t>ノウコウ</t>
    </rPh>
    <rPh sb="11" eb="12">
      <t>イ</t>
    </rPh>
    <phoneticPr fontId="6"/>
  </si>
  <si>
    <t>マヨネーズ</t>
  </si>
  <si>
    <t>450ｇ入り，「キユーピーマヨネーズ」</t>
    <rPh sb="4" eb="5">
      <t>イ</t>
    </rPh>
    <phoneticPr fontId="6"/>
  </si>
  <si>
    <t>風味調味料</t>
  </si>
  <si>
    <t>かつお風味，「ほんだし」</t>
    <rPh sb="3" eb="5">
      <t>フウミ</t>
    </rPh>
    <phoneticPr fontId="4"/>
  </si>
  <si>
    <t>ようかん</t>
  </si>
  <si>
    <t>練りようかん，あずき</t>
    <rPh sb="0" eb="1">
      <t>ネ</t>
    </rPh>
    <phoneticPr fontId="4"/>
  </si>
  <si>
    <t>ビスケット</t>
  </si>
  <si>
    <t>チョコレート</t>
  </si>
  <si>
    <t>板チョコレート</t>
    <rPh sb="0" eb="1">
      <t>イタ</t>
    </rPh>
    <phoneticPr fontId="6"/>
  </si>
  <si>
    <t>冷凍米飯</t>
    <rPh sb="0" eb="2">
      <t>レイトウ</t>
    </rPh>
    <rPh sb="2" eb="3">
      <t>コメ</t>
    </rPh>
    <rPh sb="3" eb="4">
      <t>メシ</t>
    </rPh>
    <phoneticPr fontId="6"/>
  </si>
  <si>
    <t>調理パスタ</t>
    <rPh sb="0" eb="2">
      <t>チョウリ</t>
    </rPh>
    <phoneticPr fontId="6"/>
  </si>
  <si>
    <t>緑茶</t>
  </si>
  <si>
    <t>紅茶</t>
  </si>
  <si>
    <t>ティーバッグ</t>
  </si>
  <si>
    <t>ビール</t>
  </si>
  <si>
    <t>淡色，350ml×6缶入</t>
    <rPh sb="0" eb="2">
      <t>タンショク</t>
    </rPh>
    <rPh sb="10" eb="11">
      <t>カン</t>
    </rPh>
    <rPh sb="11" eb="12">
      <t>イ</t>
    </rPh>
    <phoneticPr fontId="6"/>
  </si>
  <si>
    <t>うどん（外食）</t>
    <rPh sb="4" eb="6">
      <t>ガイショク</t>
    </rPh>
    <phoneticPr fontId="6"/>
  </si>
  <si>
    <t>１杯</t>
    <rPh sb="1" eb="2">
      <t>ハイ</t>
    </rPh>
    <phoneticPr fontId="6"/>
  </si>
  <si>
    <t>カレーライス（外食）</t>
    <rPh sb="7" eb="9">
      <t>ガイショク</t>
    </rPh>
    <phoneticPr fontId="6"/>
  </si>
  <si>
    <t>ピザ（配達）</t>
    <rPh sb="3" eb="5">
      <t>ハイタツ</t>
    </rPh>
    <phoneticPr fontId="6"/>
  </si>
  <si>
    <t>ミックスピザ，Mサイズ</t>
  </si>
  <si>
    <t>１枚</t>
    <rPh sb="1" eb="2">
      <t>マイ</t>
    </rPh>
    <phoneticPr fontId="6"/>
  </si>
  <si>
    <t>コーヒー（外食）</t>
    <rPh sb="5" eb="7">
      <t>ガイショク</t>
    </rPh>
    <phoneticPr fontId="6"/>
  </si>
  <si>
    <t>喫茶店，アイスコーヒーは除く</t>
    <rPh sb="0" eb="3">
      <t>キッサテン</t>
    </rPh>
    <rPh sb="12" eb="13">
      <t>ノゾ</t>
    </rPh>
    <phoneticPr fontId="4"/>
  </si>
  <si>
    <t>やきとり（外食）</t>
    <rPh sb="5" eb="7">
      <t>ガイショク</t>
    </rPh>
    <phoneticPr fontId="6"/>
  </si>
  <si>
    <t>１本</t>
    <rPh sb="1" eb="2">
      <t>ホン</t>
    </rPh>
    <phoneticPr fontId="6"/>
  </si>
  <si>
    <t>民営家賃</t>
    <rPh sb="0" eb="2">
      <t>ミンエイ</t>
    </rPh>
    <rPh sb="2" eb="4">
      <t>ヤチン</t>
    </rPh>
    <phoneticPr fontId="6"/>
  </si>
  <si>
    <t>3.3㎡当たり</t>
    <rPh sb="4" eb="5">
      <t>ア</t>
    </rPh>
    <phoneticPr fontId="6"/>
  </si>
  <si>
    <t>1か月</t>
    <rPh sb="2" eb="3">
      <t>ゲツ</t>
    </rPh>
    <phoneticPr fontId="4"/>
  </si>
  <si>
    <t>修繕材料</t>
    <rPh sb="0" eb="2">
      <t>シュウゼン</t>
    </rPh>
    <rPh sb="2" eb="4">
      <t>ザイリョウ</t>
    </rPh>
    <phoneticPr fontId="6"/>
  </si>
  <si>
    <t>1枚</t>
    <rPh sb="1" eb="2">
      <t>マイ</t>
    </rPh>
    <phoneticPr fontId="4"/>
  </si>
  <si>
    <t>畳替え代</t>
    <rPh sb="0" eb="1">
      <t>タタミ</t>
    </rPh>
    <rPh sb="1" eb="2">
      <t>カ</t>
    </rPh>
    <rPh sb="3" eb="4">
      <t>ダイ</t>
    </rPh>
    <phoneticPr fontId="6"/>
  </si>
  <si>
    <t>表替え，材料費及び工賃を含む</t>
    <rPh sb="0" eb="2">
      <t>オモテカ</t>
    </rPh>
    <rPh sb="4" eb="7">
      <t>ザイリョウヒ</t>
    </rPh>
    <rPh sb="7" eb="8">
      <t>オヨ</t>
    </rPh>
    <rPh sb="9" eb="11">
      <t>コウチン</t>
    </rPh>
    <rPh sb="12" eb="13">
      <t>フク</t>
    </rPh>
    <phoneticPr fontId="4"/>
  </si>
  <si>
    <t>都市ガス代</t>
    <rPh sb="0" eb="2">
      <t>トシ</t>
    </rPh>
    <rPh sb="4" eb="5">
      <t>ダイ</t>
    </rPh>
    <phoneticPr fontId="6"/>
  </si>
  <si>
    <t>1か月</t>
    <rPh sb="2" eb="3">
      <t>ツキ</t>
    </rPh>
    <phoneticPr fontId="6"/>
  </si>
  <si>
    <t>灯油</t>
  </si>
  <si>
    <t>水道料</t>
    <rPh sb="0" eb="3">
      <t>スイドウリョウ</t>
    </rPh>
    <phoneticPr fontId="6"/>
  </si>
  <si>
    <t>鍋</t>
    <rPh sb="0" eb="1">
      <t>ナベ</t>
    </rPh>
    <phoneticPr fontId="6"/>
  </si>
  <si>
    <t>1箱300~360枚(150~180組），5箱入り</t>
    <rPh sb="1" eb="2">
      <t>ハコ</t>
    </rPh>
    <rPh sb="9" eb="10">
      <t>マイ</t>
    </rPh>
    <rPh sb="18" eb="19">
      <t>クミ</t>
    </rPh>
    <phoneticPr fontId="4"/>
  </si>
  <si>
    <t>1000組</t>
    <rPh sb="4" eb="5">
      <t>クミ</t>
    </rPh>
    <phoneticPr fontId="4"/>
  </si>
  <si>
    <t>トイレットペーパー</t>
  </si>
  <si>
    <t>1000m</t>
  </si>
  <si>
    <t>背広服</t>
  </si>
  <si>
    <t>スカート</t>
  </si>
  <si>
    <t>秋冬物</t>
    <rPh sb="0" eb="3">
      <t>アキフユモノ</t>
    </rPh>
    <phoneticPr fontId="4"/>
  </si>
  <si>
    <t>ワイシャツ</t>
  </si>
  <si>
    <t>男子靴</t>
  </si>
  <si>
    <t>婦人靴</t>
  </si>
  <si>
    <t>運動靴</t>
  </si>
  <si>
    <t>クリーニング代</t>
    <rPh sb="6" eb="7">
      <t>ダイ</t>
    </rPh>
    <phoneticPr fontId="6"/>
  </si>
  <si>
    <t>感冒薬</t>
    <rPh sb="0" eb="2">
      <t>カンボウ</t>
    </rPh>
    <rPh sb="2" eb="3">
      <t>ヤク</t>
    </rPh>
    <phoneticPr fontId="4"/>
  </si>
  <si>
    <t>1箱</t>
    <rPh sb="1" eb="2">
      <t>ハコ</t>
    </rPh>
    <phoneticPr fontId="4"/>
  </si>
  <si>
    <t>マスク</t>
  </si>
  <si>
    <t>大人用，不織布製，7枚入り</t>
    <rPh sb="0" eb="3">
      <t>オトナヨウ</t>
    </rPh>
    <rPh sb="4" eb="7">
      <t>フショクフ</t>
    </rPh>
    <rPh sb="7" eb="8">
      <t>セイ</t>
    </rPh>
    <rPh sb="10" eb="11">
      <t>マイ</t>
    </rPh>
    <rPh sb="11" eb="12">
      <t>イ</t>
    </rPh>
    <phoneticPr fontId="6"/>
  </si>
  <si>
    <t>ガソリン</t>
  </si>
  <si>
    <t>入浴料</t>
  </si>
  <si>
    <t>1人</t>
    <rPh sb="1" eb="2">
      <t>ニン</t>
    </rPh>
    <phoneticPr fontId="6"/>
  </si>
  <si>
    <t>理髪料</t>
  </si>
  <si>
    <t>総合調髪，男性</t>
    <rPh sb="0" eb="2">
      <t>ソウゴウ</t>
    </rPh>
    <rPh sb="2" eb="4">
      <t>チョウハツ</t>
    </rPh>
    <rPh sb="5" eb="7">
      <t>ダンセイ</t>
    </rPh>
    <phoneticPr fontId="4"/>
  </si>
  <si>
    <t>パーマネント代</t>
  </si>
  <si>
    <t>ショート，女性</t>
    <rPh sb="5" eb="7">
      <t>ジョセイ</t>
    </rPh>
    <phoneticPr fontId="4"/>
  </si>
  <si>
    <t>国産品，ロース</t>
    <rPh sb="0" eb="2">
      <t>コクサン</t>
    </rPh>
    <rPh sb="2" eb="3">
      <t>ヒン</t>
    </rPh>
    <phoneticPr fontId="4"/>
  </si>
  <si>
    <t>牛肉</t>
    <rPh sb="0" eb="2">
      <t>ギュウニク</t>
    </rPh>
    <phoneticPr fontId="6"/>
  </si>
  <si>
    <t>豚肉</t>
    <rPh sb="0" eb="2">
      <t>ブタニク</t>
    </rPh>
    <phoneticPr fontId="6"/>
  </si>
  <si>
    <t>鶏肉</t>
    <rPh sb="0" eb="2">
      <t>トリニク</t>
    </rPh>
    <phoneticPr fontId="6"/>
  </si>
  <si>
    <t>ブロイラー，もも肉</t>
    <rPh sb="8" eb="9">
      <t>ニク</t>
    </rPh>
    <phoneticPr fontId="4"/>
  </si>
  <si>
    <t>めばち又はきはだ，刺身用，さく，赤身</t>
    <rPh sb="3" eb="4">
      <t>マタ</t>
    </rPh>
    <rPh sb="9" eb="12">
      <t>サシミヨウ</t>
    </rPh>
    <rPh sb="16" eb="18">
      <t>アカミ</t>
    </rPh>
    <phoneticPr fontId="6"/>
  </si>
  <si>
    <t>まあじ，丸（長さ約15cm以上）</t>
    <rPh sb="4" eb="5">
      <t>マル</t>
    </rPh>
    <rPh sb="6" eb="7">
      <t>ナガ</t>
    </rPh>
    <rPh sb="8" eb="9">
      <t>ヤク</t>
    </rPh>
    <rPh sb="13" eb="15">
      <t>イジョウ</t>
    </rPh>
    <phoneticPr fontId="4"/>
  </si>
  <si>
    <t>やりいか，丸</t>
    <rPh sb="5" eb="6">
      <t>マル</t>
    </rPh>
    <phoneticPr fontId="4"/>
  </si>
  <si>
    <t>かたくちいわし，並</t>
    <rPh sb="8" eb="9">
      <t>ナミ</t>
    </rPh>
    <phoneticPr fontId="4"/>
  </si>
  <si>
    <t>国産品，バラ（黒豚を除く）</t>
    <rPh sb="0" eb="2">
      <t>コクサン</t>
    </rPh>
    <rPh sb="2" eb="3">
      <t>ヒン</t>
    </rPh>
    <rPh sb="7" eb="9">
      <t>クロブタ</t>
    </rPh>
    <rPh sb="10" eb="11">
      <t>ノゾ</t>
    </rPh>
    <phoneticPr fontId="4"/>
  </si>
  <si>
    <t>白色卵，10個入り，サイズ混合</t>
    <rPh sb="6" eb="7">
      <t>コ</t>
    </rPh>
    <rPh sb="7" eb="8">
      <t>イ</t>
    </rPh>
    <rPh sb="13" eb="15">
      <t>コンゴウ</t>
    </rPh>
    <phoneticPr fontId="4"/>
  </si>
  <si>
    <t>薄力粉，1kg入り，
「日清フラワーチャック付」</t>
    <rPh sb="0" eb="3">
      <t>ハクリキコ</t>
    </rPh>
    <rPh sb="7" eb="8">
      <t>イ</t>
    </rPh>
    <rPh sb="12" eb="14">
      <t>ニッシン</t>
    </rPh>
    <rPh sb="22" eb="23">
      <t>ツキ</t>
    </rPh>
    <phoneticPr fontId="6"/>
  </si>
  <si>
    <t>200ｇ入り，食塩不使用を除く</t>
    <rPh sb="4" eb="5">
      <t>イ</t>
    </rPh>
    <rPh sb="7" eb="9">
      <t>ショクエン</t>
    </rPh>
    <rPh sb="9" eb="12">
      <t>フシヨウ</t>
    </rPh>
    <rPh sb="13" eb="14">
      <t>ノゾ</t>
    </rPh>
    <phoneticPr fontId="6"/>
  </si>
  <si>
    <t>瓶入り，
「ネスカフェ　ゴールドブレンド」</t>
    <rPh sb="0" eb="1">
      <t>ビン</t>
    </rPh>
    <rPh sb="1" eb="2">
      <t>イ</t>
    </rPh>
    <phoneticPr fontId="4"/>
  </si>
  <si>
    <t>78ｇ入り，「カップヌードル」</t>
    <rPh sb="3" eb="4">
      <t>イ</t>
    </rPh>
    <phoneticPr fontId="6"/>
  </si>
  <si>
    <t>3枚パック×7袋，「森永マリ―」</t>
    <rPh sb="1" eb="2">
      <t>マイ</t>
    </rPh>
    <rPh sb="7" eb="8">
      <t>フクロ</t>
    </rPh>
    <rPh sb="10" eb="12">
      <t>モリナガ</t>
    </rPh>
    <phoneticPr fontId="6"/>
  </si>
  <si>
    <t>板材，集成材，パイン，
300mm×900~910mm，厚さ14~18mm</t>
    <rPh sb="0" eb="2">
      <t>イタザイ</t>
    </rPh>
    <rPh sb="3" eb="6">
      <t>シュウセイザイ</t>
    </rPh>
    <rPh sb="28" eb="29">
      <t>アツ</t>
    </rPh>
    <phoneticPr fontId="4"/>
  </si>
  <si>
    <t>キャノーラ（なたね）油，1000g入り</t>
    <rPh sb="10" eb="11">
      <t>アブラ</t>
    </rPh>
    <rPh sb="17" eb="18">
      <t>イ</t>
    </rPh>
    <phoneticPr fontId="6"/>
  </si>
  <si>
    <t>本醸造，こいくちしょうゆ，1L入り</t>
    <rPh sb="0" eb="3">
      <t>ホンジョウゾウ</t>
    </rPh>
    <rPh sb="15" eb="16">
      <t>イ</t>
    </rPh>
    <phoneticPr fontId="6"/>
  </si>
  <si>
    <t>18L</t>
    <phoneticPr fontId="4"/>
  </si>
  <si>
    <t>1L</t>
    <phoneticPr fontId="4"/>
  </si>
  <si>
    <t>ロースハム</t>
    <phoneticPr fontId="4"/>
  </si>
  <si>
    <t>ウインナーソーセージ</t>
    <phoneticPr fontId="4"/>
  </si>
  <si>
    <t>冷凍炒飯</t>
    <rPh sb="0" eb="2">
      <t>レイトウ</t>
    </rPh>
    <rPh sb="2" eb="4">
      <t>チャーハン</t>
    </rPh>
    <phoneticPr fontId="6"/>
  </si>
  <si>
    <t>冷凍スパゲッティ，260~330g入り</t>
    <rPh sb="0" eb="2">
      <t>レイトウ</t>
    </rPh>
    <rPh sb="17" eb="18">
      <t>イ</t>
    </rPh>
    <phoneticPr fontId="6"/>
  </si>
  <si>
    <t>煎茶（抹茶入りを含む）</t>
    <rPh sb="0" eb="2">
      <t>センチャ</t>
    </rPh>
    <rPh sb="3" eb="5">
      <t>マッチャ</t>
    </rPh>
    <rPh sb="5" eb="6">
      <t>イ</t>
    </rPh>
    <rPh sb="8" eb="9">
      <t>フク</t>
    </rPh>
    <phoneticPr fontId="4"/>
  </si>
  <si>
    <t>普通酒，2000ml入り</t>
    <rPh sb="0" eb="2">
      <t>フツウ</t>
    </rPh>
    <rPh sb="2" eb="3">
      <t>シュ</t>
    </rPh>
    <rPh sb="10" eb="11">
      <t>イ</t>
    </rPh>
    <phoneticPr fontId="6"/>
  </si>
  <si>
    <t>片手鍋，ステンレス鋼製，18㎝，ふた付き</t>
    <rPh sb="0" eb="2">
      <t>カタテ</t>
    </rPh>
    <rPh sb="2" eb="3">
      <t>ナベ</t>
    </rPh>
    <rPh sb="9" eb="10">
      <t>コウ</t>
    </rPh>
    <rPh sb="10" eb="11">
      <t>セイ</t>
    </rPh>
    <rPh sb="18" eb="19">
      <t>ツ</t>
    </rPh>
    <phoneticPr fontId="4"/>
  </si>
  <si>
    <t>秋冬物，シングル上下，百貨店</t>
    <rPh sb="0" eb="3">
      <t>アキフユモノ</t>
    </rPh>
    <rPh sb="8" eb="10">
      <t>ジョウゲ</t>
    </rPh>
    <rPh sb="11" eb="13">
      <t>ヒャッカ</t>
    </rPh>
    <rPh sb="13" eb="14">
      <t>テン</t>
    </rPh>
    <phoneticPr fontId="4"/>
  </si>
  <si>
    <t>長袖，シングルカフス，普通品</t>
    <rPh sb="0" eb="2">
      <t>ナガソデ</t>
    </rPh>
    <rPh sb="11" eb="13">
      <t>フツウ</t>
    </rPh>
    <rPh sb="13" eb="14">
      <t>ヒン</t>
    </rPh>
    <phoneticPr fontId="4"/>
  </si>
  <si>
    <t>短靴，黒，牛皮，中級品</t>
    <rPh sb="0" eb="2">
      <t>タングツ</t>
    </rPh>
    <rPh sb="3" eb="4">
      <t>クロ</t>
    </rPh>
    <rPh sb="5" eb="6">
      <t>ギュウ</t>
    </rPh>
    <rPh sb="6" eb="7">
      <t>ガワ</t>
    </rPh>
    <rPh sb="8" eb="10">
      <t>チュウキュウ</t>
    </rPh>
    <rPh sb="10" eb="11">
      <t>ヒン</t>
    </rPh>
    <phoneticPr fontId="4"/>
  </si>
  <si>
    <t>パンプス，牛皮，中級品</t>
    <rPh sb="5" eb="7">
      <t>ギュウガワ</t>
    </rPh>
    <rPh sb="8" eb="10">
      <t>チュウキュウ</t>
    </rPh>
    <rPh sb="10" eb="11">
      <t>ヒン</t>
    </rPh>
    <phoneticPr fontId="4"/>
  </si>
  <si>
    <t>ワイシャツ，水洗い，機械仕上げ</t>
    <rPh sb="6" eb="8">
      <t>ミズアラ</t>
    </rPh>
    <rPh sb="10" eb="12">
      <t>キカイ</t>
    </rPh>
    <rPh sb="12" eb="14">
      <t>シア</t>
    </rPh>
    <phoneticPr fontId="4"/>
  </si>
  <si>
    <t>総合かぜ薬，散剤，44包入り，
「パブロンゴールドA&lt;微粒&gt;」</t>
    <rPh sb="0" eb="2">
      <t>ソウゴウ</t>
    </rPh>
    <rPh sb="4" eb="5">
      <t>クスリ</t>
    </rPh>
    <rPh sb="6" eb="8">
      <t>サンザイ</t>
    </rPh>
    <rPh sb="11" eb="12">
      <t>ツツ</t>
    </rPh>
    <rPh sb="12" eb="13">
      <t>イ</t>
    </rPh>
    <rPh sb="27" eb="29">
      <t>ビリュウ</t>
    </rPh>
    <phoneticPr fontId="6"/>
  </si>
  <si>
    <t>日刊，「朝刊」又は「総合版」</t>
    <rPh sb="0" eb="2">
      <t>ニッカン</t>
    </rPh>
    <rPh sb="4" eb="6">
      <t>チョウカン</t>
    </rPh>
    <rPh sb="7" eb="8">
      <t>マタ</t>
    </rPh>
    <rPh sb="10" eb="12">
      <t>ソウゴウ</t>
    </rPh>
    <rPh sb="12" eb="13">
      <t>バン</t>
    </rPh>
    <phoneticPr fontId="4"/>
  </si>
  <si>
    <t>物価統制令適用外，平日，大人</t>
    <rPh sb="9" eb="11">
      <t>ヘイジツ</t>
    </rPh>
    <rPh sb="12" eb="14">
      <t>オトナ</t>
    </rPh>
    <phoneticPr fontId="4"/>
  </si>
  <si>
    <t>(4231)毛布：2019年(令和元年)7月から基本銘柄改正</t>
    <phoneticPr fontId="4"/>
  </si>
  <si>
    <t>(1211)豚肉：2020年(令和2年)1月から基本銘柄改正</t>
    <rPh sb="6" eb="8">
      <t>ブタニク</t>
    </rPh>
    <rPh sb="13" eb="14">
      <t>ネン</t>
    </rPh>
    <rPh sb="15" eb="17">
      <t>レイワ</t>
    </rPh>
    <rPh sb="18" eb="19">
      <t>ネン</t>
    </rPh>
    <rPh sb="21" eb="22">
      <t>ツキ</t>
    </rPh>
    <rPh sb="24" eb="26">
      <t>キホン</t>
    </rPh>
    <rPh sb="26" eb="28">
      <t>メイガラ</t>
    </rPh>
    <rPh sb="28" eb="30">
      <t>カイセイ</t>
    </rPh>
    <phoneticPr fontId="4"/>
  </si>
  <si>
    <t>(1502)りんご：2020年(令和2年)1月から基本銘柄改正</t>
    <rPh sb="14" eb="15">
      <t>ネン</t>
    </rPh>
    <rPh sb="16" eb="18">
      <t>レイワ</t>
    </rPh>
    <rPh sb="19" eb="20">
      <t>ネン</t>
    </rPh>
    <rPh sb="22" eb="23">
      <t>ツキ</t>
    </rPh>
    <rPh sb="25" eb="29">
      <t>キホンメイガラ</t>
    </rPh>
    <rPh sb="29" eb="31">
      <t>カイセイ</t>
    </rPh>
    <phoneticPr fontId="4"/>
  </si>
  <si>
    <t>(1761)チョコレート：2019年(令和元年)10月から基本銘柄改正</t>
    <rPh sb="17" eb="18">
      <t>ネン</t>
    </rPh>
    <rPh sb="19" eb="21">
      <t>レイワ</t>
    </rPh>
    <rPh sb="21" eb="23">
      <t>ガンネン</t>
    </rPh>
    <rPh sb="26" eb="27">
      <t>ツキ</t>
    </rPh>
    <rPh sb="29" eb="35">
      <t>キホンメイガラカイセイ</t>
    </rPh>
    <phoneticPr fontId="4"/>
  </si>
  <si>
    <t>(1794)冷凍米飯：2020年(令和2年)1月から品目及び基本銘柄改正</t>
    <rPh sb="6" eb="8">
      <t>レイトウ</t>
    </rPh>
    <rPh sb="8" eb="9">
      <t>コメ</t>
    </rPh>
    <rPh sb="9" eb="10">
      <t>メシ</t>
    </rPh>
    <rPh sb="15" eb="16">
      <t>ネン</t>
    </rPh>
    <rPh sb="17" eb="19">
      <t>レイワ</t>
    </rPh>
    <rPh sb="20" eb="21">
      <t>ネン</t>
    </rPh>
    <rPh sb="23" eb="24">
      <t>ツキ</t>
    </rPh>
    <rPh sb="26" eb="28">
      <t>ヒンモク</t>
    </rPh>
    <rPh sb="28" eb="29">
      <t>オヨ</t>
    </rPh>
    <rPh sb="30" eb="36">
      <t>キホンメイガラカイセイ</t>
    </rPh>
    <phoneticPr fontId="4"/>
  </si>
  <si>
    <t>(3615)プロパンガス：2020年(令和2年)1月から銘柄符号及び基本銘柄改正</t>
    <rPh sb="17" eb="18">
      <t>ネン</t>
    </rPh>
    <rPh sb="19" eb="21">
      <t>レイワ</t>
    </rPh>
    <rPh sb="22" eb="23">
      <t>ネン</t>
    </rPh>
    <rPh sb="25" eb="26">
      <t>ツキ</t>
    </rPh>
    <rPh sb="28" eb="30">
      <t>メイガラ</t>
    </rPh>
    <rPh sb="30" eb="32">
      <t>フゴウ</t>
    </rPh>
    <rPh sb="32" eb="33">
      <t>オヨ</t>
    </rPh>
    <rPh sb="34" eb="40">
      <t>キホンメイガラカイセイ</t>
    </rPh>
    <phoneticPr fontId="4"/>
  </si>
  <si>
    <t>(5711)クリーニング代：2020年(令和2年)1月から品目及び基本銘柄改正</t>
    <rPh sb="12" eb="13">
      <t>ダイ</t>
    </rPh>
    <rPh sb="18" eb="19">
      <t>ネン</t>
    </rPh>
    <rPh sb="20" eb="22">
      <t>レイワ</t>
    </rPh>
    <rPh sb="23" eb="24">
      <t>ネン</t>
    </rPh>
    <rPh sb="26" eb="27">
      <t>ツキ</t>
    </rPh>
    <rPh sb="29" eb="32">
      <t>ヒンモクオヨ</t>
    </rPh>
    <rPh sb="33" eb="39">
      <t>キホンメイガラカイセイ</t>
    </rPh>
    <phoneticPr fontId="4"/>
  </si>
  <si>
    <t>(2101)うどん(外食)：2019年(令和元年)10月から基本銘柄改正</t>
    <rPh sb="10" eb="12">
      <t>ガイショク</t>
    </rPh>
    <rPh sb="18" eb="19">
      <t>ネン</t>
    </rPh>
    <rPh sb="20" eb="22">
      <t>レイワ</t>
    </rPh>
    <rPh sb="22" eb="24">
      <t>ガンネン</t>
    </rPh>
    <rPh sb="27" eb="28">
      <t>ツキ</t>
    </rPh>
    <rPh sb="30" eb="36">
      <t>キホンメイガラカイセイ</t>
    </rPh>
    <phoneticPr fontId="4"/>
  </si>
  <si>
    <t>(2172)やきとり(外食)：2019年(令和元年)10月から基本銘柄改正</t>
    <rPh sb="11" eb="13">
      <t>ガイショク</t>
    </rPh>
    <rPh sb="19" eb="20">
      <t>ネン</t>
    </rPh>
    <rPh sb="21" eb="25">
      <t>レイワガンネン</t>
    </rPh>
    <rPh sb="28" eb="37">
      <t>ツキカラキホンメイガラカイセイ</t>
    </rPh>
    <phoneticPr fontId="4"/>
  </si>
  <si>
    <t>新聞代
（地方・ブロック紙）</t>
    <rPh sb="5" eb="7">
      <t>チホウ</t>
    </rPh>
    <rPh sb="12" eb="13">
      <t>シ</t>
    </rPh>
    <phoneticPr fontId="4"/>
  </si>
  <si>
    <t>資料：佐賀市自治会協議会</t>
    <rPh sb="0" eb="2">
      <t>シリョウ</t>
    </rPh>
    <rPh sb="3" eb="12">
      <t>サガシジチカイキョウギカイ</t>
    </rPh>
    <phoneticPr fontId="26"/>
  </si>
  <si>
    <t>令和2年=100</t>
    <rPh sb="0" eb="2">
      <t>レイワ</t>
    </rPh>
    <rPh sb="3" eb="4">
      <t>ネン</t>
    </rPh>
    <phoneticPr fontId="4"/>
  </si>
  <si>
    <t>令和2年＝100</t>
    <rPh sb="0" eb="2">
      <t>レイワ</t>
    </rPh>
    <rPh sb="3" eb="4">
      <t>ネン</t>
    </rPh>
    <phoneticPr fontId="4"/>
  </si>
  <si>
    <t>寄与率
（％）</t>
  </si>
  <si>
    <t>医薬品・
健康保持用摂取品</t>
    <rPh sb="5" eb="7">
      <t>ケンコウ</t>
    </rPh>
    <rPh sb="7" eb="10">
      <t>ホジヨウ</t>
    </rPh>
    <rPh sb="10" eb="12">
      <t>セッシュ</t>
    </rPh>
    <rPh sb="12" eb="13">
      <t>ヒン</t>
    </rPh>
    <phoneticPr fontId="4"/>
  </si>
  <si>
    <t>令和2年＝100</t>
    <rPh sb="0" eb="2">
      <t>レイワ</t>
    </rPh>
    <phoneticPr fontId="26"/>
  </si>
  <si>
    <t>115. 佐賀市消費者物価</t>
    <rPh sb="5" eb="6">
      <t>サ</t>
    </rPh>
    <rPh sb="6" eb="7">
      <t>ガ</t>
    </rPh>
    <rPh sb="7" eb="8">
      <t>シ</t>
    </rPh>
    <rPh sb="8" eb="9">
      <t>ケ</t>
    </rPh>
    <rPh sb="9" eb="10">
      <t>ヒ</t>
    </rPh>
    <rPh sb="10" eb="11">
      <t>シャ</t>
    </rPh>
    <rPh sb="11" eb="12">
      <t>ブツ</t>
    </rPh>
    <rPh sb="12" eb="13">
      <t>アタイ</t>
    </rPh>
    <phoneticPr fontId="4"/>
  </si>
  <si>
    <t>(2162)コーヒー(外食)：2019年(令和元年)10月から基本銘柄改正</t>
    <rPh sb="11" eb="13">
      <t>ガイショク</t>
    </rPh>
    <rPh sb="19" eb="20">
      <t>ネン</t>
    </rPh>
    <rPh sb="21" eb="23">
      <t>レイワ</t>
    </rPh>
    <rPh sb="23" eb="25">
      <t>ガンネン</t>
    </rPh>
    <rPh sb="28" eb="29">
      <t>ガツ</t>
    </rPh>
    <rPh sb="31" eb="33">
      <t>キホン</t>
    </rPh>
    <rPh sb="33" eb="35">
      <t>メイガラ</t>
    </rPh>
    <rPh sb="35" eb="37">
      <t>カイセイ</t>
    </rPh>
    <phoneticPr fontId="4"/>
  </si>
  <si>
    <t>注13)</t>
    <rPh sb="0" eb="1">
      <t>チュウ</t>
    </rPh>
    <phoneticPr fontId="4"/>
  </si>
  <si>
    <t>　　　　　年 次
 項 目</t>
    <rPh sb="5" eb="6">
      <t>トシ</t>
    </rPh>
    <rPh sb="7" eb="8">
      <t>ツギ</t>
    </rPh>
    <phoneticPr fontId="4"/>
  </si>
  <si>
    <t>2</t>
  </si>
  <si>
    <t>令和4年
平　 均</t>
    <rPh sb="0" eb="2">
      <t>レイワ</t>
    </rPh>
    <rPh sb="3" eb="4">
      <t>ネン</t>
    </rPh>
    <rPh sb="5" eb="6">
      <t>タイラ</t>
    </rPh>
    <rPh sb="8" eb="9">
      <t>ヒトシ</t>
    </rPh>
    <phoneticPr fontId="6"/>
  </si>
  <si>
    <t>令和4年</t>
    <rPh sb="0" eb="2">
      <t>レイワ</t>
    </rPh>
    <rPh sb="3" eb="4">
      <t>ネン</t>
    </rPh>
    <phoneticPr fontId="6"/>
  </si>
  <si>
    <t>資料：ⅮⅩ推進課（佐賀県統計分析課「消費者物価指数（年報）」）</t>
    <rPh sb="5" eb="7">
      <t>スイシン</t>
    </rPh>
    <rPh sb="7" eb="8">
      <t>カ</t>
    </rPh>
    <rPh sb="9" eb="11">
      <t>サガ</t>
    </rPh>
    <rPh sb="14" eb="16">
      <t>ブンセキ</t>
    </rPh>
    <rPh sb="16" eb="17">
      <t>カ</t>
    </rPh>
    <rPh sb="18" eb="21">
      <t>ショウヒシャ</t>
    </rPh>
    <rPh sb="21" eb="23">
      <t>ブッカ</t>
    </rPh>
    <rPh sb="23" eb="25">
      <t>シスウ</t>
    </rPh>
    <rPh sb="26" eb="28">
      <t>ネンポウ</t>
    </rPh>
    <phoneticPr fontId="4"/>
  </si>
  <si>
    <t>資料：ⅮⅩ推進課（佐賀県統計分析課「消費者物価指数（年報）」）</t>
    <rPh sb="0" eb="2">
      <t>シリョウ</t>
    </rPh>
    <rPh sb="5" eb="7">
      <t>スイシン</t>
    </rPh>
    <rPh sb="7" eb="8">
      <t>カ</t>
    </rPh>
    <rPh sb="9" eb="11">
      <t>サガ</t>
    </rPh>
    <rPh sb="11" eb="12">
      <t>ケン</t>
    </rPh>
    <rPh sb="12" eb="14">
      <t>トウケイ</t>
    </rPh>
    <rPh sb="14" eb="16">
      <t>ブンセキ</t>
    </rPh>
    <rPh sb="16" eb="17">
      <t>カ</t>
    </rPh>
    <rPh sb="18" eb="21">
      <t>ショウヒシャ</t>
    </rPh>
    <rPh sb="21" eb="23">
      <t>ブッカ</t>
    </rPh>
    <rPh sb="23" eb="25">
      <t>シスウ</t>
    </rPh>
    <rPh sb="26" eb="28">
      <t>ネンポウ</t>
    </rPh>
    <phoneticPr fontId="48"/>
  </si>
  <si>
    <t>令和3年平均</t>
    <rPh sb="0" eb="2">
      <t>レイワ</t>
    </rPh>
    <phoneticPr fontId="26"/>
  </si>
  <si>
    <r>
      <rPr>
        <sz val="10.5"/>
        <rFont val="ＭＳ 明朝"/>
        <family val="1"/>
        <charset val="128"/>
      </rPr>
      <t>令和3年</t>
    </r>
    <r>
      <rPr>
        <sz val="11"/>
        <rFont val="ＭＳ 明朝"/>
        <family val="1"/>
        <charset val="128"/>
      </rPr>
      <t xml:space="preserve">
</t>
    </r>
    <r>
      <rPr>
        <sz val="10.5"/>
        <rFont val="ＭＳ 明朝"/>
        <family val="1"/>
        <charset val="128"/>
      </rPr>
      <t>平均</t>
    </r>
    <rPh sb="0" eb="2">
      <t>レイワ</t>
    </rPh>
    <rPh sb="3" eb="4">
      <t>ネン</t>
    </rPh>
    <rPh sb="4" eb="5">
      <t>ヘイネン</t>
    </rPh>
    <rPh sb="5" eb="6">
      <t>ヒラ</t>
    </rPh>
    <rPh sb="6" eb="7">
      <t>タモツ</t>
    </rPh>
    <phoneticPr fontId="7"/>
  </si>
  <si>
    <t>資料：ⅮⅩ推進課（総務省「家計調査報告」）</t>
    <rPh sb="3" eb="7">
      <t>ＤＸスイシン</t>
    </rPh>
    <rPh sb="7" eb="8">
      <t>カ</t>
    </rPh>
    <rPh sb="11" eb="12">
      <t>ショウ</t>
    </rPh>
    <phoneticPr fontId="4"/>
  </si>
  <si>
    <t>資料：ＤＸ推進課（佐賀県統計分析課「消費者物価指数（年報）」）</t>
    <rPh sb="0" eb="2">
      <t>シリョウ</t>
    </rPh>
    <rPh sb="5" eb="7">
      <t>スイシン</t>
    </rPh>
    <rPh sb="7" eb="8">
      <t>カ</t>
    </rPh>
    <rPh sb="9" eb="11">
      <t>サガ</t>
    </rPh>
    <rPh sb="11" eb="12">
      <t>ケン</t>
    </rPh>
    <rPh sb="12" eb="14">
      <t>トウケイ</t>
    </rPh>
    <rPh sb="14" eb="16">
      <t>ブンセキ</t>
    </rPh>
    <rPh sb="16" eb="17">
      <t>カ</t>
    </rPh>
    <rPh sb="18" eb="21">
      <t>ショウヒシャ</t>
    </rPh>
    <rPh sb="21" eb="23">
      <t>ブッカ</t>
    </rPh>
    <rPh sb="23" eb="25">
      <t>シスウ</t>
    </rPh>
    <rPh sb="26" eb="28">
      <t>ネンポウ</t>
    </rPh>
    <phoneticPr fontId="48"/>
  </si>
  <si>
    <t>資料：ⅮⅩ推進課(総務省「小売物価統計調査」）</t>
    <rPh sb="3" eb="7">
      <t>ＤＸスイシン</t>
    </rPh>
    <rPh sb="7" eb="8">
      <t>カ</t>
    </rPh>
    <rPh sb="11" eb="12">
      <t>ショウ</t>
    </rPh>
    <phoneticPr fontId="4"/>
  </si>
  <si>
    <t>(9621)化粧石けん➡手洗い用石けん：2021年1月から品目名改正，単位変更及び基本銘柄改正</t>
    <rPh sb="6" eb="8">
      <t>ケショウ</t>
    </rPh>
    <rPh sb="8" eb="9">
      <t>セッ</t>
    </rPh>
    <rPh sb="12" eb="14">
      <t>テアラ</t>
    </rPh>
    <rPh sb="15" eb="16">
      <t>ヨウ</t>
    </rPh>
    <rPh sb="16" eb="17">
      <t>セッ</t>
    </rPh>
    <phoneticPr fontId="4"/>
  </si>
  <si>
    <t>手洗い用石けん</t>
    <rPh sb="0" eb="2">
      <t>テアラ</t>
    </rPh>
    <rPh sb="3" eb="4">
      <t>ヨウ</t>
    </rPh>
    <rPh sb="4" eb="5">
      <t>セッ</t>
    </rPh>
    <phoneticPr fontId="6"/>
  </si>
  <si>
    <t>泡ハンドソープ</t>
    <rPh sb="0" eb="1">
      <t>アワ</t>
    </rPh>
    <phoneticPr fontId="4"/>
  </si>
  <si>
    <t>1000ml</t>
    <phoneticPr fontId="4"/>
  </si>
  <si>
    <t>シャツ･セーター･下着類</t>
    <rPh sb="9" eb="11">
      <t>シタギ</t>
    </rPh>
    <phoneticPr fontId="4"/>
  </si>
  <si>
    <t>注1）端数処理をしているため,表中の月々の数字の平均が必ずしも年平均とは一致しない。</t>
    <rPh sb="18" eb="20">
      <t>ツキヅキ</t>
    </rPh>
    <phoneticPr fontId="4"/>
  </si>
  <si>
    <t>注2）この表は，消費者の消費構造を把握することを目的に実施した標本調査の結果です。</t>
    <phoneticPr fontId="4"/>
  </si>
  <si>
    <t>　 　さけるなどの配慮をお願いします。</t>
    <phoneticPr fontId="4"/>
  </si>
  <si>
    <t>　 　御利用にあたっては，調査目的に添って消費支出の構成としてとらえ，単純比較は</t>
    <phoneticPr fontId="4"/>
  </si>
  <si>
    <r>
      <rPr>
        <sz val="10.5"/>
        <rFont val="ＭＳ 明朝"/>
        <family val="1"/>
        <charset val="128"/>
      </rPr>
      <t>令和3年</t>
    </r>
    <r>
      <rPr>
        <sz val="8"/>
        <rFont val="ＭＳ 明朝"/>
        <family val="1"/>
        <charset val="128"/>
      </rPr>
      <t xml:space="preserve">
</t>
    </r>
    <r>
      <rPr>
        <sz val="10.5"/>
        <rFont val="ＭＳ 明朝"/>
        <family val="1"/>
        <charset val="128"/>
      </rPr>
      <t>平　均</t>
    </r>
    <rPh sb="0" eb="2">
      <t>レイワ</t>
    </rPh>
    <rPh sb="3" eb="4">
      <t>トシ</t>
    </rPh>
    <rPh sb="5" eb="6">
      <t>タイラ</t>
    </rPh>
    <rPh sb="7" eb="8">
      <t>ヒトシ</t>
    </rPh>
    <phoneticPr fontId="4"/>
  </si>
  <si>
    <r>
      <rPr>
        <sz val="10.5"/>
        <rFont val="ＭＳ 明朝"/>
        <family val="1"/>
        <charset val="128"/>
      </rPr>
      <t>令和4年</t>
    </r>
    <r>
      <rPr>
        <sz val="8"/>
        <rFont val="ＭＳ 明朝"/>
        <family val="1"/>
        <charset val="128"/>
      </rPr>
      <t xml:space="preserve">
</t>
    </r>
    <r>
      <rPr>
        <sz val="10.5"/>
        <rFont val="ＭＳ 明朝"/>
        <family val="1"/>
        <charset val="128"/>
      </rPr>
      <t>平　均</t>
    </r>
    <rPh sb="0" eb="2">
      <t>レイワ</t>
    </rPh>
    <rPh sb="3" eb="4">
      <t>トシ</t>
    </rPh>
    <rPh sb="5" eb="6">
      <t>タイラ</t>
    </rPh>
    <rPh sb="7" eb="8">
      <t>ヒトシ</t>
    </rPh>
    <phoneticPr fontId="4"/>
  </si>
  <si>
    <t>まさば又はごまさば，切り身，
塩さばを除く</t>
    <rPh sb="15" eb="16">
      <t>シオ</t>
    </rPh>
    <rPh sb="19" eb="20">
      <t>ノゾ</t>
    </rPh>
    <phoneticPr fontId="4"/>
  </si>
  <si>
    <t>(1911)紅茶：2021年(令和3年)10月から基本銘柄改正</t>
    <rPh sb="15" eb="17">
      <t>レイワ</t>
    </rPh>
    <rPh sb="18" eb="19">
      <t>ネン</t>
    </rPh>
    <phoneticPr fontId="4"/>
  </si>
  <si>
    <t>牛乳</t>
    <phoneticPr fontId="4"/>
  </si>
  <si>
    <t>店頭売り，紙容器入り（1,000mL）</t>
    <phoneticPr fontId="6"/>
  </si>
  <si>
    <t>敷布</t>
    <rPh sb="0" eb="2">
      <t>シキフ</t>
    </rPh>
    <phoneticPr fontId="4"/>
  </si>
  <si>
    <t>〔素材〕綿100％，〔サイズ〕シングル又は
シングルロング，普通品</t>
    <phoneticPr fontId="4"/>
  </si>
  <si>
    <t>秋冬物，シングル上下，普通品</t>
    <rPh sb="0" eb="3">
      <t>アキフユモノ</t>
    </rPh>
    <rPh sb="11" eb="13">
      <t>フツウ</t>
    </rPh>
    <rPh sb="13" eb="14">
      <t>ヒン</t>
    </rPh>
    <phoneticPr fontId="6"/>
  </si>
  <si>
    <t>(5631)運動靴：2022年(令和4年)10月から基本銘柄改正</t>
    <rPh sb="6" eb="9">
      <t>ウンドウクツ</t>
    </rPh>
    <rPh sb="14" eb="15">
      <t>ネン</t>
    </rPh>
    <rPh sb="16" eb="18">
      <t>レイワ</t>
    </rPh>
    <rPh sb="19" eb="20">
      <t>ネン</t>
    </rPh>
    <rPh sb="23" eb="24">
      <t>ツキ</t>
    </rPh>
    <rPh sb="26" eb="32">
      <t>キホンメイガラカイセイ</t>
    </rPh>
    <phoneticPr fontId="4"/>
  </si>
  <si>
    <t>(4441)洗濯用洗剤：2020年(令和2年)10月から基本銘柄改正，2022年(令和4年)7月から基本銘柄改正</t>
    <rPh sb="16" eb="17">
      <t>ネン</t>
    </rPh>
    <rPh sb="18" eb="20">
      <t>レイワ</t>
    </rPh>
    <rPh sb="21" eb="22">
      <t>ネン</t>
    </rPh>
    <rPh sb="25" eb="26">
      <t>ツキ</t>
    </rPh>
    <phoneticPr fontId="4"/>
  </si>
  <si>
    <t>(5102)背広服：2020年(令和2年)9月から基本銘柄改正，2021年(令和3年)9月から基本銘柄改正</t>
    <rPh sb="6" eb="9">
      <t>セビロフク</t>
    </rPh>
    <rPh sb="14" eb="15">
      <t>ネン</t>
    </rPh>
    <rPh sb="16" eb="18">
      <t>レイワ</t>
    </rPh>
    <rPh sb="19" eb="20">
      <t>ネン</t>
    </rPh>
    <rPh sb="22" eb="23">
      <t>ツキ</t>
    </rPh>
    <phoneticPr fontId="4"/>
  </si>
  <si>
    <t>(4413)トイレットペーパー：2020年(令和2年)10月から単位及び基本銘柄改正，</t>
    <rPh sb="20" eb="21">
      <t>ネン</t>
    </rPh>
    <rPh sb="22" eb="24">
      <t>レイワ</t>
    </rPh>
    <rPh sb="25" eb="26">
      <t>ネン</t>
    </rPh>
    <rPh sb="32" eb="34">
      <t>タンイ</t>
    </rPh>
    <rPh sb="34" eb="35">
      <t>オヨ</t>
    </rPh>
    <rPh sb="36" eb="42">
      <t>キホンメイガラカイセイ</t>
    </rPh>
    <phoneticPr fontId="4"/>
  </si>
  <si>
    <t>注5）</t>
    <rPh sb="0" eb="1">
      <t>チュウ</t>
    </rPh>
    <phoneticPr fontId="4"/>
  </si>
  <si>
    <t>注6）</t>
    <rPh sb="0" eb="1">
      <t>チュウ</t>
    </rPh>
    <phoneticPr fontId="4"/>
  </si>
  <si>
    <t>注7）</t>
    <rPh sb="0" eb="1">
      <t>チュウ</t>
    </rPh>
    <phoneticPr fontId="4"/>
  </si>
  <si>
    <t>注8）</t>
    <rPh sb="0" eb="1">
      <t>チュウ</t>
    </rPh>
    <phoneticPr fontId="4"/>
  </si>
  <si>
    <t>注9）</t>
    <rPh sb="0" eb="1">
      <t>チュウ</t>
    </rPh>
    <phoneticPr fontId="4"/>
  </si>
  <si>
    <t>(1107)さば：2022年(令和4年)7月から基本銘柄改正</t>
    <rPh sb="13" eb="14">
      <t>ネン</t>
    </rPh>
    <rPh sb="15" eb="17">
      <t>レイワ</t>
    </rPh>
    <rPh sb="18" eb="19">
      <t>ネン</t>
    </rPh>
    <rPh sb="21" eb="22">
      <t>ガツ</t>
    </rPh>
    <rPh sb="24" eb="26">
      <t>キホン</t>
    </rPh>
    <rPh sb="26" eb="28">
      <t>メイガラ</t>
    </rPh>
    <rPh sb="28" eb="30">
      <t>カイセイ</t>
    </rPh>
    <phoneticPr fontId="4"/>
  </si>
  <si>
    <t>一般家庭用，1465.12MJ</t>
    <rPh sb="0" eb="2">
      <t>イッパン</t>
    </rPh>
    <rPh sb="2" eb="5">
      <t>カテイヨウ</t>
    </rPh>
    <phoneticPr fontId="4"/>
  </si>
  <si>
    <t>2022年(令和4年)11月から単位及び基本銘柄改正</t>
    <phoneticPr fontId="4"/>
  </si>
  <si>
    <t>令和5年
平　 均</t>
    <rPh sb="0" eb="2">
      <t>レイワ</t>
    </rPh>
    <rPh sb="3" eb="4">
      <t>ネン</t>
    </rPh>
    <rPh sb="5" eb="6">
      <t>タイラ</t>
    </rPh>
    <rPh sb="8" eb="9">
      <t>ヒトシ</t>
    </rPh>
    <phoneticPr fontId="6"/>
  </si>
  <si>
    <t>令和5年</t>
    <rPh sb="0" eb="2">
      <t>レイワ</t>
    </rPh>
    <rPh sb="3" eb="4">
      <t>ネン</t>
    </rPh>
    <phoneticPr fontId="6"/>
  </si>
  <si>
    <t>令和4年平均</t>
    <rPh sb="0" eb="2">
      <t>レイワ</t>
    </rPh>
    <phoneticPr fontId="26"/>
  </si>
  <si>
    <r>
      <rPr>
        <sz val="10.5"/>
        <rFont val="ＭＳ 明朝"/>
        <family val="1"/>
        <charset val="128"/>
      </rPr>
      <t>令和4年</t>
    </r>
    <r>
      <rPr>
        <sz val="11"/>
        <rFont val="ＭＳ 明朝"/>
        <family val="1"/>
        <charset val="128"/>
      </rPr>
      <t xml:space="preserve">
</t>
    </r>
    <r>
      <rPr>
        <sz val="10.5"/>
        <rFont val="ＭＳ 明朝"/>
        <family val="1"/>
        <charset val="128"/>
      </rPr>
      <t>平均</t>
    </r>
    <rPh sb="0" eb="2">
      <t>レイワ</t>
    </rPh>
    <rPh sb="3" eb="4">
      <t>ネン</t>
    </rPh>
    <rPh sb="4" eb="5">
      <t>ヘイネン</t>
    </rPh>
    <rPh sb="5" eb="6">
      <t>ヒラ</t>
    </rPh>
    <rPh sb="6" eb="7">
      <t>タモツ</t>
    </rPh>
    <phoneticPr fontId="7"/>
  </si>
  <si>
    <t>3</t>
  </si>
  <si>
    <t>合成洗剤，綿・麻・合成繊維用，
液体，詰め替え用，袋入り</t>
    <rPh sb="0" eb="2">
      <t>ゴウセイ</t>
    </rPh>
    <rPh sb="2" eb="4">
      <t>センザイ</t>
    </rPh>
    <rPh sb="16" eb="18">
      <t>エキタイ</t>
    </rPh>
    <rPh sb="19" eb="20">
      <t>ツ</t>
    </rPh>
    <rPh sb="21" eb="22">
      <t>カ</t>
    </rPh>
    <rPh sb="23" eb="24">
      <t>ヨウ</t>
    </rPh>
    <rPh sb="25" eb="26">
      <t>フクロ</t>
    </rPh>
    <rPh sb="26" eb="27">
      <t>イ</t>
    </rPh>
    <phoneticPr fontId="4"/>
  </si>
  <si>
    <t>パルプ100%，白</t>
    <phoneticPr fontId="6"/>
  </si>
  <si>
    <t>ｽﾆｰｶｰ,合成繊維・合成皮革,23.0~26.0cm,「ﾀﾞﾝﾛｯﾌﾟﾘﾌｧｲﾝﾄﾞ」又は「ｽﾎﾟﾙﾃﾞｨﾝｸﾞ」</t>
    <rPh sb="6" eb="8">
      <t>ゴウセイ</t>
    </rPh>
    <rPh sb="8" eb="10">
      <t>センイ</t>
    </rPh>
    <rPh sb="11" eb="13">
      <t>ゴウセイ</t>
    </rPh>
    <rPh sb="13" eb="15">
      <t>ヒカク</t>
    </rPh>
    <phoneticPr fontId="4"/>
  </si>
  <si>
    <t>〔１２〕  市 民 生 活</t>
    <rPh sb="6" eb="7">
      <t>シ</t>
    </rPh>
    <rPh sb="8" eb="9">
      <t>タミ</t>
    </rPh>
    <rPh sb="10" eb="11">
      <t>ショウ</t>
    </rPh>
    <rPh sb="12" eb="13">
      <t>カツ</t>
    </rPh>
    <phoneticPr fontId="38"/>
  </si>
  <si>
    <t>普通品</t>
    <rPh sb="0" eb="2">
      <t>フツウ</t>
    </rPh>
    <rPh sb="2" eb="3">
      <t>ヒン</t>
    </rPh>
    <phoneticPr fontId="4"/>
  </si>
  <si>
    <t>温州みかん（ハウスみかんを除く）</t>
    <rPh sb="0" eb="2">
      <t>ウンシュウ</t>
    </rPh>
    <rPh sb="13" eb="14">
      <t>ノゾ</t>
    </rPh>
    <phoneticPr fontId="4"/>
  </si>
  <si>
    <t>フィリピン産(高地栽培などを除く)</t>
    <rPh sb="5" eb="6">
      <t>サン</t>
    </rPh>
    <rPh sb="7" eb="9">
      <t>コウチ</t>
    </rPh>
    <rPh sb="9" eb="11">
      <t>サイバイ</t>
    </rPh>
    <rPh sb="14" eb="15">
      <t>ノゾ</t>
    </rPh>
    <phoneticPr fontId="4"/>
  </si>
  <si>
    <t>持ち帰りは除く</t>
    <rPh sb="0" eb="1">
      <t>モ</t>
    </rPh>
    <rPh sb="2" eb="3">
      <t>カエ</t>
    </rPh>
    <rPh sb="5" eb="6">
      <t>ノゾ</t>
    </rPh>
    <phoneticPr fontId="4"/>
  </si>
  <si>
    <t>きつねうどん，持ち帰りは除く</t>
    <rPh sb="7" eb="8">
      <t>モ</t>
    </rPh>
    <rPh sb="9" eb="10">
      <t>カエ</t>
    </rPh>
    <rPh sb="12" eb="13">
      <t>ノゾ</t>
    </rPh>
    <phoneticPr fontId="4"/>
  </si>
  <si>
    <t>居酒屋，ねぎま，並</t>
    <rPh sb="0" eb="3">
      <t>イザカヤ</t>
    </rPh>
    <rPh sb="8" eb="9">
      <t>ナミ</t>
    </rPh>
    <phoneticPr fontId="6"/>
  </si>
  <si>
    <t>一般家庭用，二部料金制，
基本料金と従量料金の合計額(10㎥使用時)</t>
    <rPh sb="0" eb="5">
      <t>イッパンカテイヨウ</t>
    </rPh>
    <phoneticPr fontId="4"/>
  </si>
  <si>
    <t>白灯油，詰め替え売り，店頭売り</t>
    <rPh sb="0" eb="1">
      <t>シロ</t>
    </rPh>
    <rPh sb="1" eb="3">
      <t>トウユ</t>
    </rPh>
    <phoneticPr fontId="4"/>
  </si>
  <si>
    <t>計量制，専用給水装置（専用栓），20㎥</t>
    <rPh sb="0" eb="2">
      <t>ケイリョウ</t>
    </rPh>
    <rPh sb="2" eb="3">
      <t>セイ</t>
    </rPh>
    <phoneticPr fontId="4"/>
  </si>
  <si>
    <t>持家の帰属家賃を除く総合</t>
  </si>
  <si>
    <t>持家の帰属家賃を除く総合</t>
    <rPh sb="0" eb="2">
      <t>モチイエ</t>
    </rPh>
    <phoneticPr fontId="4"/>
  </si>
  <si>
    <t>持家の帰属家賃を除く住居</t>
    <rPh sb="0" eb="2">
      <t>モチイエ</t>
    </rPh>
    <rPh sb="3" eb="5">
      <t>キゾク</t>
    </rPh>
    <rPh sb="5" eb="7">
      <t>ヤチン</t>
    </rPh>
    <rPh sb="8" eb="9">
      <t>ノゾ</t>
    </rPh>
    <rPh sb="10" eb="12">
      <t>ジュウキョ</t>
    </rPh>
    <phoneticPr fontId="4"/>
  </si>
  <si>
    <t>持家の帰属家賃を除く家賃</t>
    <rPh sb="0" eb="2">
      <t>モチイエ</t>
    </rPh>
    <rPh sb="3" eb="5">
      <t>キゾク</t>
    </rPh>
    <rPh sb="5" eb="7">
      <t>ヤチン</t>
    </rPh>
    <rPh sb="8" eb="9">
      <t>ノゾ</t>
    </rPh>
    <rPh sb="10" eb="12">
      <t>ヤチン</t>
    </rPh>
    <phoneticPr fontId="4"/>
  </si>
  <si>
    <t>持家の帰属家賃・
生鮮食品を除く総合</t>
    <rPh sb="0" eb="2">
      <t>モチイエ</t>
    </rPh>
    <rPh sb="9" eb="11">
      <t>セイセン</t>
    </rPh>
    <rPh sb="11" eb="13">
      <t>ショクヒン</t>
    </rPh>
    <rPh sb="14" eb="15">
      <t>ノゾ</t>
    </rPh>
    <rPh sb="16" eb="18">
      <t>ソウゴウ</t>
    </rPh>
    <phoneticPr fontId="4"/>
  </si>
  <si>
    <t>生鮮食品・　　　　　　　　　　　　　　　　　　　　　　　　　　　　　　　　　　　　　　　　　　　　　　　　　　　　　　　　　　　　　　　　　　　　　　　　　　　　　エネルギーを除く総合</t>
    <rPh sb="0" eb="2">
      <t>セイセン</t>
    </rPh>
    <rPh sb="2" eb="4">
      <t>ショクヒン</t>
    </rPh>
    <rPh sb="88" eb="89">
      <t>ノゾ</t>
    </rPh>
    <rPh sb="90" eb="92">
      <t>ソウゴウ</t>
    </rPh>
    <phoneticPr fontId="26"/>
  </si>
  <si>
    <r>
      <t>令和元年</t>
    </r>
    <r>
      <rPr>
        <sz val="8"/>
        <rFont val="ＭＳ 明朝"/>
        <family val="1"/>
        <charset val="128"/>
      </rPr>
      <t xml:space="preserve">
</t>
    </r>
    <r>
      <rPr>
        <sz val="10.5"/>
        <rFont val="ＭＳ 明朝"/>
        <family val="1"/>
        <charset val="128"/>
      </rPr>
      <t>平　均</t>
    </r>
    <rPh sb="0" eb="2">
      <t>レイワ</t>
    </rPh>
    <rPh sb="2" eb="3">
      <t>ガン</t>
    </rPh>
    <rPh sb="3" eb="4">
      <t>トシ</t>
    </rPh>
    <rPh sb="5" eb="6">
      <t>タイラ</t>
    </rPh>
    <rPh sb="7" eb="8">
      <t>ヒトシ</t>
    </rPh>
    <phoneticPr fontId="4"/>
  </si>
  <si>
    <r>
      <rPr>
        <sz val="10.5"/>
        <rFont val="ＭＳ 明朝"/>
        <family val="1"/>
        <charset val="128"/>
      </rPr>
      <t>令和5年</t>
    </r>
    <r>
      <rPr>
        <sz val="11"/>
        <rFont val="ＭＳ 明朝"/>
        <family val="1"/>
        <charset val="128"/>
      </rPr>
      <t xml:space="preserve">
</t>
    </r>
    <r>
      <rPr>
        <sz val="10.5"/>
        <rFont val="ＭＳ 明朝"/>
        <family val="1"/>
        <charset val="128"/>
      </rPr>
      <t>平均</t>
    </r>
    <rPh sb="0" eb="2">
      <t>レイワ</t>
    </rPh>
    <rPh sb="3" eb="4">
      <t>ネン</t>
    </rPh>
    <rPh sb="4" eb="5">
      <t>ヘイネン</t>
    </rPh>
    <rPh sb="5" eb="6">
      <t>ヒラ</t>
    </rPh>
    <rPh sb="6" eb="7">
      <t>タモツ</t>
    </rPh>
    <phoneticPr fontId="7"/>
  </si>
  <si>
    <t>令和5年
1月</t>
    <rPh sb="6" eb="7">
      <t>ガツ</t>
    </rPh>
    <phoneticPr fontId="7"/>
  </si>
  <si>
    <t>令和5年
2月</t>
    <rPh sb="6" eb="7">
      <t>ガツ</t>
    </rPh>
    <phoneticPr fontId="7"/>
  </si>
  <si>
    <t>令和5年
3月</t>
    <rPh sb="6" eb="7">
      <t>ガツ</t>
    </rPh>
    <phoneticPr fontId="7"/>
  </si>
  <si>
    <t>令和5年
4月</t>
    <rPh sb="6" eb="7">
      <t>ガツ</t>
    </rPh>
    <phoneticPr fontId="7"/>
  </si>
  <si>
    <t>令和5年
5月</t>
    <rPh sb="6" eb="7">
      <t>ガツ</t>
    </rPh>
    <phoneticPr fontId="7"/>
  </si>
  <si>
    <t>令和5年
6月</t>
    <rPh sb="6" eb="7">
      <t>ガツ</t>
    </rPh>
    <phoneticPr fontId="7"/>
  </si>
  <si>
    <t>令和5年
7月</t>
    <rPh sb="6" eb="7">
      <t>ガツ</t>
    </rPh>
    <phoneticPr fontId="7"/>
  </si>
  <si>
    <t>令和5年
8月</t>
    <rPh sb="6" eb="7">
      <t>ガツ</t>
    </rPh>
    <phoneticPr fontId="7"/>
  </si>
  <si>
    <t>令和5年
9月</t>
    <rPh sb="6" eb="7">
      <t>ガツ</t>
    </rPh>
    <phoneticPr fontId="7"/>
  </si>
  <si>
    <t>令和5年
10月</t>
    <rPh sb="7" eb="8">
      <t>ガツ</t>
    </rPh>
    <phoneticPr fontId="7"/>
  </si>
  <si>
    <t>令和5年
11月</t>
    <rPh sb="7" eb="8">
      <t>ガツ</t>
    </rPh>
    <phoneticPr fontId="7"/>
  </si>
  <si>
    <t>令和5年
12月</t>
    <rPh sb="7" eb="8">
      <t>ガツ</t>
    </rPh>
    <phoneticPr fontId="7"/>
  </si>
  <si>
    <t>令和6年7月1日現在</t>
    <rPh sb="0" eb="2">
      <t>レイワ</t>
    </rPh>
    <rPh sb="3" eb="4">
      <t>ネン</t>
    </rPh>
    <rPh sb="4" eb="5">
      <t>ヘイネン</t>
    </rPh>
    <rPh sb="5" eb="6">
      <t>ガツ</t>
    </rPh>
    <rPh sb="7" eb="8">
      <t>ニチ</t>
    </rPh>
    <rPh sb="8" eb="10">
      <t>ゲンザイ</t>
    </rPh>
    <phoneticPr fontId="38"/>
  </si>
  <si>
    <t>令和5年 4月</t>
    <rPh sb="0" eb="2">
      <t>レイワ</t>
    </rPh>
    <phoneticPr fontId="26"/>
  </si>
  <si>
    <t>令和6年 1月</t>
    <rPh sb="0" eb="2">
      <t>レイワ</t>
    </rPh>
    <phoneticPr fontId="26"/>
  </si>
  <si>
    <t>4</t>
  </si>
  <si>
    <t>5</t>
    <phoneticPr fontId="26"/>
  </si>
  <si>
    <t>令和5年
1 月</t>
    <rPh sb="7" eb="8">
      <t>ガツ</t>
    </rPh>
    <phoneticPr fontId="8"/>
  </si>
  <si>
    <t>令和5年
2 月</t>
    <rPh sb="7" eb="8">
      <t>ガツ</t>
    </rPh>
    <phoneticPr fontId="8"/>
  </si>
  <si>
    <t>令和5年
3 月</t>
    <rPh sb="7" eb="8">
      <t>ガツ</t>
    </rPh>
    <phoneticPr fontId="8"/>
  </si>
  <si>
    <t>令和5年
4 月</t>
    <rPh sb="7" eb="8">
      <t>ガツ</t>
    </rPh>
    <phoneticPr fontId="8"/>
  </si>
  <si>
    <t>令和5年
5 月</t>
    <rPh sb="7" eb="8">
      <t>ガツ</t>
    </rPh>
    <phoneticPr fontId="8"/>
  </si>
  <si>
    <t>令和5年
6 月</t>
    <rPh sb="7" eb="8">
      <t>ガツ</t>
    </rPh>
    <phoneticPr fontId="8"/>
  </si>
  <si>
    <t>令和5年
7 月</t>
    <rPh sb="7" eb="8">
      <t>ガツ</t>
    </rPh>
    <phoneticPr fontId="8"/>
  </si>
  <si>
    <t>令和5年
8 月</t>
    <rPh sb="7" eb="8">
      <t>ガツ</t>
    </rPh>
    <phoneticPr fontId="8"/>
  </si>
  <si>
    <t>令和5年
9 月</t>
    <rPh sb="7" eb="8">
      <t>ガツ</t>
    </rPh>
    <phoneticPr fontId="8"/>
  </si>
  <si>
    <t>令和5年
10 月</t>
    <rPh sb="8" eb="9">
      <t>ガツ</t>
    </rPh>
    <phoneticPr fontId="8"/>
  </si>
  <si>
    <t>令和5年
11 月</t>
    <rPh sb="8" eb="9">
      <t>ガツ</t>
    </rPh>
    <phoneticPr fontId="8"/>
  </si>
  <si>
    <t>令和5年
12 月</t>
    <rPh sb="8" eb="9">
      <t>ガツ</t>
    </rPh>
    <phoneticPr fontId="8"/>
  </si>
  <si>
    <r>
      <rPr>
        <sz val="10.5"/>
        <rFont val="ＭＳ 明朝"/>
        <family val="1"/>
        <charset val="128"/>
      </rPr>
      <t>令和5年</t>
    </r>
    <r>
      <rPr>
        <sz val="8"/>
        <rFont val="ＭＳ 明朝"/>
        <family val="1"/>
        <charset val="128"/>
      </rPr>
      <t xml:space="preserve">
</t>
    </r>
    <r>
      <rPr>
        <sz val="10.5"/>
        <rFont val="ＭＳ 明朝"/>
        <family val="1"/>
        <charset val="128"/>
      </rPr>
      <t>平　均</t>
    </r>
    <rPh sb="0" eb="2">
      <t>レイワ</t>
    </rPh>
    <rPh sb="3" eb="4">
      <t>トシ</t>
    </rPh>
    <rPh sb="5" eb="6">
      <t>タイラ</t>
    </rPh>
    <rPh sb="7" eb="8">
      <t>ヒトシ</t>
    </rPh>
    <phoneticPr fontId="4"/>
  </si>
  <si>
    <t>令　　和　　5　　年</t>
    <rPh sb="0" eb="1">
      <t>レイ</t>
    </rPh>
    <rPh sb="3" eb="4">
      <t>ワ</t>
    </rPh>
    <rPh sb="9" eb="10">
      <t>トシ</t>
    </rPh>
    <phoneticPr fontId="6"/>
  </si>
  <si>
    <t>令和5年平均</t>
    <rPh sb="0" eb="2">
      <t>レイワ</t>
    </rPh>
    <phoneticPr fontId="26"/>
  </si>
  <si>
    <t>令和2年平均</t>
    <rPh sb="0" eb="2">
      <t>レイワ</t>
    </rPh>
    <rPh sb="3" eb="4">
      <t>ネン</t>
    </rPh>
    <rPh sb="4" eb="6">
      <t>ヘイキン</t>
    </rPh>
    <phoneticPr fontId="4"/>
  </si>
  <si>
    <t>　3　　</t>
    <phoneticPr fontId="26"/>
  </si>
  <si>
    <t>　4　　</t>
    <phoneticPr fontId="26"/>
  </si>
  <si>
    <t>　5　　</t>
    <phoneticPr fontId="26"/>
  </si>
  <si>
    <t>　6　　</t>
    <phoneticPr fontId="26"/>
  </si>
  <si>
    <t>　6　　</t>
    <phoneticPr fontId="26"/>
  </si>
  <si>
    <t>令和6年
平　 均</t>
    <rPh sb="0" eb="2">
      <t>レイワ</t>
    </rPh>
    <rPh sb="3" eb="4">
      <t>ネン</t>
    </rPh>
    <rPh sb="5" eb="6">
      <t>タイラ</t>
    </rPh>
    <rPh sb="8" eb="9">
      <t>ヒトシ</t>
    </rPh>
    <phoneticPr fontId="6"/>
  </si>
  <si>
    <t>令和6年</t>
    <rPh sb="0" eb="2">
      <t>レイワ</t>
    </rPh>
    <rPh sb="3" eb="4">
      <t>ネン</t>
    </rPh>
    <phoneticPr fontId="6"/>
  </si>
  <si>
    <t>令和6年平均</t>
    <rPh sb="0" eb="2">
      <t>レイワ</t>
    </rPh>
    <rPh sb="3" eb="4">
      <t>ネン</t>
    </rPh>
    <rPh sb="4" eb="6">
      <t>ヘイキン</t>
    </rPh>
    <phoneticPr fontId="6"/>
  </si>
  <si>
    <t>令和２～６年</t>
    <phoneticPr fontId="26"/>
  </si>
  <si>
    <t>令和４～６年</t>
    <phoneticPr fontId="26"/>
  </si>
  <si>
    <t>令和元～５年</t>
    <rPh sb="2" eb="3">
      <t>ガン</t>
    </rPh>
    <phoneticPr fontId="26"/>
  </si>
  <si>
    <t>令和元～５年度</t>
    <rPh sb="2" eb="3">
      <t>ガン</t>
    </rPh>
    <rPh sb="6" eb="7">
      <t>ド</t>
    </rPh>
    <phoneticPr fontId="26"/>
  </si>
  <si>
    <t>令和６年</t>
    <phoneticPr fontId="26"/>
  </si>
  <si>
    <t>-</t>
  </si>
  <si>
    <t>(2144)ピザ(宅配)：2020年(令和2年)1月から品目名改正及び基本銘柄改正，</t>
    <phoneticPr fontId="4"/>
  </si>
  <si>
    <t>2023年(令和5年)3月から銘柄改正</t>
    <phoneticPr fontId="4"/>
  </si>
  <si>
    <t>...</t>
  </si>
  <si>
    <t xml:space="preserve">注14) </t>
    <rPh sb="0" eb="1">
      <t>チュウ</t>
    </rPh>
    <phoneticPr fontId="4"/>
  </si>
  <si>
    <t xml:space="preserve">注15) </t>
    <phoneticPr fontId="59"/>
  </si>
  <si>
    <t>(3605)ガス代：基本料金と使用したときの料金を算出したものを使用</t>
    <rPh sb="8" eb="9">
      <t>ダイ</t>
    </rPh>
    <rPh sb="10" eb="14">
      <t>キホンリョウキン</t>
    </rPh>
    <rPh sb="15" eb="17">
      <t>シヨウ</t>
    </rPh>
    <rPh sb="22" eb="24">
      <t>リョウキン</t>
    </rPh>
    <rPh sb="25" eb="27">
      <t>サンシュツ</t>
    </rPh>
    <rPh sb="32" eb="34">
      <t>シヨウ</t>
    </rPh>
    <phoneticPr fontId="4"/>
  </si>
  <si>
    <t xml:space="preserve">注16) </t>
    <phoneticPr fontId="59"/>
  </si>
  <si>
    <t>(3800)水道料金：基本料金と使用したときの料金を算出したものを使用</t>
    <rPh sb="6" eb="8">
      <t>スイドウ</t>
    </rPh>
    <rPh sb="8" eb="10">
      <t>リョウキン</t>
    </rPh>
    <rPh sb="11" eb="15">
      <t>キホンリョウキン</t>
    </rPh>
    <rPh sb="16" eb="18">
      <t>シヨウ</t>
    </rPh>
    <rPh sb="23" eb="25">
      <t>リョウキン</t>
    </rPh>
    <rPh sb="26" eb="28">
      <t>サンシュツ</t>
    </rPh>
    <rPh sb="33" eb="35">
      <t>シヨウ</t>
    </rPh>
    <phoneticPr fontId="4"/>
  </si>
  <si>
    <t xml:space="preserve">注17) </t>
    <phoneticPr fontId="59"/>
  </si>
  <si>
    <t xml:space="preserve">注18) </t>
    <phoneticPr fontId="59"/>
  </si>
  <si>
    <t xml:space="preserve">注19) </t>
    <phoneticPr fontId="59"/>
  </si>
  <si>
    <t xml:space="preserve">注20) </t>
    <phoneticPr fontId="59"/>
  </si>
  <si>
    <t xml:space="preserve">注21) </t>
    <phoneticPr fontId="59"/>
  </si>
  <si>
    <t xml:space="preserve">注22) </t>
    <phoneticPr fontId="59"/>
  </si>
  <si>
    <t xml:space="preserve">注23) </t>
    <phoneticPr fontId="59"/>
  </si>
  <si>
    <t xml:space="preserve">注24) </t>
    <phoneticPr fontId="59"/>
  </si>
  <si>
    <t xml:space="preserve">注25) </t>
    <phoneticPr fontId="59"/>
  </si>
  <si>
    <t xml:space="preserve">注26) </t>
    <phoneticPr fontId="59"/>
  </si>
  <si>
    <t>(1301)牛乳(配達)，(4231)毛布，(9013)テレビ　削除</t>
    <rPh sb="32" eb="34">
      <t>サクジョ</t>
    </rPh>
    <phoneticPr fontId="59"/>
  </si>
  <si>
    <t>レギュラーガソリン，
セルフサービスを除く</t>
    <rPh sb="19" eb="20">
      <t>ノゾ</t>
    </rPh>
    <phoneticPr fontId="4"/>
  </si>
  <si>
    <t>注1）</t>
    <phoneticPr fontId="4"/>
  </si>
  <si>
    <r>
      <t xml:space="preserve">令和元年
</t>
    </r>
    <r>
      <rPr>
        <sz val="10.5"/>
        <rFont val="ＭＳ 明朝"/>
        <family val="1"/>
        <charset val="128"/>
      </rPr>
      <t>平　均</t>
    </r>
    <rPh sb="0" eb="2">
      <t>レイワ</t>
    </rPh>
    <rPh sb="2" eb="3">
      <t>ガン</t>
    </rPh>
    <rPh sb="3" eb="4">
      <t>トシ</t>
    </rPh>
    <rPh sb="5" eb="6">
      <t>タイラ</t>
    </rPh>
    <rPh sb="7" eb="8">
      <t>ヒトシ</t>
    </rPh>
    <phoneticPr fontId="4"/>
  </si>
  <si>
    <t>114. 佐賀市消費者物価指数（令和２～６年）</t>
    <rPh sb="13" eb="15">
      <t>シスウ</t>
    </rPh>
    <rPh sb="16" eb="18">
      <t>レイワ</t>
    </rPh>
    <rPh sb="21" eb="22">
      <t>ネン</t>
    </rPh>
    <phoneticPr fontId="4"/>
  </si>
  <si>
    <t>中分類指数（令和４～６年）</t>
    <rPh sb="0" eb="1">
      <t>ナカ</t>
    </rPh>
    <rPh sb="1" eb="2">
      <t>ブン</t>
    </rPh>
    <rPh sb="2" eb="3">
      <t>タグイ</t>
    </rPh>
    <rPh sb="3" eb="4">
      <t>ユビ</t>
    </rPh>
    <rPh sb="4" eb="5">
      <t>カズ</t>
    </rPh>
    <rPh sb="6" eb="8">
      <t>レイワ</t>
    </rPh>
    <rPh sb="11" eb="12">
      <t>ネン</t>
    </rPh>
    <rPh sb="12" eb="13">
      <t>ガンネン</t>
    </rPh>
    <phoneticPr fontId="6"/>
  </si>
  <si>
    <t>項　　目</t>
  </si>
  <si>
    <t>116. 全国・九州・九州県庁所在都市別総合指数（令和２～６年）</t>
    <rPh sb="25" eb="27">
      <t>レイワ</t>
    </rPh>
    <rPh sb="30" eb="31">
      <t>ネン</t>
    </rPh>
    <rPh sb="31" eb="32">
      <t>ガンネン</t>
    </rPh>
    <phoneticPr fontId="6"/>
  </si>
  <si>
    <t>117. 消費者物価地域差指数（総合）（令和元～５年）</t>
    <rPh sb="5" eb="8">
      <t>ショウヒシャ</t>
    </rPh>
    <rPh sb="8" eb="10">
      <t>ブッカ</t>
    </rPh>
    <rPh sb="10" eb="13">
      <t>チイキサ</t>
    </rPh>
    <rPh sb="13" eb="15">
      <t>シスウ</t>
    </rPh>
    <rPh sb="16" eb="18">
      <t>ソウゴウ</t>
    </rPh>
    <phoneticPr fontId="6"/>
  </si>
  <si>
    <t>小売価格（令和元～５年）</t>
    <rPh sb="0" eb="1">
      <t>ショウ</t>
    </rPh>
    <rPh sb="1" eb="2">
      <t>バイ</t>
    </rPh>
    <rPh sb="2" eb="3">
      <t>アタイ</t>
    </rPh>
    <rPh sb="3" eb="4">
      <t>カク</t>
    </rPh>
    <phoneticPr fontId="4"/>
  </si>
  <si>
    <t>小売価格（令和元～５年）（つづき）</t>
    <rPh sb="0" eb="1">
      <t>ショウ</t>
    </rPh>
    <rPh sb="1" eb="2">
      <t>バイ</t>
    </rPh>
    <rPh sb="2" eb="3">
      <t>アタイ</t>
    </rPh>
    <rPh sb="3" eb="4">
      <t>カク</t>
    </rPh>
    <phoneticPr fontId="4"/>
  </si>
  <si>
    <t>消費支出（二人以上の世帯）（令和３～５年）</t>
    <rPh sb="0" eb="1">
      <t>ケ</t>
    </rPh>
    <rPh sb="1" eb="2">
      <t>ヒ</t>
    </rPh>
    <rPh sb="2" eb="3">
      <t>ササ</t>
    </rPh>
    <rPh sb="3" eb="4">
      <t>デ</t>
    </rPh>
    <rPh sb="5" eb="7">
      <t>フタリ</t>
    </rPh>
    <rPh sb="7" eb="9">
      <t>イジョウ</t>
    </rPh>
    <rPh sb="10" eb="12">
      <t>セタイ</t>
    </rPh>
    <rPh sb="14" eb="16">
      <t>レイワ</t>
    </rPh>
    <rPh sb="19" eb="20">
      <t>ネン</t>
    </rPh>
    <phoneticPr fontId="38"/>
  </si>
  <si>
    <t xml:space="preserve"> 支出（二人以上の世帯のうち勤労者世帯）（令和３～５年）</t>
    <rPh sb="4" eb="6">
      <t>フタリ</t>
    </rPh>
    <rPh sb="6" eb="8">
      <t>イジョウ</t>
    </rPh>
    <rPh sb="9" eb="11">
      <t>セタイ</t>
    </rPh>
    <rPh sb="21" eb="22">
      <t>レイ</t>
    </rPh>
    <rPh sb="22" eb="23">
      <t>カズ</t>
    </rPh>
    <rPh sb="26" eb="27">
      <t>ネン</t>
    </rPh>
    <phoneticPr fontId="38"/>
  </si>
  <si>
    <t>121. たばこの消費状況（令和元～５年度）</t>
    <rPh sb="9" eb="10">
      <t>ケ</t>
    </rPh>
    <rPh sb="10" eb="11">
      <t>ヒ</t>
    </rPh>
    <rPh sb="11" eb="12">
      <t>ジョウ</t>
    </rPh>
    <rPh sb="12" eb="13">
      <t>キョウ</t>
    </rPh>
    <rPh sb="20" eb="21">
      <t>ド</t>
    </rPh>
    <phoneticPr fontId="4"/>
  </si>
  <si>
    <t>122. 市民相談利用件数（令和元～５年度）</t>
    <rPh sb="5" eb="7">
      <t>シミン</t>
    </rPh>
    <rPh sb="7" eb="9">
      <t>ソウダン</t>
    </rPh>
    <rPh sb="9" eb="11">
      <t>リヨウ</t>
    </rPh>
    <rPh sb="11" eb="13">
      <t>ケンスウ</t>
    </rPh>
    <rPh sb="20" eb="21">
      <t>ド</t>
    </rPh>
    <phoneticPr fontId="41"/>
  </si>
  <si>
    <t>123. 校区別自治会数（令和６年）</t>
    <rPh sb="5" eb="6">
      <t>コウ</t>
    </rPh>
    <rPh sb="6" eb="8">
      <t>クベツ</t>
    </rPh>
    <rPh sb="8" eb="10">
      <t>ジチ</t>
    </rPh>
    <rPh sb="10" eb="11">
      <t>カイ</t>
    </rPh>
    <rPh sb="11" eb="12">
      <t>スウ</t>
    </rPh>
    <rPh sb="13" eb="15">
      <t>レイワ</t>
    </rPh>
    <rPh sb="16" eb="17">
      <t>ネン</t>
    </rPh>
    <rPh sb="17" eb="18">
      <t>ヘイネン</t>
    </rPh>
    <phoneticPr fontId="4"/>
  </si>
  <si>
    <t>令和2年平均</t>
    <rPh sb="0" eb="2">
      <t>レイワ</t>
    </rPh>
    <rPh sb="3" eb="4">
      <t>ネン</t>
    </rPh>
    <rPh sb="4" eb="6">
      <t>ヘイキン</t>
    </rPh>
    <phoneticPr fontId="5"/>
  </si>
  <si>
    <t>令和3年平均</t>
    <rPh sb="0" eb="2">
      <t>レイワ</t>
    </rPh>
    <rPh sb="3" eb="4">
      <t>ネン</t>
    </rPh>
    <rPh sb="4" eb="6">
      <t>ヘイキン</t>
    </rPh>
    <phoneticPr fontId="5"/>
  </si>
  <si>
    <t>令和4年平均</t>
    <rPh sb="0" eb="2">
      <t>レイワ</t>
    </rPh>
    <rPh sb="3" eb="4">
      <t>ネン</t>
    </rPh>
    <rPh sb="4" eb="6">
      <t>ヘイキン</t>
    </rPh>
    <phoneticPr fontId="5"/>
  </si>
  <si>
    <t>令和5年平均</t>
    <rPh sb="0" eb="2">
      <t>レイワ</t>
    </rPh>
    <rPh sb="3" eb="4">
      <t>ネン</t>
    </rPh>
    <rPh sb="4" eb="6">
      <t>ヘイキン</t>
    </rPh>
    <phoneticPr fontId="5"/>
  </si>
  <si>
    <t>令和6年平均</t>
    <rPh sb="0" eb="2">
      <t>レイワ</t>
    </rPh>
    <rPh sb="3" eb="4">
      <t>ネン</t>
    </rPh>
    <rPh sb="4" eb="6">
      <t>ヘイキン</t>
    </rPh>
    <phoneticPr fontId="5"/>
  </si>
  <si>
    <t>令和5年
平　均</t>
    <rPh sb="0" eb="2">
      <t>レイワ</t>
    </rPh>
    <rPh sb="5" eb="6">
      <t>タイラ</t>
    </rPh>
    <rPh sb="7" eb="8">
      <t>ヒトシ</t>
    </rPh>
    <phoneticPr fontId="8"/>
  </si>
  <si>
    <t>令和3年
平　均</t>
    <rPh sb="0" eb="2">
      <t>レイワ</t>
    </rPh>
    <rPh sb="5" eb="6">
      <t>タイラ</t>
    </rPh>
    <rPh sb="7" eb="8">
      <t>ヒトシ</t>
    </rPh>
    <phoneticPr fontId="8"/>
  </si>
  <si>
    <t>令和4年
平　均</t>
    <rPh sb="0" eb="2">
      <t>レイワ</t>
    </rPh>
    <rPh sb="5" eb="6">
      <t>タイラ</t>
    </rPh>
    <rPh sb="7" eb="8">
      <t>ヒトシ</t>
    </rPh>
    <phoneticPr fontId="8"/>
  </si>
  <si>
    <t>119. １世帯当たり１か月間の</t>
    <rPh sb="6" eb="8">
      <t>セタイ</t>
    </rPh>
    <rPh sb="8" eb="9">
      <t>ア</t>
    </rPh>
    <rPh sb="13" eb="14">
      <t>ゲツ</t>
    </rPh>
    <rPh sb="14" eb="15">
      <t>カン</t>
    </rPh>
    <phoneticPr fontId="26"/>
  </si>
  <si>
    <t>120. １世帯当たり１か月の収入と</t>
    <rPh sb="6" eb="8">
      <t>セタイ</t>
    </rPh>
    <rPh sb="8" eb="9">
      <t>ア</t>
    </rPh>
    <rPh sb="13" eb="14">
      <t>ゲツ</t>
    </rPh>
    <rPh sb="15" eb="17">
      <t>シュウニュウ</t>
    </rPh>
    <phoneticPr fontId="26"/>
  </si>
  <si>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38"/>
  </si>
  <si>
    <t>令和３～５年</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</si>
</sst>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6" formatCode="&quot;¥&quot;#,##0;[Red]&quot;¥&quot;\-#,##0"/>
    <numFmt numFmtId="176" formatCode="0.0"/>
    <numFmt numFmtId="177" formatCode="#,##0;\-#,##0;&quot;-&quot;"/>
    <numFmt numFmtId="178" formatCode="#,##0.0\ ;&quot;△&quot;#,##0.0\ "/>
    <numFmt numFmtId="179" formatCode="###0.0\ "/>
    <numFmt numFmtId="180" formatCode="_ * #\ ##0_ ;_ * \-#,##0_ ;_ * &quot;-&quot;_ ;_ @_ "/>
    <numFmt numFmtId="181" formatCode="#,##0.0_ "/>
    <numFmt numFmtId="182" formatCode="0.0_);[Red]\(0.0\)"/>
    <numFmt numFmtId="183" formatCode="[&lt;=999]000;000\-00"/>
    <numFmt numFmtId="184" formatCode="#,##0.00_ "/>
    <numFmt numFmtId="185" formatCode="#,##0_ "/>
    <numFmt numFmtId="186" formatCode="_ * #\ ##0_ ;_ * \-#\ ##0_ ;_ * &quot;-&quot;_ ;_ @_ "/>
    <numFmt numFmtId="187" formatCode="###\ ###\ ##0\ ;&quot;△&quot;\-#,##0;\-\ "/>
    <numFmt numFmtId="188" formatCode="_ \ * #\ ##0_ ;_ * \-#,##0_ ;_ * &quot;-&quot;_ ;_ @_ "/>
    <numFmt numFmtId="189" formatCode="##0.0\ "/>
    <numFmt numFmtId="190" formatCode="##0.0\ ;&quot;△&quot;##0.0\ ;\-"/>
    <numFmt numFmtId="191" formatCode="_ * #,##0.00_ ;_ * &quot;△&quot;\ #,##0.00_ ;_ * &quot;-&quot;_ ;_ @_ "/>
    <numFmt numFmtId="192" formatCode="##0.0\ ;&quot;△&quot;##0.0\ ;\-\ "/>
    <numFmt numFmtId="193" formatCode="_ * #,##0.00_ ;_ * &quot;△&quot;\ #,##0.00_ "/>
    <numFmt numFmtId="194" formatCode="##0.0\ \ ;&quot;△&quot;##0.0\ ;\-\ "/>
    <numFmt numFmtId="195" formatCode="#\ ###\ ###\ ###\ \ ;"/>
    <numFmt numFmtId="196" formatCode="###\ ###\ ##0\ ;"/>
    <numFmt numFmtId="197" formatCode="@\ "/>
    <numFmt numFmtId="198" formatCode="@&quot; &quot;"/>
    <numFmt numFmtId="199" formatCode="_ * #,##0.0_ ;_ * &quot;△&quot;\ #,##0.0_ ;_ * &quot;-&quot;_ ;_ @_ "/>
    <numFmt numFmtId="200" formatCode="_ * #,##0.0_ ;_ * &quot;△&quot;\ #,##0.0_ "/>
  </numFmts>
  <fonts count="61">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明朝"/>
      <family val="1"/>
      <charset val="128"/>
    </font>
    <font>
      <sz val="10"/>
      <name val="ＭＳ 明朝"/>
      <family val="1"/>
      <charset val="128"/>
    </font>
    <font>
      <b/>
      <sz val="14"/>
      <name val="ＭＳ Ｐゴシック"/>
      <family val="3"/>
      <charset val="128"/>
    </font>
    <font>
      <b/>
      <sz val="20"/>
      <name val="ＭＳ 明朝"/>
      <family val="1"/>
      <charset val="128"/>
    </font>
    <font>
      <b/>
      <sz val="20"/>
      <name val="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明朝"/>
      <family val="1"/>
      <charset val="128"/>
    </font>
    <font>
      <sz val="9"/>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11"/>
      <name val="ＭＳ Ｐゴシック"/>
      <family val="3"/>
      <charset val="128"/>
    </font>
    <font>
      <sz val="8"/>
      <name val="ＭＳ 明朝"/>
      <family val="1"/>
      <charset val="128"/>
    </font>
    <font>
      <sz val="6"/>
      <name val="ＭＳ Ｐゴシック"/>
      <family val="3"/>
      <charset val="128"/>
    </font>
    <font>
      <sz val="10"/>
      <name val="ＭＳ Ｐゴシック"/>
      <family val="3"/>
      <charset val="128"/>
    </font>
    <font>
      <sz val="14"/>
      <name val="ＭＳ Ｐゴシック"/>
      <family val="3"/>
      <charset val="128"/>
    </font>
    <font>
      <sz val="6"/>
      <name val="明朝"/>
      <family val="3"/>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6"/>
      <name val="標準明朝"/>
      <family val="1"/>
      <charset val="128"/>
    </font>
    <font>
      <sz val="12"/>
      <name val="標準明朝"/>
      <family val="1"/>
      <charset val="128"/>
    </font>
    <font>
      <b/>
      <sz val="16"/>
      <name val="ＭＳ Ｐゴシック"/>
      <family val="3"/>
      <charset val="128"/>
    </font>
    <font>
      <b/>
      <sz val="17"/>
      <name val="ＭＳ Ｐゴシック"/>
      <family val="3"/>
      <charset val="128"/>
    </font>
    <font>
      <sz val="10.5"/>
      <name val="ＭＳ 明朝"/>
      <family val="1"/>
      <charset val="128"/>
    </font>
    <font>
      <sz val="12"/>
      <name val="ＭＳ 明朝"/>
      <family val="1"/>
      <charset val="128"/>
    </font>
    <font>
      <b/>
      <sz val="18"/>
      <name val="ＭＳ Ｐゴシック"/>
      <family val="3"/>
      <charset val="128"/>
    </font>
    <font>
      <b/>
      <sz val="12"/>
      <name val="ＭＳ ゴシック"/>
      <family val="3"/>
      <charset val="128"/>
    </font>
    <font>
      <b/>
      <sz val="15"/>
      <name val="ＭＳ Ｐゴシック"/>
      <family val="3"/>
      <charset val="128"/>
    </font>
    <font>
      <b/>
      <sz val="12"/>
      <name val="ＭＳ 明朝"/>
      <family val="1"/>
      <charset val="128"/>
    </font>
    <font>
      <sz val="12"/>
      <name val="標準明朝"/>
      <family val="1"/>
    </font>
    <font>
      <sz val="6"/>
      <name val="ＭＳ Ｐゴシック"/>
      <family val="2"/>
      <charset val="128"/>
      <scheme val="minor"/>
    </font>
    <font>
      <b/>
      <sz val="11"/>
      <color theme="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3300"/>
        <bgColor indexed="64"/>
      </patternFill>
    </fill>
    <fill>
      <patternFill patternType="solid">
        <fgColor rgb="FFCCFF99"/>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right style="thin">
        <color indexed="64"/>
      </right>
      <top/>
      <bottom/>
      <diagonal/>
    </border>
    <border>
      <left/>
      <right/>
      <top style="medium">
        <color indexed="64"/>
      </top>
      <bottom style="hair">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top style="thin">
        <color indexed="64"/>
      </top>
      <bottom/>
      <diagonal/>
    </border>
    <border>
      <left/>
      <right style="hair">
        <color indexed="64"/>
      </right>
      <top style="medium">
        <color indexed="64"/>
      </top>
      <bottom style="thin">
        <color indexed="64"/>
      </bottom>
      <diagonal/>
    </border>
    <border>
      <left style="hair">
        <color indexed="64"/>
      </left>
      <right style="hair">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diagonalDown="1">
      <left/>
      <right style="thin">
        <color indexed="64"/>
      </right>
      <top style="medium">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s>
  <cellStyleXfs count="68">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177" fontId="28" fillId="0" borderId="0" applyFill="0" applyBorder="0" applyAlignment="0"/>
    <xf numFmtId="0" fontId="29" fillId="0" borderId="0">
      <alignment horizontal="left"/>
    </xf>
    <xf numFmtId="0" fontId="30" fillId="0" borderId="57" applyNumberFormat="0" applyAlignment="0" applyProtection="0">
      <alignment horizontal="left" vertical="center"/>
    </xf>
    <xf numFmtId="0" fontId="30" fillId="0" borderId="56">
      <alignment horizontal="left" vertical="center"/>
    </xf>
    <xf numFmtId="0" fontId="31" fillId="0" borderId="0"/>
    <xf numFmtId="4" fontId="29" fillId="0" borderId="0">
      <alignment horizontal="right"/>
    </xf>
    <xf numFmtId="4" fontId="32" fillId="0" borderId="0">
      <alignment horizontal="right"/>
    </xf>
    <xf numFmtId="0" fontId="33" fillId="0" borderId="0">
      <alignment horizontal="left"/>
    </xf>
    <xf numFmtId="0" fontId="34" fillId="0" borderId="0">
      <alignment horizontal="center"/>
    </xf>
    <xf numFmtId="0" fontId="35" fillId="0" borderId="0"/>
    <xf numFmtId="0" fontId="36" fillId="0" borderId="0"/>
    <xf numFmtId="0" fontId="36" fillId="0" borderId="0"/>
    <xf numFmtId="0" fontId="36" fillId="0" borderId="0"/>
    <xf numFmtId="38" fontId="36" fillId="0" borderId="0" applyFont="0" applyFill="0" applyBorder="0" applyAlignment="0" applyProtection="0"/>
    <xf numFmtId="0" fontId="46" fillId="0" borderId="0" applyNumberFormat="0" applyFill="0" applyBorder="0" applyAlignment="0" applyProtection="0">
      <alignment vertical="top"/>
      <protection locked="0"/>
    </xf>
    <xf numFmtId="0" fontId="3" fillId="0" borderId="0"/>
    <xf numFmtId="0" fontId="49" fillId="0" borderId="0"/>
    <xf numFmtId="0" fontId="35" fillId="22" borderId="2" applyNumberFormat="0" applyFont="0" applyAlignment="0" applyProtection="0">
      <alignment vertical="center"/>
    </xf>
    <xf numFmtId="0" fontId="3" fillId="22" borderId="2" applyNumberFormat="0" applyFont="0" applyAlignment="0" applyProtection="0">
      <alignment vertical="center"/>
    </xf>
    <xf numFmtId="0" fontId="27" fillId="0" borderId="0"/>
    <xf numFmtId="0" fontId="2" fillId="0" borderId="0">
      <alignment vertical="center"/>
    </xf>
    <xf numFmtId="0" fontId="1" fillId="0" borderId="0">
      <alignment vertical="center"/>
    </xf>
    <xf numFmtId="0" fontId="58" fillId="0" borderId="0"/>
    <xf numFmtId="38" fontId="58" fillId="0" borderId="0" applyFont="0" applyFill="0" applyBorder="0" applyAlignment="0" applyProtection="0"/>
    <xf numFmtId="6" fontId="58" fillId="0" borderId="0" applyFont="0" applyFill="0" applyBorder="0" applyAlignment="0" applyProtection="0"/>
    <xf numFmtId="6" fontId="58" fillId="0" borderId="0" applyFont="0" applyFill="0" applyBorder="0" applyAlignment="0" applyProtection="0"/>
  </cellStyleXfs>
  <cellXfs count="625">
    <xf numFmtId="0" fontId="0" fillId="0" borderId="0" xfId="0"/>
    <xf numFmtId="0" fontId="3" fillId="0" borderId="0" xfId="0" applyFont="1" applyAlignment="1">
      <alignment horizontal="centerContinuous" vertical="center"/>
    </xf>
    <xf numFmtId="0" fontId="3" fillId="0" borderId="0" xfId="0" applyFont="1" applyAlignment="1">
      <alignment vertical="center"/>
    </xf>
    <xf numFmtId="0" fontId="5" fillId="0" borderId="0" xfId="0" applyFont="1" applyFill="1" applyAlignment="1">
      <alignment vertical="center"/>
    </xf>
    <xf numFmtId="0" fontId="3" fillId="0" borderId="0" xfId="0" applyFont="1" applyFill="1" applyBorder="1" applyAlignment="1">
      <alignment vertical="center"/>
    </xf>
    <xf numFmtId="0" fontId="5" fillId="0" borderId="0" xfId="0" applyFont="1" applyBorder="1" applyAlignment="1">
      <alignment vertical="center"/>
    </xf>
    <xf numFmtId="0" fontId="36" fillId="0" borderId="0" xfId="0" applyFont="1" applyAlignment="1">
      <alignment vertical="center"/>
    </xf>
    <xf numFmtId="0" fontId="27" fillId="0" borderId="0" xfId="0" applyFont="1" applyFill="1" applyBorder="1" applyAlignment="1">
      <alignment vertical="center"/>
    </xf>
    <xf numFmtId="0" fontId="27" fillId="0" borderId="0" xfId="0" applyFont="1" applyFill="1" applyAlignment="1">
      <alignment vertical="center"/>
    </xf>
    <xf numFmtId="0" fontId="37" fillId="0" borderId="0" xfId="0" applyFont="1" applyFill="1" applyBorder="1" applyAlignment="1">
      <alignment vertical="center"/>
    </xf>
    <xf numFmtId="0" fontId="5" fillId="0" borderId="0" xfId="52" applyFont="1"/>
    <xf numFmtId="0" fontId="5" fillId="0" borderId="0" xfId="52" applyFont="1" applyBorder="1"/>
    <xf numFmtId="0" fontId="3" fillId="0" borderId="0" xfId="52" applyFont="1" applyAlignment="1">
      <alignment vertical="center"/>
    </xf>
    <xf numFmtId="0" fontId="3" fillId="0" borderId="0" xfId="52" applyFont="1" applyAlignment="1">
      <alignment horizontal="right" vertical="center"/>
    </xf>
    <xf numFmtId="0" fontId="27" fillId="0" borderId="0" xfId="0" applyFont="1" applyAlignment="1">
      <alignment vertical="center"/>
    </xf>
    <xf numFmtId="0" fontId="39" fillId="0" borderId="0" xfId="0" applyFont="1" applyAlignment="1">
      <alignment vertical="center"/>
    </xf>
    <xf numFmtId="0" fontId="36" fillId="0" borderId="0" xfId="53" applyFont="1" applyAlignment="1">
      <alignment vertical="center"/>
    </xf>
    <xf numFmtId="0" fontId="43" fillId="0" borderId="0" xfId="53" applyFont="1" applyAlignment="1">
      <alignment vertical="center"/>
    </xf>
    <xf numFmtId="0" fontId="44" fillId="0" borderId="0" xfId="53" applyFont="1" applyAlignment="1">
      <alignment horizontal="center" vertical="center"/>
    </xf>
    <xf numFmtId="0" fontId="36" fillId="0" borderId="0" xfId="53" applyFont="1" applyBorder="1" applyAlignment="1">
      <alignment vertical="center"/>
    </xf>
    <xf numFmtId="0" fontId="45" fillId="24" borderId="62" xfId="53" applyFont="1" applyFill="1" applyBorder="1" applyAlignment="1">
      <alignment horizontal="center" vertical="center"/>
    </xf>
    <xf numFmtId="0" fontId="47" fillId="25" borderId="41" xfId="56" applyFont="1" applyFill="1" applyBorder="1" applyAlignment="1" applyProtection="1">
      <alignment horizontal="center" vertical="center"/>
    </xf>
    <xf numFmtId="0" fontId="43" fillId="25" borderId="47" xfId="53" applyFont="1" applyFill="1" applyBorder="1" applyAlignment="1">
      <alignment horizontal="center" vertical="center"/>
    </xf>
    <xf numFmtId="0" fontId="47" fillId="25" borderId="39" xfId="56" applyFont="1" applyFill="1" applyBorder="1" applyAlignment="1" applyProtection="1">
      <alignment horizontal="center" vertical="center"/>
    </xf>
    <xf numFmtId="0" fontId="43" fillId="25" borderId="38" xfId="53" applyFont="1" applyFill="1" applyBorder="1" applyAlignment="1">
      <alignment horizontal="center" vertical="center"/>
    </xf>
    <xf numFmtId="0" fontId="47" fillId="25" borderId="36" xfId="56" applyFont="1" applyFill="1" applyBorder="1" applyAlignment="1" applyProtection="1">
      <alignment horizontal="center" vertical="center"/>
    </xf>
    <xf numFmtId="0" fontId="43" fillId="25" borderId="35" xfId="53" applyFont="1" applyFill="1" applyBorder="1" applyAlignment="1">
      <alignment horizontal="center" vertical="center"/>
    </xf>
    <xf numFmtId="0" fontId="36" fillId="0" borderId="0" xfId="53" applyFont="1" applyAlignment="1">
      <alignment horizontal="center" vertical="center"/>
    </xf>
    <xf numFmtId="0" fontId="5" fillId="0" borderId="0" xfId="0" applyFont="1" applyBorder="1"/>
    <xf numFmtId="0" fontId="5" fillId="0" borderId="0" xfId="0" applyFont="1"/>
    <xf numFmtId="0" fontId="3" fillId="0" borderId="0" xfId="0" applyFont="1" applyAlignment="1">
      <alignment horizontal="right" vertical="center"/>
    </xf>
    <xf numFmtId="0" fontId="40" fillId="0" borderId="0" xfId="0" applyFont="1" applyFill="1" applyAlignment="1">
      <alignment vertical="center"/>
    </xf>
    <xf numFmtId="0" fontId="5" fillId="0" borderId="0" xfId="0" applyFont="1" applyAlignment="1">
      <alignment vertical="center"/>
    </xf>
    <xf numFmtId="0" fontId="5" fillId="0" borderId="0" xfId="0" applyFont="1" applyAlignment="1">
      <alignment vertical="center"/>
    </xf>
    <xf numFmtId="0" fontId="5" fillId="0" borderId="10" xfId="0" applyFont="1" applyFill="1" applyBorder="1" applyAlignment="1">
      <alignment vertical="center"/>
    </xf>
    <xf numFmtId="0" fontId="3" fillId="0" borderId="0" xfId="0" applyFont="1" applyAlignment="1">
      <alignment vertical="center"/>
    </xf>
    <xf numFmtId="0" fontId="27" fillId="0" borderId="0"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right" vertical="center"/>
    </xf>
    <xf numFmtId="0" fontId="27" fillId="0" borderId="0" xfId="0" applyFont="1" applyFill="1" applyBorder="1" applyAlignment="1">
      <alignment horizontal="distributed" vertical="center"/>
    </xf>
    <xf numFmtId="0" fontId="27" fillId="0" borderId="0" xfId="0" applyFont="1" applyFill="1" applyBorder="1" applyAlignment="1">
      <alignment horizontal="right" vertical="center"/>
    </xf>
    <xf numFmtId="180" fontId="27" fillId="0" borderId="0" xfId="0" applyNumberFormat="1" applyFont="1" applyFill="1" applyBorder="1" applyAlignment="1">
      <alignment vertical="center"/>
    </xf>
    <xf numFmtId="180" fontId="27" fillId="0" borderId="0" xfId="0" applyNumberFormat="1" applyFont="1" applyFill="1" applyBorder="1" applyAlignment="1">
      <alignment horizontal="right" vertical="center"/>
    </xf>
    <xf numFmtId="180" fontId="37" fillId="0" borderId="0" xfId="0" applyNumberFormat="1" applyFont="1" applyFill="1" applyBorder="1" applyAlignment="1">
      <alignment vertical="center"/>
    </xf>
    <xf numFmtId="0" fontId="3" fillId="0" borderId="58" xfId="0" applyFont="1" applyBorder="1" applyAlignment="1">
      <alignment vertical="center"/>
    </xf>
    <xf numFmtId="0" fontId="3" fillId="0" borderId="0" xfId="0" applyFont="1" applyBorder="1" applyAlignment="1">
      <alignment vertical="center"/>
    </xf>
    <xf numFmtId="0" fontId="3" fillId="0" borderId="21" xfId="0" applyFont="1" applyBorder="1" applyAlignment="1">
      <alignment vertical="center" wrapText="1"/>
    </xf>
    <xf numFmtId="0" fontId="3" fillId="0" borderId="20" xfId="0" applyFont="1" applyBorder="1" applyAlignment="1">
      <alignment vertical="center" wrapText="1"/>
    </xf>
    <xf numFmtId="0" fontId="3" fillId="0" borderId="22" xfId="0" applyFont="1" applyBorder="1" applyAlignment="1">
      <alignment vertical="center" wrapText="1"/>
    </xf>
    <xf numFmtId="0" fontId="5" fillId="0" borderId="10" xfId="0" applyFont="1" applyBorder="1" applyAlignment="1">
      <alignment vertical="center"/>
    </xf>
    <xf numFmtId="176" fontId="3" fillId="0" borderId="0" xfId="0" applyNumberFormat="1" applyFont="1" applyFill="1" applyAlignment="1">
      <alignment vertical="center"/>
    </xf>
    <xf numFmtId="0" fontId="5" fillId="0" borderId="10" xfId="0" applyFont="1" applyFill="1" applyBorder="1" applyAlignment="1">
      <alignment horizontal="right" vertical="center"/>
    </xf>
    <xf numFmtId="0" fontId="5" fillId="0" borderId="0" xfId="0" applyFont="1" applyFill="1" applyBorder="1" applyAlignment="1">
      <alignment horizontal="distributed" vertical="center"/>
    </xf>
    <xf numFmtId="189" fontId="5" fillId="0" borderId="0" xfId="0" applyNumberFormat="1" applyFont="1" applyBorder="1" applyAlignment="1">
      <alignment vertical="center"/>
    </xf>
    <xf numFmtId="190" fontId="5" fillId="0" borderId="0" xfId="0" applyNumberFormat="1" applyFont="1" applyBorder="1" applyAlignment="1">
      <alignment vertical="center"/>
    </xf>
    <xf numFmtId="0" fontId="6" fillId="0" borderId="0" xfId="0" applyFont="1" applyAlignment="1">
      <alignment vertical="center"/>
    </xf>
    <xf numFmtId="0" fontId="0" fillId="0" borderId="0" xfId="0"/>
    <xf numFmtId="0" fontId="5" fillId="0" borderId="0" xfId="0" applyFont="1" applyBorder="1"/>
    <xf numFmtId="0" fontId="36" fillId="0" borderId="0" xfId="0" applyFont="1" applyFill="1" applyAlignment="1">
      <alignment vertical="center"/>
    </xf>
    <xf numFmtId="0" fontId="0" fillId="0" borderId="0" xfId="0"/>
    <xf numFmtId="0" fontId="5" fillId="0" borderId="0" xfId="0" applyFont="1" applyBorder="1" applyAlignment="1">
      <alignment horizontal="right"/>
    </xf>
    <xf numFmtId="0" fontId="5" fillId="0" borderId="10" xfId="0" applyFont="1" applyBorder="1"/>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58" xfId="0" applyFont="1" applyFill="1" applyBorder="1" applyAlignment="1">
      <alignment horizontal="center" vertical="center"/>
    </xf>
    <xf numFmtId="0" fontId="5" fillId="0" borderId="68" xfId="0" applyFont="1" applyBorder="1" applyAlignment="1">
      <alignment horizontal="center" vertical="center"/>
    </xf>
    <xf numFmtId="0" fontId="5" fillId="0" borderId="43" xfId="0" applyFont="1" applyBorder="1" applyAlignment="1">
      <alignment horizontal="center" vertical="center"/>
    </xf>
    <xf numFmtId="186" fontId="5" fillId="0" borderId="48" xfId="55" applyNumberFormat="1" applyFont="1" applyFill="1" applyBorder="1" applyAlignment="1">
      <alignment horizontal="center" vertical="center"/>
    </xf>
    <xf numFmtId="0" fontId="5" fillId="0" borderId="21" xfId="0" applyFont="1" applyBorder="1" applyAlignment="1">
      <alignment horizontal="center" vertical="center"/>
    </xf>
    <xf numFmtId="186" fontId="5" fillId="0" borderId="69" xfId="55" applyNumberFormat="1" applyFont="1" applyFill="1" applyBorder="1" applyAlignment="1">
      <alignment horizontal="center" vertical="center"/>
    </xf>
    <xf numFmtId="186" fontId="5" fillId="0" borderId="11" xfId="55" applyNumberFormat="1" applyFont="1" applyFill="1" applyBorder="1" applyAlignment="1">
      <alignment horizontal="center" vertical="center"/>
    </xf>
    <xf numFmtId="186" fontId="5" fillId="0" borderId="12" xfId="55" applyNumberFormat="1" applyFont="1" applyFill="1" applyBorder="1" applyAlignment="1">
      <alignment horizontal="center" vertical="center"/>
    </xf>
    <xf numFmtId="0" fontId="5" fillId="0" borderId="46" xfId="0" applyFont="1" applyBorder="1" applyAlignment="1">
      <alignment horizontal="center" vertical="center"/>
    </xf>
    <xf numFmtId="186" fontId="5" fillId="0" borderId="64" xfId="55" applyNumberFormat="1" applyFont="1" applyFill="1" applyBorder="1" applyAlignment="1">
      <alignment horizontal="center" vertical="center"/>
    </xf>
    <xf numFmtId="0" fontId="5" fillId="0" borderId="23" xfId="0" applyFont="1" applyBorder="1" applyAlignment="1">
      <alignment horizontal="center" vertical="center"/>
    </xf>
    <xf numFmtId="186" fontId="5" fillId="0" borderId="0" xfId="55" applyNumberFormat="1" applyFont="1" applyFill="1" applyBorder="1" applyAlignment="1">
      <alignment horizontal="center" vertical="center"/>
    </xf>
    <xf numFmtId="0" fontId="5" fillId="0" borderId="22" xfId="0" applyFont="1" applyBorder="1" applyAlignment="1">
      <alignment horizontal="center" vertical="center"/>
    </xf>
    <xf numFmtId="186" fontId="5" fillId="0" borderId="17" xfId="55" applyNumberFormat="1" applyFont="1" applyFill="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right" vertical="center"/>
    </xf>
    <xf numFmtId="0" fontId="3" fillId="0" borderId="59" xfId="0" applyFont="1" applyBorder="1" applyAlignment="1">
      <alignment horizontal="center" vertical="center"/>
    </xf>
    <xf numFmtId="0" fontId="3" fillId="0" borderId="60" xfId="0" applyFont="1" applyBorder="1" applyAlignment="1">
      <alignment horizontal="distributed" vertical="center" justifyLastLine="1"/>
    </xf>
    <xf numFmtId="0" fontId="3" fillId="0" borderId="59" xfId="0" applyFont="1" applyBorder="1" applyAlignment="1">
      <alignment horizontal="distributed" vertical="center" justifyLastLine="1"/>
    </xf>
    <xf numFmtId="0" fontId="3" fillId="0" borderId="58" xfId="0" applyFont="1" applyBorder="1" applyAlignment="1">
      <alignment horizontal="distributed" vertical="center" justifyLastLine="1"/>
    </xf>
    <xf numFmtId="49" fontId="3" fillId="0" borderId="16" xfId="0" applyNumberFormat="1" applyFont="1" applyBorder="1" applyAlignment="1">
      <alignment horizontal="center" vertical="center"/>
    </xf>
    <xf numFmtId="178" fontId="3" fillId="0" borderId="16" xfId="0" applyNumberFormat="1" applyFont="1" applyBorder="1" applyAlignment="1">
      <alignment vertical="center"/>
    </xf>
    <xf numFmtId="178" fontId="3" fillId="0" borderId="20" xfId="0" applyNumberFormat="1" applyFont="1" applyBorder="1" applyAlignment="1">
      <alignment vertical="center"/>
    </xf>
    <xf numFmtId="178" fontId="3" fillId="0" borderId="12" xfId="0" applyNumberFormat="1" applyFont="1" applyBorder="1" applyAlignment="1">
      <alignment vertical="center"/>
    </xf>
    <xf numFmtId="49" fontId="3" fillId="0" borderId="19" xfId="0" applyNumberFormat="1" applyFont="1" applyBorder="1" applyAlignment="1">
      <alignment horizontal="center" vertical="center"/>
    </xf>
    <xf numFmtId="178" fontId="3" fillId="0" borderId="19" xfId="0" applyNumberFormat="1" applyFont="1" applyBorder="1" applyAlignment="1">
      <alignment vertical="center"/>
    </xf>
    <xf numFmtId="178" fontId="3" fillId="0" borderId="22" xfId="0" applyNumberFormat="1" applyFont="1" applyBorder="1" applyAlignment="1">
      <alignment vertical="center"/>
    </xf>
    <xf numFmtId="0" fontId="3" fillId="0" borderId="57" xfId="0" applyNumberFormat="1" applyFont="1" applyBorder="1" applyAlignment="1"/>
    <xf numFmtId="49" fontId="3" fillId="0" borderId="57" xfId="0" applyNumberFormat="1" applyFont="1" applyBorder="1" applyAlignment="1">
      <alignment vertical="center"/>
    </xf>
    <xf numFmtId="178" fontId="3" fillId="0" borderId="24" xfId="0" applyNumberFormat="1" applyFont="1" applyBorder="1" applyAlignment="1">
      <alignment vertical="center"/>
    </xf>
    <xf numFmtId="178" fontId="3" fillId="0" borderId="0" xfId="0" applyNumberFormat="1" applyFont="1" applyBorder="1" applyAlignment="1">
      <alignment vertical="center"/>
    </xf>
    <xf numFmtId="0" fontId="3" fillId="0" borderId="10" xfId="0" applyFont="1" applyBorder="1" applyAlignment="1">
      <alignment horizontal="left" vertical="center"/>
    </xf>
    <xf numFmtId="0" fontId="52" fillId="0" borderId="10" xfId="0" applyFont="1" applyFill="1" applyBorder="1" applyAlignment="1">
      <alignment vertical="center"/>
    </xf>
    <xf numFmtId="0" fontId="52" fillId="0" borderId="43" xfId="0" applyFont="1" applyFill="1" applyBorder="1" applyAlignment="1">
      <alignment horizontal="center" vertical="center"/>
    </xf>
    <xf numFmtId="0" fontId="52" fillId="0" borderId="43" xfId="0" applyFont="1" applyFill="1" applyBorder="1" applyAlignment="1">
      <alignment horizontal="left" vertical="center"/>
    </xf>
    <xf numFmtId="180" fontId="52" fillId="0" borderId="65" xfId="0" applyNumberFormat="1" applyFont="1" applyFill="1" applyBorder="1" applyAlignment="1">
      <alignment vertical="center"/>
    </xf>
    <xf numFmtId="180" fontId="52" fillId="0" borderId="48" xfId="0" applyNumberFormat="1" applyFont="1" applyFill="1" applyBorder="1" applyAlignment="1">
      <alignment vertical="center"/>
    </xf>
    <xf numFmtId="180" fontId="52" fillId="0" borderId="14" xfId="0" applyNumberFormat="1" applyFont="1" applyFill="1" applyBorder="1" applyAlignment="1">
      <alignment vertical="center"/>
    </xf>
    <xf numFmtId="0" fontId="52" fillId="0" borderId="21" xfId="0" applyFont="1" applyFill="1" applyBorder="1" applyAlignment="1">
      <alignment horizontal="center" vertical="center"/>
    </xf>
    <xf numFmtId="0" fontId="52" fillId="0" borderId="21" xfId="0" applyFont="1" applyFill="1" applyBorder="1" applyAlignment="1">
      <alignment horizontal="left" vertical="center"/>
    </xf>
    <xf numFmtId="180" fontId="52" fillId="0" borderId="13" xfId="0" applyNumberFormat="1" applyFont="1" applyFill="1" applyBorder="1" applyAlignment="1">
      <alignment vertical="center"/>
    </xf>
    <xf numFmtId="180" fontId="52" fillId="0" borderId="12" xfId="0" applyNumberFormat="1" applyFont="1" applyFill="1" applyBorder="1" applyAlignment="1">
      <alignment vertical="center"/>
    </xf>
    <xf numFmtId="180" fontId="52" fillId="0" borderId="12" xfId="0" applyNumberFormat="1" applyFont="1" applyFill="1" applyBorder="1" applyAlignment="1">
      <alignment horizontal="right" vertical="center"/>
    </xf>
    <xf numFmtId="180" fontId="52" fillId="0" borderId="11" xfId="0" applyNumberFormat="1" applyFont="1" applyFill="1" applyBorder="1" applyAlignment="1">
      <alignment vertical="center"/>
    </xf>
    <xf numFmtId="0" fontId="52" fillId="0" borderId="46" xfId="0" applyFont="1" applyFill="1" applyBorder="1" applyAlignment="1">
      <alignment horizontal="center" vertical="center"/>
    </xf>
    <xf numFmtId="0" fontId="52" fillId="0" borderId="46" xfId="0" applyFont="1" applyFill="1" applyBorder="1" applyAlignment="1">
      <alignment horizontal="left" vertical="center"/>
    </xf>
    <xf numFmtId="180" fontId="52" fillId="0" borderId="64" xfId="0" applyNumberFormat="1" applyFont="1" applyFill="1" applyBorder="1" applyAlignment="1">
      <alignment vertical="center"/>
    </xf>
    <xf numFmtId="180" fontId="52" fillId="0" borderId="69" xfId="0" applyNumberFormat="1" applyFont="1" applyFill="1" applyBorder="1" applyAlignment="1">
      <alignment vertical="center"/>
    </xf>
    <xf numFmtId="180" fontId="52" fillId="0" borderId="69" xfId="0" applyNumberFormat="1" applyFont="1" applyFill="1" applyBorder="1" applyAlignment="1">
      <alignment horizontal="right" vertical="center"/>
    </xf>
    <xf numFmtId="0" fontId="52" fillId="0" borderId="23" xfId="0" applyFont="1" applyFill="1" applyBorder="1" applyAlignment="1">
      <alignment horizontal="center" vertical="center"/>
    </xf>
    <xf numFmtId="0" fontId="52" fillId="0" borderId="23" xfId="0" applyFont="1" applyFill="1" applyBorder="1" applyAlignment="1">
      <alignment horizontal="left" vertical="center"/>
    </xf>
    <xf numFmtId="0" fontId="52" fillId="0" borderId="21" xfId="0" applyFont="1" applyFill="1" applyBorder="1" applyAlignment="1">
      <alignment horizontal="left" vertical="center" shrinkToFit="1"/>
    </xf>
    <xf numFmtId="180" fontId="52" fillId="0" borderId="40" xfId="0" applyNumberFormat="1" applyFont="1" applyFill="1" applyBorder="1" applyAlignment="1">
      <alignment vertical="center"/>
    </xf>
    <xf numFmtId="0" fontId="52" fillId="0" borderId="46" xfId="0" applyFont="1" applyFill="1" applyBorder="1" applyAlignment="1">
      <alignment horizontal="left" vertical="center" shrinkToFit="1"/>
    </xf>
    <xf numFmtId="180" fontId="52" fillId="0" borderId="44" xfId="0" applyNumberFormat="1" applyFont="1" applyFill="1" applyBorder="1" applyAlignment="1">
      <alignment vertical="center"/>
    </xf>
    <xf numFmtId="180" fontId="52" fillId="0" borderId="26" xfId="0" applyNumberFormat="1" applyFont="1" applyFill="1" applyBorder="1" applyAlignment="1">
      <alignment vertical="center"/>
    </xf>
    <xf numFmtId="180" fontId="52" fillId="0" borderId="66" xfId="0" applyNumberFormat="1" applyFont="1" applyFill="1" applyBorder="1" applyAlignment="1">
      <alignment vertical="center"/>
    </xf>
    <xf numFmtId="180" fontId="52" fillId="0" borderId="66" xfId="0" applyNumberFormat="1" applyFont="1" applyFill="1" applyBorder="1" applyAlignment="1">
      <alignment horizontal="right" vertical="center"/>
    </xf>
    <xf numFmtId="180" fontId="52" fillId="0" borderId="70" xfId="0" applyNumberFormat="1" applyFont="1" applyFill="1" applyBorder="1" applyAlignment="1">
      <alignment vertical="center"/>
    </xf>
    <xf numFmtId="0" fontId="52" fillId="0" borderId="22" xfId="0" applyFont="1" applyFill="1" applyBorder="1" applyAlignment="1">
      <alignment horizontal="center" vertical="center"/>
    </xf>
    <xf numFmtId="0" fontId="52" fillId="0" borderId="22" xfId="0" applyFont="1" applyFill="1" applyBorder="1" applyAlignment="1">
      <alignment horizontal="left" vertical="center"/>
    </xf>
    <xf numFmtId="180" fontId="52" fillId="0" borderId="17" xfId="0" applyNumberFormat="1" applyFont="1" applyFill="1" applyBorder="1" applyAlignment="1">
      <alignment vertical="center"/>
    </xf>
    <xf numFmtId="180" fontId="52" fillId="0" borderId="18" xfId="0" applyNumberFormat="1" applyFont="1" applyFill="1" applyBorder="1" applyAlignment="1">
      <alignment vertical="center"/>
    </xf>
    <xf numFmtId="0" fontId="52" fillId="0" borderId="0" xfId="0" applyFont="1" applyFill="1" applyBorder="1" applyAlignment="1">
      <alignment horizontal="center" vertical="center"/>
    </xf>
    <xf numFmtId="0" fontId="52" fillId="0" borderId="33" xfId="0" applyFont="1" applyFill="1" applyBorder="1" applyAlignment="1">
      <alignment horizontal="left" vertical="center"/>
    </xf>
    <xf numFmtId="180" fontId="52" fillId="0" borderId="12" xfId="0" applyNumberFormat="1" applyFont="1" applyFill="1" applyBorder="1" applyAlignment="1">
      <alignment horizontal="right" vertical="center" shrinkToFit="1"/>
    </xf>
    <xf numFmtId="0" fontId="52" fillId="0" borderId="0" xfId="0" applyFont="1" applyFill="1" applyBorder="1" applyAlignment="1">
      <alignment horizontal="left" vertical="center" shrinkToFit="1"/>
    </xf>
    <xf numFmtId="180" fontId="52" fillId="0" borderId="67" xfId="0" applyNumberFormat="1" applyFont="1" applyFill="1" applyBorder="1" applyAlignment="1">
      <alignment vertical="center"/>
    </xf>
    <xf numFmtId="0" fontId="52" fillId="0" borderId="56" xfId="0" applyFont="1" applyFill="1" applyBorder="1" applyAlignment="1">
      <alignment horizontal="center" vertical="center"/>
    </xf>
    <xf numFmtId="0" fontId="52" fillId="0" borderId="56" xfId="0" applyFont="1" applyFill="1" applyBorder="1" applyAlignment="1">
      <alignment horizontal="left" vertical="center"/>
    </xf>
    <xf numFmtId="180" fontId="52" fillId="0" borderId="28" xfId="0" applyNumberFormat="1" applyFont="1" applyFill="1" applyBorder="1" applyAlignment="1">
      <alignment vertical="center"/>
    </xf>
    <xf numFmtId="180" fontId="52" fillId="0" borderId="30" xfId="0" applyNumberFormat="1" applyFont="1" applyFill="1" applyBorder="1" applyAlignment="1">
      <alignment vertical="center"/>
    </xf>
    <xf numFmtId="0" fontId="52" fillId="0" borderId="20" xfId="0" applyFont="1" applyFill="1" applyBorder="1" applyAlignment="1">
      <alignment horizontal="center" vertical="center"/>
    </xf>
    <xf numFmtId="0" fontId="52" fillId="0" borderId="20" xfId="0" applyFont="1" applyFill="1" applyBorder="1" applyAlignment="1">
      <alignment horizontal="left" vertical="center"/>
    </xf>
    <xf numFmtId="0" fontId="52" fillId="0" borderId="10" xfId="0" applyFont="1" applyFill="1" applyBorder="1" applyAlignment="1">
      <alignment horizontal="center" vertical="center"/>
    </xf>
    <xf numFmtId="180" fontId="52" fillId="0" borderId="63" xfId="0" applyNumberFormat="1" applyFont="1" applyFill="1" applyBorder="1" applyAlignment="1">
      <alignment vertical="center"/>
    </xf>
    <xf numFmtId="0" fontId="52" fillId="0" borderId="0" xfId="0" applyFont="1" applyFill="1" applyBorder="1" applyAlignment="1">
      <alignment horizontal="right" vertical="center"/>
    </xf>
    <xf numFmtId="0" fontId="3" fillId="0" borderId="10" xfId="0" applyFont="1" applyBorder="1" applyAlignment="1">
      <alignment horizontal="centerContinuous" vertical="center"/>
    </xf>
    <xf numFmtId="0" fontId="0" fillId="0" borderId="0" xfId="0" applyFont="1"/>
    <xf numFmtId="0" fontId="3" fillId="0" borderId="10" xfId="0" applyFont="1" applyFill="1" applyBorder="1" applyAlignment="1">
      <alignment horizontal="left" vertical="center"/>
    </xf>
    <xf numFmtId="0" fontId="53" fillId="0" borderId="10" xfId="0" applyFont="1" applyBorder="1" applyAlignment="1">
      <alignment vertical="center"/>
    </xf>
    <xf numFmtId="0" fontId="53" fillId="0" borderId="10" xfId="0" applyFont="1" applyBorder="1" applyAlignment="1">
      <alignment horizontal="right" vertical="center"/>
    </xf>
    <xf numFmtId="0" fontId="53" fillId="0" borderId="0" xfId="0" applyFont="1" applyAlignment="1">
      <alignment vertical="center"/>
    </xf>
    <xf numFmtId="49" fontId="3" fillId="0" borderId="21" xfId="0" applyNumberFormat="1" applyFont="1" applyBorder="1" applyAlignment="1">
      <alignment horizontal="left" vertical="center"/>
    </xf>
    <xf numFmtId="49" fontId="3" fillId="0" borderId="20" xfId="0" applyNumberFormat="1" applyFont="1" applyBorder="1" applyAlignment="1">
      <alignment horizontal="left" vertical="center"/>
    </xf>
    <xf numFmtId="49" fontId="3" fillId="0" borderId="22" xfId="0" applyNumberFormat="1" applyFont="1" applyBorder="1" applyAlignment="1">
      <alignment horizontal="left" vertical="center" wrapText="1"/>
    </xf>
    <xf numFmtId="49" fontId="3" fillId="0" borderId="23" xfId="0" applyNumberFormat="1" applyFont="1" applyBorder="1" applyAlignment="1">
      <alignment horizontal="left" vertical="center"/>
    </xf>
    <xf numFmtId="0" fontId="53" fillId="0" borderId="75" xfId="0" applyFont="1" applyFill="1" applyBorder="1" applyAlignment="1">
      <alignment horizontal="center" vertical="center"/>
    </xf>
    <xf numFmtId="0" fontId="53" fillId="0" borderId="76" xfId="0" applyFont="1" applyFill="1" applyBorder="1" applyAlignment="1">
      <alignment horizontal="center" vertical="center" shrinkToFit="1"/>
    </xf>
    <xf numFmtId="2" fontId="53" fillId="0" borderId="77" xfId="0" applyNumberFormat="1" applyFont="1" applyFill="1" applyBorder="1" applyAlignment="1">
      <alignment horizontal="center" vertical="center"/>
    </xf>
    <xf numFmtId="192" fontId="53" fillId="0" borderId="55" xfId="0" applyNumberFormat="1" applyFont="1" applyBorder="1" applyAlignment="1">
      <alignment vertical="center"/>
    </xf>
    <xf numFmtId="192" fontId="53" fillId="0" borderId="48" xfId="0" applyNumberFormat="1" applyFont="1" applyBorder="1" applyAlignment="1">
      <alignment vertical="center"/>
    </xf>
    <xf numFmtId="192" fontId="53" fillId="0" borderId="11" xfId="0" applyNumberFormat="1" applyFont="1" applyBorder="1" applyAlignment="1">
      <alignment vertical="center"/>
    </xf>
    <xf numFmtId="192" fontId="53" fillId="0" borderId="44" xfId="0" applyNumberFormat="1" applyFont="1" applyBorder="1" applyAlignment="1">
      <alignment vertical="center"/>
    </xf>
    <xf numFmtId="189" fontId="53" fillId="0" borderId="48" xfId="0" applyNumberFormat="1" applyFont="1" applyBorder="1" applyAlignment="1">
      <alignment vertical="center"/>
    </xf>
    <xf numFmtId="189" fontId="53" fillId="0" borderId="11" xfId="0" applyNumberFormat="1" applyFont="1" applyBorder="1" applyAlignment="1">
      <alignment vertical="center"/>
    </xf>
    <xf numFmtId="189" fontId="53" fillId="0" borderId="17" xfId="0" applyNumberFormat="1" applyFont="1" applyBorder="1" applyAlignment="1">
      <alignment vertical="center"/>
    </xf>
    <xf numFmtId="0" fontId="53" fillId="0" borderId="10" xfId="0" applyFont="1" applyFill="1" applyBorder="1" applyAlignment="1">
      <alignment vertical="center"/>
    </xf>
    <xf numFmtId="0" fontId="53" fillId="0" borderId="10" xfId="0" applyFont="1" applyFill="1" applyBorder="1" applyAlignment="1">
      <alignment horizontal="right" vertical="center"/>
    </xf>
    <xf numFmtId="189" fontId="53" fillId="0" borderId="44" xfId="0" applyNumberFormat="1" applyFont="1" applyBorder="1" applyAlignment="1">
      <alignment vertical="center"/>
    </xf>
    <xf numFmtId="189" fontId="53" fillId="0" borderId="40" xfId="0" applyNumberFormat="1" applyFont="1" applyBorder="1" applyAlignment="1">
      <alignment vertical="center"/>
    </xf>
    <xf numFmtId="193" fontId="53" fillId="0" borderId="82" xfId="0" applyNumberFormat="1" applyFont="1" applyBorder="1" applyAlignment="1">
      <alignment vertical="center"/>
    </xf>
    <xf numFmtId="189" fontId="53" fillId="0" borderId="13" xfId="0" applyNumberFormat="1" applyFont="1" applyBorder="1" applyAlignment="1">
      <alignment vertical="center"/>
    </xf>
    <xf numFmtId="0" fontId="53" fillId="0" borderId="0" xfId="0" applyFont="1" applyFill="1" applyBorder="1" applyAlignment="1">
      <alignment vertical="center"/>
    </xf>
    <xf numFmtId="0" fontId="53" fillId="0" borderId="0" xfId="0" applyFont="1" applyFill="1" applyBorder="1" applyAlignment="1">
      <alignment horizontal="distributed" vertical="center"/>
    </xf>
    <xf numFmtId="189" fontId="53" fillId="0" borderId="0" xfId="0" applyNumberFormat="1" applyFont="1" applyBorder="1" applyAlignment="1">
      <alignment vertical="center"/>
    </xf>
    <xf numFmtId="189" fontId="53" fillId="0" borderId="0" xfId="0" applyNumberFormat="1" applyFont="1" applyFill="1" applyBorder="1" applyAlignment="1">
      <alignment vertical="center"/>
    </xf>
    <xf numFmtId="190" fontId="53" fillId="0" borderId="0" xfId="0" applyNumberFormat="1" applyFont="1" applyBorder="1" applyAlignment="1">
      <alignment vertical="center"/>
    </xf>
    <xf numFmtId="191" fontId="53" fillId="0" borderId="0" xfId="0" applyNumberFormat="1" applyFont="1" applyBorder="1" applyAlignment="1">
      <alignment vertical="center"/>
    </xf>
    <xf numFmtId="189" fontId="53" fillId="0" borderId="10" xfId="0" applyNumberFormat="1" applyFont="1" applyFill="1" applyBorder="1" applyAlignment="1">
      <alignment vertical="center"/>
    </xf>
    <xf numFmtId="192" fontId="53" fillId="0" borderId="0" xfId="0" applyNumberFormat="1" applyFont="1" applyFill="1" applyBorder="1" applyAlignment="1">
      <alignment vertical="center"/>
    </xf>
    <xf numFmtId="189" fontId="53" fillId="0" borderId="96" xfId="0" applyNumberFormat="1" applyFont="1" applyBorder="1" applyAlignment="1">
      <alignment vertical="center"/>
    </xf>
    <xf numFmtId="189" fontId="53" fillId="0" borderId="96" xfId="0" applyNumberFormat="1" applyFont="1" applyFill="1" applyBorder="1" applyAlignment="1">
      <alignment vertical="center"/>
    </xf>
    <xf numFmtId="192" fontId="53" fillId="0" borderId="82" xfId="0" applyNumberFormat="1" applyFont="1" applyFill="1" applyBorder="1" applyAlignment="1">
      <alignment horizontal="right" vertical="center"/>
    </xf>
    <xf numFmtId="192" fontId="53" fillId="0" borderId="94" xfId="0" applyNumberFormat="1" applyFont="1" applyFill="1" applyBorder="1" applyAlignment="1">
      <alignment horizontal="right" vertical="center"/>
    </xf>
    <xf numFmtId="0" fontId="53" fillId="0" borderId="0" xfId="0" applyFont="1" applyFill="1" applyAlignment="1">
      <alignment vertical="center"/>
    </xf>
    <xf numFmtId="176" fontId="53" fillId="0" borderId="31" xfId="0" applyNumberFormat="1" applyFont="1" applyFill="1" applyBorder="1" applyAlignment="1">
      <alignment vertical="center"/>
    </xf>
    <xf numFmtId="176" fontId="53" fillId="0" borderId="0" xfId="0" applyNumberFormat="1" applyFont="1" applyFill="1" applyAlignment="1">
      <alignment vertical="center"/>
    </xf>
    <xf numFmtId="176" fontId="53" fillId="0" borderId="61" xfId="0" applyNumberFormat="1" applyFont="1" applyBorder="1" applyAlignment="1">
      <alignment horizontal="center" vertical="center" wrapText="1"/>
    </xf>
    <xf numFmtId="176" fontId="53" fillId="0" borderId="62" xfId="0" applyNumberFormat="1" applyFont="1" applyBorder="1" applyAlignment="1">
      <alignment horizontal="center" vertical="center" wrapText="1"/>
    </xf>
    <xf numFmtId="176" fontId="53" fillId="0" borderId="58" xfId="0" applyNumberFormat="1" applyFont="1" applyBorder="1" applyAlignment="1">
      <alignment horizontal="center" vertical="center" wrapText="1"/>
    </xf>
    <xf numFmtId="179" fontId="53" fillId="0" borderId="49" xfId="0" applyNumberFormat="1" applyFont="1" applyBorder="1" applyAlignment="1">
      <alignment vertical="center"/>
    </xf>
    <xf numFmtId="179" fontId="53" fillId="0" borderId="53" xfId="0" applyNumberFormat="1" applyFont="1" applyBorder="1" applyAlignment="1">
      <alignment vertical="center"/>
    </xf>
    <xf numFmtId="179" fontId="53" fillId="0" borderId="43" xfId="0" applyNumberFormat="1" applyFont="1" applyBorder="1" applyAlignment="1">
      <alignment vertical="center"/>
    </xf>
    <xf numFmtId="0" fontId="53" fillId="0" borderId="21" xfId="0" applyFont="1" applyBorder="1" applyAlignment="1">
      <alignment horizontal="center" vertical="center"/>
    </xf>
    <xf numFmtId="179" fontId="53" fillId="0" borderId="38" xfId="0" applyNumberFormat="1" applyFont="1" applyBorder="1" applyAlignment="1">
      <alignment vertical="center"/>
    </xf>
    <xf numFmtId="179" fontId="53" fillId="0" borderId="51" xfId="0" applyNumberFormat="1" applyFont="1" applyBorder="1" applyAlignment="1">
      <alignment vertical="center"/>
    </xf>
    <xf numFmtId="179" fontId="53" fillId="0" borderId="21" xfId="0" applyNumberFormat="1" applyFont="1" applyBorder="1" applyAlignment="1">
      <alignment vertical="center"/>
    </xf>
    <xf numFmtId="179" fontId="53" fillId="0" borderId="38" xfId="0" applyNumberFormat="1" applyFont="1" applyFill="1" applyBorder="1" applyAlignment="1">
      <alignment vertical="center"/>
    </xf>
    <xf numFmtId="179" fontId="53" fillId="0" borderId="51" xfId="0" applyNumberFormat="1" applyFont="1" applyFill="1" applyBorder="1" applyAlignment="1">
      <alignment vertical="center"/>
    </xf>
    <xf numFmtId="179" fontId="55" fillId="0" borderId="38" xfId="0" applyNumberFormat="1" applyFont="1" applyBorder="1" applyAlignment="1">
      <alignment vertical="center"/>
    </xf>
    <xf numFmtId="179" fontId="55" fillId="0" borderId="51" xfId="0" applyNumberFormat="1" applyFont="1" applyBorder="1" applyAlignment="1">
      <alignment vertical="center"/>
    </xf>
    <xf numFmtId="179" fontId="55" fillId="0" borderId="21" xfId="0" applyNumberFormat="1" applyFont="1" applyBorder="1" applyAlignment="1">
      <alignment vertical="center"/>
    </xf>
    <xf numFmtId="179" fontId="53" fillId="0" borderId="35" xfId="0" applyNumberFormat="1" applyFont="1" applyBorder="1" applyAlignment="1">
      <alignment vertical="center"/>
    </xf>
    <xf numFmtId="179" fontId="53" fillId="0" borderId="50" xfId="0" applyNumberFormat="1" applyFont="1" applyBorder="1" applyAlignment="1">
      <alignment vertical="center"/>
    </xf>
    <xf numFmtId="179" fontId="53" fillId="0" borderId="22" xfId="0" applyNumberFormat="1" applyFont="1" applyBorder="1" applyAlignment="1">
      <alignment vertical="center"/>
    </xf>
    <xf numFmtId="0" fontId="36" fillId="0" borderId="0" xfId="53" applyFont="1"/>
    <xf numFmtId="0" fontId="3" fillId="0" borderId="0" xfId="53" applyFont="1" applyAlignment="1">
      <alignment vertical="center"/>
    </xf>
    <xf numFmtId="49" fontId="3" fillId="0" borderId="0" xfId="53" applyNumberFormat="1" applyFont="1" applyFill="1" applyAlignment="1">
      <alignment vertical="center"/>
    </xf>
    <xf numFmtId="49" fontId="3" fillId="0" borderId="0" xfId="53" applyNumberFormat="1" applyFont="1" applyFill="1" applyAlignment="1">
      <alignment horizontal="center" vertical="center"/>
    </xf>
    <xf numFmtId="0" fontId="3" fillId="0" borderId="0" xfId="53" applyFont="1" applyFill="1" applyAlignment="1">
      <alignment vertical="center"/>
    </xf>
    <xf numFmtId="0" fontId="3" fillId="0" borderId="0" xfId="53" applyFont="1" applyFill="1" applyAlignment="1">
      <alignment horizontal="center" vertical="center"/>
    </xf>
    <xf numFmtId="0" fontId="3" fillId="0" borderId="0" xfId="54" applyFont="1" applyFill="1" applyAlignment="1">
      <alignment vertical="center"/>
    </xf>
    <xf numFmtId="0" fontId="3" fillId="0" borderId="68" xfId="54" applyFont="1" applyFill="1" applyBorder="1" applyAlignment="1">
      <alignment horizontal="center" vertical="center" wrapText="1"/>
    </xf>
    <xf numFmtId="0" fontId="3" fillId="0" borderId="59" xfId="54" applyFont="1" applyFill="1" applyBorder="1" applyAlignment="1">
      <alignment horizontal="center" vertical="center" wrapText="1"/>
    </xf>
    <xf numFmtId="180" fontId="3" fillId="0" borderId="69" xfId="52" applyNumberFormat="1" applyFont="1" applyFill="1" applyBorder="1" applyAlignment="1">
      <alignment vertical="center"/>
    </xf>
    <xf numFmtId="180" fontId="3" fillId="0" borderId="65" xfId="52" applyNumberFormat="1" applyFont="1" applyFill="1" applyBorder="1" applyAlignment="1">
      <alignment vertical="center"/>
    </xf>
    <xf numFmtId="180" fontId="3" fillId="0" borderId="52" xfId="52" applyNumberFormat="1" applyFont="1" applyFill="1" applyBorder="1" applyAlignment="1">
      <alignment vertical="center"/>
    </xf>
    <xf numFmtId="184" fontId="3" fillId="0" borderId="12" xfId="52" applyNumberFormat="1" applyFont="1" applyFill="1" applyBorder="1" applyAlignment="1">
      <alignment vertical="center"/>
    </xf>
    <xf numFmtId="184" fontId="3" fillId="0" borderId="15" xfId="52" applyNumberFormat="1" applyFont="1" applyFill="1" applyBorder="1" applyAlignment="1">
      <alignment vertical="center"/>
    </xf>
    <xf numFmtId="181" fontId="3" fillId="0" borderId="12" xfId="52" applyNumberFormat="1" applyFont="1" applyFill="1" applyBorder="1" applyAlignment="1">
      <alignment vertical="center"/>
    </xf>
    <xf numFmtId="181" fontId="3" fillId="0" borderId="15" xfId="52" applyNumberFormat="1" applyFont="1" applyFill="1" applyBorder="1" applyAlignment="1">
      <alignment vertical="center"/>
    </xf>
    <xf numFmtId="180" fontId="3" fillId="0" borderId="12" xfId="52" applyNumberFormat="1" applyFont="1" applyFill="1" applyBorder="1" applyAlignment="1">
      <alignment vertical="center"/>
    </xf>
    <xf numFmtId="180" fontId="3" fillId="0" borderId="15" xfId="52" applyNumberFormat="1" applyFont="1" applyFill="1" applyBorder="1" applyAlignment="1">
      <alignment vertical="center"/>
    </xf>
    <xf numFmtId="181" fontId="3" fillId="0" borderId="18" xfId="52" applyNumberFormat="1" applyFont="1" applyFill="1" applyBorder="1" applyAlignment="1">
      <alignment vertical="center"/>
    </xf>
    <xf numFmtId="181" fontId="3" fillId="0" borderId="19" xfId="52" applyNumberFormat="1" applyFont="1" applyFill="1" applyBorder="1" applyAlignment="1">
      <alignment vertical="center"/>
    </xf>
    <xf numFmtId="49" fontId="3" fillId="0" borderId="0" xfId="53" applyNumberFormat="1" applyFont="1" applyFill="1" applyBorder="1" applyAlignment="1">
      <alignment vertical="center"/>
    </xf>
    <xf numFmtId="0" fontId="3" fillId="0" borderId="31" xfId="54" applyFont="1" applyFill="1" applyBorder="1" applyAlignment="1">
      <alignment vertical="center"/>
    </xf>
    <xf numFmtId="0" fontId="3" fillId="0" borderId="60" xfId="54" applyFont="1" applyFill="1" applyBorder="1" applyAlignment="1">
      <alignment horizontal="center" vertical="center" wrapText="1"/>
    </xf>
    <xf numFmtId="186" fontId="3" fillId="0" borderId="48" xfId="54" applyNumberFormat="1" applyFont="1" applyFill="1" applyBorder="1" applyAlignment="1">
      <alignment vertical="center"/>
    </xf>
    <xf numFmtId="186" fontId="3" fillId="0" borderId="65" xfId="54" applyNumberFormat="1" applyFont="1" applyFill="1" applyBorder="1" applyAlignment="1">
      <alignment vertical="center"/>
    </xf>
    <xf numFmtId="186" fontId="3" fillId="0" borderId="52" xfId="54" applyNumberFormat="1" applyFont="1" applyFill="1" applyBorder="1" applyAlignment="1">
      <alignment vertical="center"/>
    </xf>
    <xf numFmtId="184" fontId="3" fillId="0" borderId="11" xfId="52" applyNumberFormat="1" applyFont="1" applyFill="1" applyBorder="1" applyAlignment="1">
      <alignment vertical="center"/>
    </xf>
    <xf numFmtId="181" fontId="3" fillId="0" borderId="11" xfId="52" applyNumberFormat="1" applyFont="1" applyFill="1" applyBorder="1" applyAlignment="1">
      <alignment vertical="center"/>
    </xf>
    <xf numFmtId="186" fontId="3" fillId="0" borderId="11" xfId="54" applyNumberFormat="1" applyFont="1" applyFill="1" applyBorder="1" applyAlignment="1">
      <alignment vertical="center"/>
    </xf>
    <xf numFmtId="187" fontId="3" fillId="0" borderId="40" xfId="53" applyNumberFormat="1" applyFont="1" applyBorder="1" applyAlignment="1">
      <alignment horizontal="right" vertical="center"/>
    </xf>
    <xf numFmtId="186" fontId="3" fillId="0" borderId="12" xfId="54" applyNumberFormat="1" applyFont="1" applyFill="1" applyBorder="1" applyAlignment="1">
      <alignment vertical="center"/>
    </xf>
    <xf numFmtId="186" fontId="3" fillId="0" borderId="15" xfId="54" applyNumberFormat="1" applyFont="1" applyFill="1" applyBorder="1" applyAlignment="1">
      <alignment vertical="center"/>
    </xf>
    <xf numFmtId="186" fontId="3" fillId="0" borderId="13" xfId="54" applyNumberFormat="1" applyFont="1" applyFill="1" applyBorder="1" applyAlignment="1">
      <alignment vertical="center"/>
    </xf>
    <xf numFmtId="187" fontId="3" fillId="0" borderId="11" xfId="53" applyNumberFormat="1" applyFont="1" applyBorder="1" applyAlignment="1">
      <alignment horizontal="right" vertical="center"/>
    </xf>
    <xf numFmtId="180" fontId="3" fillId="0" borderId="11" xfId="54" applyNumberFormat="1" applyFont="1" applyFill="1" applyBorder="1" applyAlignment="1">
      <alignment vertical="center"/>
    </xf>
    <xf numFmtId="186" fontId="3" fillId="0" borderId="17" xfId="54" applyNumberFormat="1" applyFont="1" applyFill="1" applyBorder="1" applyAlignment="1">
      <alignment vertical="center"/>
    </xf>
    <xf numFmtId="186" fontId="3" fillId="0" borderId="18" xfId="54" applyNumberFormat="1" applyFont="1" applyFill="1" applyBorder="1" applyAlignment="1">
      <alignment vertical="center"/>
    </xf>
    <xf numFmtId="186" fontId="3" fillId="0" borderId="19" xfId="54" applyNumberFormat="1" applyFont="1" applyFill="1" applyBorder="1" applyAlignment="1">
      <alignment vertical="center"/>
    </xf>
    <xf numFmtId="185" fontId="3" fillId="0" borderId="0" xfId="53" applyNumberFormat="1" applyFont="1" applyFill="1" applyAlignment="1">
      <alignment vertical="center"/>
    </xf>
    <xf numFmtId="0" fontId="3" fillId="0" borderId="0" xfId="0" applyFont="1" applyBorder="1" applyAlignment="1">
      <alignment horizontal="center" vertical="center"/>
    </xf>
    <xf numFmtId="0" fontId="3" fillId="0" borderId="68" xfId="0" applyFont="1" applyBorder="1" applyAlignment="1">
      <alignment horizontal="center" vertical="center"/>
    </xf>
    <xf numFmtId="49" fontId="3" fillId="0" borderId="42" xfId="0" applyNumberFormat="1" applyFont="1" applyBorder="1" applyAlignment="1">
      <alignment horizontal="center" vertical="center" wrapText="1"/>
    </xf>
    <xf numFmtId="196" fontId="3" fillId="0" borderId="14" xfId="0" applyNumberFormat="1" applyFont="1" applyBorder="1" applyAlignment="1">
      <alignment horizontal="right" vertical="center"/>
    </xf>
    <xf numFmtId="194" fontId="3" fillId="0" borderId="12" xfId="0" applyNumberFormat="1" applyFont="1" applyBorder="1" applyAlignment="1">
      <alignment vertical="center"/>
    </xf>
    <xf numFmtId="195" fontId="3" fillId="0" borderId="12" xfId="0" applyNumberFormat="1" applyFont="1" applyFill="1" applyBorder="1" applyAlignment="1">
      <alignment horizontal="right" vertical="center"/>
    </xf>
    <xf numFmtId="49" fontId="3" fillId="0" borderId="15" xfId="0" applyNumberFormat="1" applyFont="1" applyBorder="1" applyAlignment="1">
      <alignment horizontal="center" vertical="center" wrapText="1"/>
    </xf>
    <xf numFmtId="194" fontId="3" fillId="0" borderId="66" xfId="0" applyNumberFormat="1" applyFont="1" applyBorder="1" applyAlignment="1">
      <alignment vertical="center"/>
    </xf>
    <xf numFmtId="195" fontId="3" fillId="0" borderId="66" xfId="0" applyNumberFormat="1" applyFont="1" applyFill="1" applyBorder="1" applyAlignment="1">
      <alignment horizontal="right" vertical="center"/>
    </xf>
    <xf numFmtId="196" fontId="3" fillId="0" borderId="12" xfId="0" applyNumberFormat="1" applyFont="1" applyBorder="1" applyAlignment="1">
      <alignment horizontal="right" vertical="center"/>
    </xf>
    <xf numFmtId="49" fontId="3" fillId="0" borderId="37" xfId="0" applyNumberFormat="1" applyFont="1" applyBorder="1" applyAlignment="1">
      <alignment horizontal="center" vertical="center" wrapText="1"/>
    </xf>
    <xf numFmtId="196" fontId="3" fillId="0" borderId="63" xfId="0" applyNumberFormat="1" applyFont="1" applyBorder="1" applyAlignment="1">
      <alignment horizontal="right" vertical="center"/>
    </xf>
    <xf numFmtId="194" fontId="3" fillId="0" borderId="63" xfId="0" applyNumberFormat="1" applyFont="1" applyBorder="1" applyAlignment="1">
      <alignment vertical="center"/>
    </xf>
    <xf numFmtId="195" fontId="3" fillId="0" borderId="63" xfId="0" applyNumberFormat="1" applyFont="1" applyFill="1" applyBorder="1" applyAlignment="1">
      <alignment horizontal="right" vertical="center"/>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0" xfId="0" quotePrefix="1" applyFont="1" applyBorder="1" applyAlignment="1">
      <alignment horizontal="center" vertical="center" wrapText="1"/>
    </xf>
    <xf numFmtId="0" fontId="3" fillId="0" borderId="59" xfId="0" quotePrefix="1" applyFont="1" applyBorder="1" applyAlignment="1">
      <alignment horizontal="center" vertical="center" wrapText="1"/>
    </xf>
    <xf numFmtId="0" fontId="3" fillId="0" borderId="60" xfId="0" quotePrefix="1" applyFont="1" applyFill="1" applyBorder="1" applyAlignment="1">
      <alignment horizontal="center" vertical="center" wrapText="1"/>
    </xf>
    <xf numFmtId="0" fontId="3" fillId="0" borderId="58" xfId="0" quotePrefix="1" applyFont="1" applyBorder="1" applyAlignment="1">
      <alignment horizontal="center" vertical="center" wrapText="1"/>
    </xf>
    <xf numFmtId="0" fontId="3" fillId="0" borderId="15" xfId="0" applyFont="1" applyBorder="1" applyAlignment="1">
      <alignment horizontal="center" vertical="center"/>
    </xf>
    <xf numFmtId="180" fontId="3" fillId="0" borderId="21" xfId="0" applyNumberFormat="1" applyFont="1" applyBorder="1" applyAlignment="1">
      <alignment horizontal="right" vertical="center"/>
    </xf>
    <xf numFmtId="180" fontId="3" fillId="0" borderId="11" xfId="0" applyNumberFormat="1" applyFont="1" applyBorder="1" applyAlignment="1">
      <alignment vertical="center"/>
    </xf>
    <xf numFmtId="180" fontId="3" fillId="0" borderId="52" xfId="0" applyNumberFormat="1" applyFont="1" applyBorder="1" applyAlignment="1">
      <alignment vertical="center"/>
    </xf>
    <xf numFmtId="180" fontId="3" fillId="0" borderId="48" xfId="0" applyNumberFormat="1" applyFont="1" applyBorder="1" applyAlignment="1">
      <alignment vertical="center"/>
    </xf>
    <xf numFmtId="180" fontId="3" fillId="0" borderId="15" xfId="0" applyNumberFormat="1" applyFont="1" applyBorder="1" applyAlignment="1">
      <alignment vertical="center"/>
    </xf>
    <xf numFmtId="180" fontId="3" fillId="0" borderId="15" xfId="0" applyNumberFormat="1" applyFont="1" applyBorder="1" applyAlignment="1">
      <alignment horizontal="right" vertical="center"/>
    </xf>
    <xf numFmtId="180" fontId="3" fillId="0" borderId="15" xfId="0" applyNumberFormat="1" applyFont="1" applyFill="1" applyBorder="1" applyAlignment="1">
      <alignment horizontal="right" vertical="center"/>
    </xf>
    <xf numFmtId="188" fontId="3" fillId="0" borderId="21" xfId="0" applyNumberFormat="1" applyFont="1" applyBorder="1" applyAlignment="1">
      <alignment horizontal="right" vertical="center"/>
    </xf>
    <xf numFmtId="180" fontId="3" fillId="0" borderId="13" xfId="0" applyNumberFormat="1" applyFont="1" applyBorder="1" applyAlignment="1">
      <alignment vertical="center"/>
    </xf>
    <xf numFmtId="180" fontId="3" fillId="0" borderId="14" xfId="0" applyNumberFormat="1" applyFont="1" applyBorder="1" applyAlignment="1">
      <alignment vertical="center"/>
    </xf>
    <xf numFmtId="180" fontId="3" fillId="0" borderId="26" xfId="0" applyNumberFormat="1" applyFont="1" applyBorder="1" applyAlignment="1">
      <alignment vertical="center"/>
    </xf>
    <xf numFmtId="0" fontId="3" fillId="0" borderId="45" xfId="0" applyFont="1" applyBorder="1" applyAlignment="1">
      <alignment horizontal="center" vertical="center"/>
    </xf>
    <xf numFmtId="180" fontId="3" fillId="0" borderId="44" xfId="0" applyNumberFormat="1" applyFont="1" applyBorder="1" applyAlignment="1">
      <alignment vertical="center"/>
    </xf>
    <xf numFmtId="180" fontId="3" fillId="0" borderId="44" xfId="0" applyNumberFormat="1" applyFont="1" applyFill="1" applyBorder="1" applyAlignment="1">
      <alignment vertical="center"/>
    </xf>
    <xf numFmtId="180" fontId="3" fillId="0" borderId="45" xfId="0" applyNumberFormat="1" applyFont="1" applyFill="1" applyBorder="1" applyAlignment="1">
      <alignment vertical="center"/>
    </xf>
    <xf numFmtId="180" fontId="3" fillId="0" borderId="64" xfId="0" applyNumberFormat="1" applyFont="1" applyBorder="1" applyAlignment="1">
      <alignment horizontal="right" vertical="center"/>
    </xf>
    <xf numFmtId="49" fontId="3" fillId="0" borderId="42" xfId="0" applyNumberFormat="1" applyFont="1" applyBorder="1" applyAlignment="1">
      <alignment horizontal="center" vertical="center"/>
    </xf>
    <xf numFmtId="180" fontId="3" fillId="0" borderId="40" xfId="0" applyNumberFormat="1" applyFont="1" applyBorder="1" applyAlignment="1">
      <alignment vertical="center"/>
    </xf>
    <xf numFmtId="180" fontId="3" fillId="0" borderId="40" xfId="0" applyNumberFormat="1" applyFont="1" applyFill="1" applyBorder="1" applyAlignment="1">
      <alignment vertical="center"/>
    </xf>
    <xf numFmtId="180" fontId="3" fillId="0" borderId="42" xfId="0" applyNumberFormat="1" applyFont="1" applyFill="1" applyBorder="1" applyAlignment="1">
      <alignment horizontal="right" vertical="center"/>
    </xf>
    <xf numFmtId="180" fontId="3" fillId="0" borderId="40" xfId="0" applyNumberFormat="1" applyFont="1" applyFill="1" applyBorder="1" applyAlignment="1">
      <alignment horizontal="right" vertical="center"/>
    </xf>
    <xf numFmtId="180" fontId="3" fillId="0" borderId="69" xfId="0" applyNumberFormat="1" applyFont="1" applyBorder="1" applyAlignment="1">
      <alignment vertical="center"/>
    </xf>
    <xf numFmtId="49" fontId="3" fillId="0" borderId="15" xfId="0" applyNumberFormat="1" applyFont="1" applyBorder="1" applyAlignment="1">
      <alignment horizontal="center" vertical="center"/>
    </xf>
    <xf numFmtId="180" fontId="3" fillId="0" borderId="11" xfId="0" applyNumberFormat="1" applyFont="1" applyFill="1" applyBorder="1" applyAlignment="1">
      <alignment vertical="center"/>
    </xf>
    <xf numFmtId="180" fontId="3" fillId="0" borderId="11" xfId="0" applyNumberFormat="1" applyFont="1" applyFill="1" applyBorder="1" applyAlignment="1">
      <alignment horizontal="right" vertical="center"/>
    </xf>
    <xf numFmtId="180" fontId="3" fillId="0" borderId="12" xfId="0" applyNumberFormat="1" applyFont="1" applyBorder="1" applyAlignment="1">
      <alignment vertical="center"/>
    </xf>
    <xf numFmtId="180" fontId="3" fillId="0" borderId="15" xfId="0" applyNumberFormat="1" applyFont="1" applyFill="1" applyBorder="1" applyAlignment="1">
      <alignment vertical="center"/>
    </xf>
    <xf numFmtId="180" fontId="3" fillId="0" borderId="17" xfId="0" applyNumberFormat="1" applyFont="1" applyBorder="1" applyAlignment="1">
      <alignment vertical="center"/>
    </xf>
    <xf numFmtId="180" fontId="3" fillId="0" borderId="17" xfId="0" applyNumberFormat="1" applyFont="1" applyFill="1" applyBorder="1" applyAlignment="1">
      <alignment vertical="center"/>
    </xf>
    <xf numFmtId="180" fontId="3" fillId="0" borderId="19" xfId="0" applyNumberFormat="1" applyFont="1" applyFill="1" applyBorder="1" applyAlignment="1">
      <alignment horizontal="right" vertical="center"/>
    </xf>
    <xf numFmtId="180" fontId="3" fillId="0" borderId="17" xfId="0" applyNumberFormat="1" applyFont="1" applyFill="1" applyBorder="1" applyAlignment="1">
      <alignment horizontal="right" vertical="center"/>
    </xf>
    <xf numFmtId="180" fontId="3" fillId="0" borderId="18" xfId="0" applyNumberFormat="1" applyFont="1" applyBorder="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horizontal="left" vertical="center"/>
    </xf>
    <xf numFmtId="180" fontId="3" fillId="0" borderId="0" xfId="0" applyNumberFormat="1" applyFont="1" applyAlignment="1">
      <alignment vertical="center"/>
    </xf>
    <xf numFmtId="2" fontId="53" fillId="0" borderId="83" xfId="0" applyNumberFormat="1" applyFont="1" applyFill="1" applyBorder="1" applyAlignment="1">
      <alignment horizontal="center" vertical="center"/>
    </xf>
    <xf numFmtId="189" fontId="53" fillId="0" borderId="26" xfId="0" applyNumberFormat="1" applyFont="1" applyBorder="1" applyAlignment="1">
      <alignment vertical="center"/>
    </xf>
    <xf numFmtId="180" fontId="3" fillId="0" borderId="26" xfId="0" applyNumberFormat="1" applyFont="1" applyBorder="1" applyAlignment="1">
      <alignment horizontal="right" vertical="center"/>
    </xf>
    <xf numFmtId="0" fontId="27" fillId="0" borderId="0" xfId="0" applyFont="1" applyFill="1" applyAlignment="1">
      <alignment horizontal="left" vertical="center"/>
    </xf>
    <xf numFmtId="186" fontId="5" fillId="0" borderId="40" xfId="55" applyNumberFormat="1" applyFont="1" applyFill="1" applyBorder="1" applyAlignment="1">
      <alignment horizontal="center" vertical="center"/>
    </xf>
    <xf numFmtId="0" fontId="5" fillId="0" borderId="60" xfId="0" applyFont="1" applyBorder="1" applyAlignment="1">
      <alignment horizontal="center" vertical="center"/>
    </xf>
    <xf numFmtId="0" fontId="5" fillId="0" borderId="10" xfId="0" applyFont="1" applyBorder="1" applyAlignment="1">
      <alignment horizontal="center" vertical="center"/>
    </xf>
    <xf numFmtId="186" fontId="5" fillId="0" borderId="63" xfId="55" applyNumberFormat="1" applyFont="1" applyFill="1" applyBorder="1" applyAlignment="1">
      <alignment horizontal="center" vertical="center"/>
    </xf>
    <xf numFmtId="176" fontId="53" fillId="0" borderId="20" xfId="0" applyNumberFormat="1" applyFont="1" applyFill="1" applyBorder="1" applyAlignment="1">
      <alignment horizontal="center" vertical="center" wrapText="1"/>
    </xf>
    <xf numFmtId="191" fontId="5" fillId="0" borderId="0" xfId="0" applyNumberFormat="1" applyFont="1" applyFill="1" applyBorder="1" applyAlignment="1">
      <alignment horizontal="right" vertical="center"/>
    </xf>
    <xf numFmtId="176" fontId="53" fillId="0" borderId="46" xfId="0" applyNumberFormat="1" applyFont="1" applyFill="1" applyBorder="1" applyAlignment="1">
      <alignment horizontal="center" vertical="center" wrapText="1"/>
    </xf>
    <xf numFmtId="192" fontId="53" fillId="0" borderId="0" xfId="0" applyNumberFormat="1" applyFont="1" applyFill="1" applyBorder="1" applyAlignment="1">
      <alignment horizontal="right" vertical="center"/>
    </xf>
    <xf numFmtId="0" fontId="3" fillId="0" borderId="10" xfId="0" applyFont="1" applyBorder="1" applyAlignment="1">
      <alignment horizontal="right"/>
    </xf>
    <xf numFmtId="0" fontId="3" fillId="0" borderId="0" xfId="53" applyFont="1" applyFill="1" applyAlignment="1">
      <alignment horizontal="left"/>
    </xf>
    <xf numFmtId="0" fontId="53" fillId="0" borderId="58" xfId="0" applyFont="1" applyBorder="1" applyAlignment="1">
      <alignment horizontal="center" vertical="center"/>
    </xf>
    <xf numFmtId="0" fontId="3" fillId="0" borderId="58" xfId="53" applyFont="1" applyFill="1" applyBorder="1" applyAlignment="1">
      <alignment horizontal="center" vertical="center"/>
    </xf>
    <xf numFmtId="0" fontId="53" fillId="0" borderId="56" xfId="0" applyFont="1" applyFill="1" applyBorder="1" applyAlignment="1">
      <alignment vertical="center"/>
    </xf>
    <xf numFmtId="0" fontId="53" fillId="0" borderId="43" xfId="0" applyFont="1" applyFill="1" applyBorder="1" applyAlignment="1">
      <alignment vertical="center"/>
    </xf>
    <xf numFmtId="0" fontId="53" fillId="0" borderId="21" xfId="0" applyFont="1" applyFill="1" applyBorder="1" applyAlignment="1">
      <alignment vertical="center"/>
    </xf>
    <xf numFmtId="0" fontId="53" fillId="0" borderId="22" xfId="0" applyFont="1" applyFill="1" applyBorder="1" applyAlignment="1">
      <alignment vertical="center"/>
    </xf>
    <xf numFmtId="0" fontId="53" fillId="0" borderId="25" xfId="0" applyFont="1" applyFill="1" applyBorder="1" applyAlignment="1">
      <alignment vertical="center"/>
    </xf>
    <xf numFmtId="0" fontId="53" fillId="0" borderId="21" xfId="0" applyFont="1" applyFill="1" applyBorder="1" applyAlignment="1">
      <alignment vertical="center" wrapText="1"/>
    </xf>
    <xf numFmtId="0" fontId="53" fillId="0" borderId="21" xfId="0" applyFont="1" applyFill="1" applyBorder="1" applyAlignment="1">
      <alignment horizontal="left" vertical="center" indent="1"/>
    </xf>
    <xf numFmtId="0" fontId="53" fillId="0" borderId="46" xfId="0" applyFont="1" applyFill="1" applyBorder="1" applyAlignment="1">
      <alignment horizontal="left" vertical="center" indent="1"/>
    </xf>
    <xf numFmtId="0" fontId="53" fillId="0" borderId="21" xfId="0" applyFont="1" applyFill="1" applyBorder="1" applyAlignment="1">
      <alignment horizontal="left" vertical="center" indent="2"/>
    </xf>
    <xf numFmtId="0" fontId="53" fillId="0" borderId="21" xfId="0" applyFont="1" applyFill="1" applyBorder="1" applyAlignment="1">
      <alignment horizontal="left" vertical="center" indent="1" shrinkToFit="1"/>
    </xf>
    <xf numFmtId="0" fontId="53" fillId="0" borderId="20" xfId="0" applyFont="1" applyFill="1" applyBorder="1" applyAlignment="1">
      <alignment horizontal="left" vertical="center" indent="1"/>
    </xf>
    <xf numFmtId="0" fontId="53" fillId="0" borderId="20" xfId="0" applyFont="1" applyFill="1" applyBorder="1" applyAlignment="1">
      <alignment horizontal="left" vertical="center" indent="2"/>
    </xf>
    <xf numFmtId="0" fontId="53" fillId="0" borderId="33" xfId="0" applyFont="1" applyFill="1" applyBorder="1" applyAlignment="1">
      <alignment horizontal="left" vertical="center" indent="1"/>
    </xf>
    <xf numFmtId="0" fontId="53" fillId="0" borderId="22" xfId="0" applyFont="1" applyFill="1" applyBorder="1" applyAlignment="1">
      <alignment horizontal="left" vertical="center" indent="1"/>
    </xf>
    <xf numFmtId="0" fontId="53" fillId="0" borderId="43" xfId="0" applyFont="1" applyBorder="1" applyAlignment="1">
      <alignment horizontal="distributed" vertical="center" indent="2"/>
    </xf>
    <xf numFmtId="0" fontId="53" fillId="0" borderId="21" xfId="0" applyFont="1" applyBorder="1" applyAlignment="1">
      <alignment horizontal="distributed" vertical="center" indent="2"/>
    </xf>
    <xf numFmtId="0" fontId="55" fillId="0" borderId="21" xfId="0" applyFont="1" applyBorder="1" applyAlignment="1">
      <alignment horizontal="distributed" vertical="center" indent="2"/>
    </xf>
    <xf numFmtId="0" fontId="53" fillId="0" borderId="22" xfId="0" applyFont="1" applyBorder="1" applyAlignment="1">
      <alignment horizontal="distributed" vertical="center" indent="2"/>
    </xf>
    <xf numFmtId="197" fontId="52" fillId="0" borderId="69" xfId="0" applyNumberFormat="1" applyFont="1" applyFill="1" applyBorder="1" applyAlignment="1">
      <alignment horizontal="right" vertical="center"/>
    </xf>
    <xf numFmtId="197" fontId="52" fillId="0" borderId="12" xfId="0" applyNumberFormat="1" applyFont="1" applyFill="1" applyBorder="1" applyAlignment="1">
      <alignment horizontal="right" vertical="center"/>
    </xf>
    <xf numFmtId="197" fontId="52" fillId="0" borderId="64" xfId="0" applyNumberFormat="1" applyFont="1" applyFill="1" applyBorder="1" applyAlignment="1">
      <alignment horizontal="right" vertical="center"/>
    </xf>
    <xf numFmtId="197" fontId="52" fillId="0" borderId="18" xfId="0" applyNumberFormat="1" applyFont="1" applyFill="1" applyBorder="1" applyAlignment="1">
      <alignment horizontal="right" vertical="center"/>
    </xf>
    <xf numFmtId="197" fontId="52" fillId="0" borderId="65" xfId="0" applyNumberFormat="1" applyFont="1" applyFill="1" applyBorder="1" applyAlignment="1">
      <alignment horizontal="right" vertical="center"/>
    </xf>
    <xf numFmtId="197" fontId="52" fillId="0" borderId="28" xfId="0" applyNumberFormat="1" applyFont="1" applyFill="1" applyBorder="1" applyAlignment="1">
      <alignment horizontal="right" vertical="center"/>
    </xf>
    <xf numFmtId="197" fontId="52" fillId="0" borderId="66" xfId="0" applyNumberFormat="1" applyFont="1" applyFill="1" applyBorder="1" applyAlignment="1">
      <alignment horizontal="right" vertical="center"/>
    </xf>
    <xf numFmtId="197" fontId="52" fillId="0" borderId="67" xfId="0" applyNumberFormat="1" applyFont="1" applyFill="1" applyBorder="1" applyAlignment="1">
      <alignment horizontal="right" vertical="center"/>
    </xf>
    <xf numFmtId="197" fontId="52" fillId="0" borderId="14" xfId="0" applyNumberFormat="1" applyFont="1" applyFill="1" applyBorder="1" applyAlignment="1">
      <alignment horizontal="right" vertical="center"/>
    </xf>
    <xf numFmtId="197" fontId="52" fillId="0" borderId="14" xfId="0" applyNumberFormat="1" applyFont="1" applyFill="1" applyBorder="1" applyAlignment="1" applyProtection="1">
      <alignment horizontal="right" vertical="center"/>
      <protection locked="0"/>
    </xf>
    <xf numFmtId="183" fontId="3" fillId="0" borderId="21" xfId="53" applyNumberFormat="1" applyFont="1" applyFill="1" applyBorder="1" applyAlignment="1">
      <alignment horizontal="left" vertical="center" indent="1"/>
    </xf>
    <xf numFmtId="182" fontId="3" fillId="0" borderId="10" xfId="53" applyNumberFormat="1" applyFont="1" applyFill="1" applyBorder="1" applyAlignment="1">
      <alignment horizontal="left" vertical="center" indent="1"/>
    </xf>
    <xf numFmtId="183" fontId="3" fillId="0" borderId="21" xfId="53" applyNumberFormat="1" applyFont="1" applyFill="1" applyBorder="1" applyAlignment="1">
      <alignment horizontal="left" vertical="center" indent="2"/>
    </xf>
    <xf numFmtId="183" fontId="3" fillId="0" borderId="43" xfId="53" applyNumberFormat="1" applyFont="1" applyFill="1" applyBorder="1" applyAlignment="1">
      <alignment horizontal="left" vertical="center" indent="1"/>
    </xf>
    <xf numFmtId="183" fontId="3" fillId="0" borderId="21" xfId="53" applyNumberFormat="1" applyFont="1" applyFill="1" applyBorder="1" applyAlignment="1">
      <alignment horizontal="left" vertical="center" indent="3"/>
    </xf>
    <xf numFmtId="0" fontId="3" fillId="0" borderId="43" xfId="54" applyFont="1" applyFill="1" applyBorder="1" applyAlignment="1">
      <alignment horizontal="left" vertical="center" indent="1"/>
    </xf>
    <xf numFmtId="0" fontId="3" fillId="0" borderId="21" xfId="54" applyFont="1" applyFill="1" applyBorder="1" applyAlignment="1">
      <alignment horizontal="left" vertical="center" indent="1"/>
    </xf>
    <xf numFmtId="49" fontId="3" fillId="0" borderId="21" xfId="54" applyNumberFormat="1" applyFont="1" applyFill="1" applyBorder="1" applyAlignment="1">
      <alignment horizontal="left" vertical="center" indent="1"/>
    </xf>
    <xf numFmtId="49" fontId="3" fillId="0" borderId="21" xfId="54" applyNumberFormat="1" applyFont="1" applyFill="1" applyBorder="1" applyAlignment="1">
      <alignment horizontal="left" vertical="center" indent="2"/>
    </xf>
    <xf numFmtId="0" fontId="3" fillId="0" borderId="21" xfId="54" applyFont="1" applyFill="1" applyBorder="1" applyAlignment="1">
      <alignment horizontal="left" vertical="center" indent="2"/>
    </xf>
    <xf numFmtId="49" fontId="3" fillId="0" borderId="22" xfId="54" applyNumberFormat="1" applyFont="1" applyFill="1" applyBorder="1" applyAlignment="1">
      <alignment horizontal="left" vertical="center" indent="2"/>
    </xf>
    <xf numFmtId="49" fontId="3" fillId="0" borderId="21" xfId="54" applyNumberFormat="1" applyFont="1" applyFill="1" applyBorder="1" applyAlignment="1">
      <alignment horizontal="left" vertical="center" indent="3"/>
    </xf>
    <xf numFmtId="0" fontId="3" fillId="0" borderId="21" xfId="54" applyFont="1" applyFill="1" applyBorder="1" applyAlignment="1">
      <alignment horizontal="left" vertical="center" indent="3"/>
    </xf>
    <xf numFmtId="0" fontId="3" fillId="0" borderId="21" xfId="54" applyFont="1" applyFill="1" applyBorder="1" applyAlignment="1">
      <alignment horizontal="left" vertical="center" indent="4"/>
    </xf>
    <xf numFmtId="49" fontId="3" fillId="0" borderId="21" xfId="54" applyNumberFormat="1" applyFont="1" applyFill="1" applyBorder="1" applyAlignment="1">
      <alignment horizontal="left" vertical="center" indent="5"/>
    </xf>
    <xf numFmtId="0" fontId="5" fillId="0" borderId="10" xfId="0" applyFont="1" applyBorder="1" applyAlignment="1">
      <alignment horizontal="right"/>
    </xf>
    <xf numFmtId="0" fontId="52" fillId="0" borderId="12" xfId="0" applyNumberFormat="1" applyFont="1" applyFill="1" applyBorder="1" applyAlignment="1">
      <alignment horizontal="right" vertical="center"/>
    </xf>
    <xf numFmtId="0" fontId="52" fillId="0" borderId="33" xfId="0" applyFont="1" applyFill="1" applyBorder="1" applyAlignment="1">
      <alignment horizontal="left" vertical="center" shrinkToFit="1"/>
    </xf>
    <xf numFmtId="0" fontId="52" fillId="0" borderId="20" xfId="0" applyNumberFormat="1" applyFont="1" applyFill="1" applyBorder="1" applyAlignment="1">
      <alignment horizontal="left" vertical="center" wrapText="1"/>
    </xf>
    <xf numFmtId="0" fontId="52" fillId="0" borderId="0" xfId="0" applyNumberFormat="1" applyFont="1" applyFill="1" applyBorder="1" applyAlignment="1">
      <alignment vertical="center"/>
    </xf>
    <xf numFmtId="0" fontId="52" fillId="0" borderId="0" xfId="0" applyFont="1" applyFill="1" applyBorder="1" applyAlignment="1">
      <alignment vertical="center"/>
    </xf>
    <xf numFmtId="0" fontId="52" fillId="0" borderId="0" xfId="0" applyFont="1" applyFill="1" applyAlignment="1">
      <alignment vertical="center"/>
    </xf>
    <xf numFmtId="0" fontId="52" fillId="0" borderId="0" xfId="0" applyFont="1" applyFill="1" applyAlignment="1">
      <alignment horizontal="left" vertical="center" wrapText="1"/>
    </xf>
    <xf numFmtId="0" fontId="52" fillId="0" borderId="15" xfId="0" applyFont="1" applyFill="1" applyBorder="1" applyAlignment="1">
      <alignment horizontal="left" vertical="center"/>
    </xf>
    <xf numFmtId="197" fontId="52" fillId="0" borderId="12" xfId="0" applyNumberFormat="1" applyFont="1" applyFill="1" applyBorder="1" applyAlignment="1">
      <alignment horizontal="right" vertical="center" shrinkToFit="1"/>
    </xf>
    <xf numFmtId="197" fontId="52" fillId="0" borderId="69" xfId="0" applyNumberFormat="1" applyFont="1" applyFill="1" applyBorder="1" applyAlignment="1">
      <alignment horizontal="right" vertical="center" shrinkToFit="1"/>
    </xf>
    <xf numFmtId="197" fontId="5" fillId="0" borderId="69" xfId="0" applyNumberFormat="1" applyFont="1" applyFill="1" applyBorder="1" applyAlignment="1">
      <alignment horizontal="right" vertical="center"/>
    </xf>
    <xf numFmtId="197" fontId="5" fillId="0" borderId="18" xfId="0" applyNumberFormat="1" applyFont="1" applyFill="1" applyBorder="1" applyAlignment="1">
      <alignment horizontal="right" vertical="center"/>
    </xf>
    <xf numFmtId="197" fontId="52" fillId="0" borderId="44" xfId="0" applyNumberFormat="1" applyFont="1" applyFill="1" applyBorder="1" applyAlignment="1">
      <alignment horizontal="right" vertical="center"/>
    </xf>
    <xf numFmtId="0" fontId="57" fillId="0" borderId="43" xfId="0" applyFont="1" applyFill="1" applyBorder="1" applyAlignment="1">
      <alignment horizontal="center" vertical="center"/>
    </xf>
    <xf numFmtId="0" fontId="52" fillId="0" borderId="43" xfId="0" applyNumberFormat="1" applyFont="1" applyFill="1" applyBorder="1" applyAlignment="1">
      <alignment horizontal="left" vertical="center" wrapText="1"/>
    </xf>
    <xf numFmtId="197" fontId="52" fillId="0" borderId="65" xfId="0" applyNumberFormat="1" applyFont="1" applyFill="1" applyBorder="1" applyAlignment="1">
      <alignment horizontal="right" vertical="center" shrinkToFit="1"/>
    </xf>
    <xf numFmtId="0" fontId="52" fillId="0" borderId="43" xfId="0" applyFont="1" applyFill="1" applyBorder="1" applyAlignment="1">
      <alignment horizontal="left" vertical="center" shrinkToFit="1"/>
    </xf>
    <xf numFmtId="0" fontId="52" fillId="0" borderId="10" xfId="0" applyFont="1" applyFill="1" applyBorder="1" applyAlignment="1">
      <alignment horizontal="left" vertical="center"/>
    </xf>
    <xf numFmtId="0" fontId="27" fillId="0" borderId="0" xfId="0" applyFont="1" applyFill="1" applyBorder="1" applyAlignment="1">
      <alignment horizontal="left" vertical="center" wrapText="1"/>
    </xf>
    <xf numFmtId="0" fontId="53" fillId="0" borderId="22" xfId="0" applyFont="1" applyFill="1" applyBorder="1" applyAlignment="1">
      <alignment horizontal="left" vertical="center" wrapText="1" indent="1"/>
    </xf>
    <xf numFmtId="192" fontId="53" fillId="0" borderId="91" xfId="0" applyNumberFormat="1" applyFont="1" applyFill="1" applyBorder="1" applyAlignment="1">
      <alignment horizontal="right" vertical="center"/>
    </xf>
    <xf numFmtId="192" fontId="53" fillId="0" borderId="10" xfId="0" applyNumberFormat="1" applyFont="1" applyFill="1" applyBorder="1" applyAlignment="1">
      <alignment vertical="center"/>
    </xf>
    <xf numFmtId="191" fontId="5" fillId="0" borderId="0" xfId="0" applyNumberFormat="1" applyFont="1" applyBorder="1" applyAlignment="1">
      <alignment vertical="center"/>
    </xf>
    <xf numFmtId="193" fontId="53" fillId="0" borderId="39" xfId="0" applyNumberFormat="1" applyFont="1" applyBorder="1" applyAlignment="1">
      <alignment vertical="center"/>
    </xf>
    <xf numFmtId="193" fontId="53" fillId="0" borderId="79" xfId="0" applyNumberFormat="1" applyFont="1" applyBorder="1" applyAlignment="1">
      <alignment vertical="center"/>
    </xf>
    <xf numFmtId="193" fontId="53" fillId="0" borderId="41" xfId="0" applyNumberFormat="1" applyFont="1" applyBorder="1" applyAlignment="1">
      <alignment vertical="center"/>
    </xf>
    <xf numFmtId="193" fontId="53" fillId="0" borderId="81" xfId="0" applyNumberFormat="1" applyFont="1" applyBorder="1" applyAlignment="1">
      <alignment vertical="center"/>
    </xf>
    <xf numFmtId="193" fontId="53" fillId="0" borderId="83" xfId="0" applyNumberFormat="1" applyFont="1" applyBorder="1" applyAlignment="1">
      <alignment vertical="center"/>
    </xf>
    <xf numFmtId="193" fontId="53" fillId="0" borderId="87" xfId="0" applyNumberFormat="1" applyFont="1" applyBorder="1" applyAlignment="1">
      <alignment vertical="center"/>
    </xf>
    <xf numFmtId="193" fontId="53" fillId="0" borderId="76" xfId="0" applyNumberFormat="1" applyFont="1" applyBorder="1" applyAlignment="1">
      <alignment vertical="center"/>
    </xf>
    <xf numFmtId="193" fontId="53" fillId="0" borderId="90" xfId="0" applyNumberFormat="1" applyFont="1" applyBorder="1" applyAlignment="1">
      <alignment vertical="center"/>
    </xf>
    <xf numFmtId="193" fontId="53" fillId="0" borderId="36" xfId="0" applyNumberFormat="1" applyFont="1" applyBorder="1" applyAlignment="1">
      <alignment vertical="center"/>
    </xf>
    <xf numFmtId="193" fontId="53" fillId="0" borderId="77" xfId="0" applyNumberFormat="1" applyFont="1" applyBorder="1" applyAlignment="1">
      <alignment vertical="center"/>
    </xf>
    <xf numFmtId="193" fontId="53" fillId="0" borderId="91" xfId="0" applyNumberFormat="1" applyFont="1" applyBorder="1" applyAlignment="1">
      <alignment vertical="center"/>
    </xf>
    <xf numFmtId="193" fontId="53" fillId="0" borderId="93" xfId="0" applyNumberFormat="1" applyFont="1" applyBorder="1" applyAlignment="1">
      <alignment vertical="center"/>
    </xf>
    <xf numFmtId="193" fontId="53" fillId="0" borderId="95" xfId="0" applyNumberFormat="1" applyFont="1" applyBorder="1" applyAlignment="1">
      <alignment vertical="center"/>
    </xf>
    <xf numFmtId="0" fontId="52" fillId="0" borderId="0" xfId="0" applyFont="1" applyFill="1" applyAlignment="1">
      <alignment horizontal="left" vertical="center"/>
    </xf>
    <xf numFmtId="0" fontId="3" fillId="0" borderId="103" xfId="0" applyFont="1" applyBorder="1" applyAlignment="1">
      <alignment horizontal="left" vertical="center" wrapText="1"/>
    </xf>
    <xf numFmtId="0" fontId="3" fillId="0" borderId="68" xfId="0" applyFont="1" applyBorder="1" applyAlignment="1">
      <alignment horizontal="center" vertical="center" wrapText="1"/>
    </xf>
    <xf numFmtId="180" fontId="3" fillId="0" borderId="65" xfId="52" applyNumberFormat="1" applyFont="1" applyFill="1" applyBorder="1" applyAlignment="1">
      <alignment horizontal="right" vertical="center"/>
    </xf>
    <xf numFmtId="184" fontId="3" fillId="0" borderId="12" xfId="52" applyNumberFormat="1" applyFont="1" applyFill="1" applyBorder="1" applyAlignment="1">
      <alignment horizontal="right" vertical="center"/>
    </xf>
    <xf numFmtId="181" fontId="3" fillId="0" borderId="12" xfId="52" applyNumberFormat="1" applyFont="1" applyFill="1" applyBorder="1" applyAlignment="1">
      <alignment horizontal="right" vertical="center"/>
    </xf>
    <xf numFmtId="180" fontId="3" fillId="0" borderId="12" xfId="52" applyNumberFormat="1" applyFont="1" applyFill="1" applyBorder="1" applyAlignment="1">
      <alignment horizontal="right" vertical="center"/>
    </xf>
    <xf numFmtId="181" fontId="3" fillId="0" borderId="18" xfId="52" applyNumberFormat="1" applyFont="1" applyFill="1" applyBorder="1" applyAlignment="1">
      <alignment horizontal="right" vertical="center"/>
    </xf>
    <xf numFmtId="186" fontId="3" fillId="0" borderId="65" xfId="54" applyNumberFormat="1" applyFont="1" applyFill="1" applyBorder="1" applyAlignment="1">
      <alignment horizontal="right" vertical="center"/>
    </xf>
    <xf numFmtId="181" fontId="3" fillId="0" borderId="14" xfId="52" applyNumberFormat="1" applyFont="1" applyFill="1" applyBorder="1" applyAlignment="1">
      <alignment horizontal="right" vertical="center"/>
    </xf>
    <xf numFmtId="186" fontId="3" fillId="0" borderId="12" xfId="54" applyNumberFormat="1" applyFont="1" applyFill="1" applyBorder="1" applyAlignment="1">
      <alignment horizontal="right" vertical="center"/>
    </xf>
    <xf numFmtId="186" fontId="3" fillId="0" borderId="14" xfId="54" applyNumberFormat="1" applyFont="1" applyFill="1" applyBorder="1" applyAlignment="1">
      <alignment horizontal="right" vertical="center"/>
    </xf>
    <xf numFmtId="186" fontId="3" fillId="0" borderId="48" xfId="54" applyNumberFormat="1" applyFont="1" applyFill="1" applyBorder="1" applyAlignment="1">
      <alignment horizontal="right" vertical="center"/>
    </xf>
    <xf numFmtId="184" fontId="3" fillId="0" borderId="11" xfId="52" applyNumberFormat="1" applyFont="1" applyFill="1" applyBorder="1" applyAlignment="1">
      <alignment horizontal="right" vertical="center"/>
    </xf>
    <xf numFmtId="181" fontId="3" fillId="0" borderId="11" xfId="52" applyNumberFormat="1" applyFont="1" applyFill="1" applyBorder="1" applyAlignment="1">
      <alignment horizontal="right" vertical="center"/>
    </xf>
    <xf numFmtId="186" fontId="3" fillId="0" borderId="11" xfId="54" applyNumberFormat="1" applyFont="1" applyFill="1" applyBorder="1" applyAlignment="1">
      <alignment horizontal="right" vertical="center"/>
    </xf>
    <xf numFmtId="186" fontId="3" fillId="0" borderId="17" xfId="54" applyNumberFormat="1" applyFont="1" applyFill="1" applyBorder="1" applyAlignment="1">
      <alignment horizontal="right" vertical="center"/>
    </xf>
    <xf numFmtId="187" fontId="3" fillId="0" borderId="12" xfId="53" applyNumberFormat="1" applyFont="1" applyBorder="1" applyAlignment="1">
      <alignment vertical="center"/>
    </xf>
    <xf numFmtId="186" fontId="3" fillId="0" borderId="12" xfId="54" applyNumberFormat="1" applyFont="1" applyFill="1" applyBorder="1" applyAlignment="1">
      <alignment horizontal="center" vertical="center"/>
    </xf>
    <xf numFmtId="187" fontId="3" fillId="0" borderId="12" xfId="53" applyNumberFormat="1" applyFont="1" applyBorder="1" applyAlignment="1">
      <alignment horizontal="center" vertical="center"/>
    </xf>
    <xf numFmtId="186" fontId="3" fillId="0" borderId="18" xfId="54" applyNumberFormat="1" applyFont="1" applyFill="1" applyBorder="1" applyAlignment="1">
      <alignment horizontal="center" vertical="center"/>
    </xf>
    <xf numFmtId="187" fontId="3" fillId="0" borderId="14" xfId="53" applyNumberFormat="1" applyFont="1" applyBorder="1" applyAlignment="1">
      <alignment horizontal="center" vertical="center"/>
    </xf>
    <xf numFmtId="187" fontId="3" fillId="0" borderId="40" xfId="53" applyNumberFormat="1" applyFont="1" applyBorder="1" applyAlignment="1">
      <alignment vertical="center"/>
    </xf>
    <xf numFmtId="187" fontId="3" fillId="0" borderId="14" xfId="53" applyNumberFormat="1" applyFont="1" applyBorder="1" applyAlignment="1">
      <alignment vertical="center"/>
    </xf>
    <xf numFmtId="0" fontId="3" fillId="0" borderId="0" xfId="53" applyFont="1" applyAlignment="1">
      <alignment vertical="center"/>
    </xf>
    <xf numFmtId="200" fontId="53" fillId="0" borderId="78" xfId="0" applyNumberFormat="1" applyFont="1" applyBorder="1" applyAlignment="1">
      <alignment vertical="center"/>
    </xf>
    <xf numFmtId="200" fontId="53" fillId="0" borderId="54" xfId="0" applyNumberFormat="1" applyFont="1" applyBorder="1" applyAlignment="1">
      <alignment vertical="center"/>
    </xf>
    <xf numFmtId="200" fontId="53" fillId="0" borderId="53" xfId="0" applyNumberFormat="1" applyFont="1" applyBorder="1" applyAlignment="1">
      <alignment vertical="center"/>
    </xf>
    <xf numFmtId="200" fontId="53" fillId="0" borderId="52" xfId="0" applyNumberFormat="1" applyFont="1" applyBorder="1" applyAlignment="1">
      <alignment vertical="center"/>
    </xf>
    <xf numFmtId="200" fontId="53" fillId="0" borderId="51" xfId="0" applyNumberFormat="1" applyFont="1" applyBorder="1" applyAlignment="1">
      <alignment vertical="center"/>
    </xf>
    <xf numFmtId="200" fontId="53" fillId="0" borderId="15" xfId="0" applyNumberFormat="1" applyFont="1" applyBorder="1" applyAlignment="1">
      <alignment vertical="center"/>
    </xf>
    <xf numFmtId="200" fontId="53" fillId="0" borderId="39" xfId="0" applyNumberFormat="1" applyFont="1" applyBorder="1" applyAlignment="1">
      <alignment vertical="center"/>
    </xf>
    <xf numFmtId="200" fontId="53" fillId="0" borderId="82" xfId="0" applyNumberFormat="1" applyFont="1" applyBorder="1" applyAlignment="1">
      <alignment vertical="center"/>
    </xf>
    <xf numFmtId="200" fontId="53" fillId="0" borderId="81" xfId="0" applyNumberFormat="1" applyFont="1" applyBorder="1" applyAlignment="1">
      <alignment vertical="center"/>
    </xf>
    <xf numFmtId="200" fontId="53" fillId="0" borderId="75" xfId="0" applyNumberFormat="1" applyFont="1" applyBorder="1" applyAlignment="1">
      <alignment vertical="center"/>
    </xf>
    <xf numFmtId="200" fontId="53" fillId="0" borderId="76" xfId="0" applyNumberFormat="1" applyFont="1" applyBorder="1" applyAlignment="1">
      <alignment vertical="center"/>
    </xf>
    <xf numFmtId="200" fontId="53" fillId="0" borderId="85" xfId="0" applyNumberFormat="1" applyFont="1" applyBorder="1" applyAlignment="1">
      <alignment vertical="center"/>
    </xf>
    <xf numFmtId="200" fontId="53" fillId="0" borderId="86" xfId="0" applyNumberFormat="1" applyFont="1" applyBorder="1" applyAlignment="1">
      <alignment vertical="center"/>
    </xf>
    <xf numFmtId="200" fontId="53" fillId="0" borderId="53" xfId="0" applyNumberFormat="1" applyFont="1" applyFill="1" applyBorder="1" applyAlignment="1">
      <alignment vertical="center"/>
    </xf>
    <xf numFmtId="200" fontId="53" fillId="0" borderId="75" xfId="0" applyNumberFormat="1" applyFont="1" applyFill="1" applyBorder="1" applyAlignment="1">
      <alignment vertical="center"/>
    </xf>
    <xf numFmtId="200" fontId="53" fillId="0" borderId="45" xfId="0" applyNumberFormat="1" applyFont="1" applyFill="1" applyBorder="1" applyAlignment="1">
      <alignment vertical="center"/>
    </xf>
    <xf numFmtId="200" fontId="53" fillId="0" borderId="41" xfId="0" applyNumberFormat="1" applyFont="1" applyBorder="1" applyAlignment="1">
      <alignment vertical="center"/>
    </xf>
    <xf numFmtId="200" fontId="53" fillId="0" borderId="88" xfId="0" applyNumberFormat="1" applyFont="1" applyBorder="1" applyAlignment="1">
      <alignment vertical="center"/>
    </xf>
    <xf numFmtId="200" fontId="53" fillId="0" borderId="51" xfId="0" applyNumberFormat="1" applyFont="1" applyFill="1" applyBorder="1" applyAlignment="1">
      <alignment vertical="center"/>
    </xf>
    <xf numFmtId="200" fontId="53" fillId="0" borderId="20" xfId="0" applyNumberFormat="1" applyFont="1" applyFill="1" applyBorder="1" applyAlignment="1">
      <alignment vertical="center"/>
    </xf>
    <xf numFmtId="200" fontId="53" fillId="0" borderId="16" xfId="0" applyNumberFormat="1" applyFont="1" applyFill="1" applyBorder="1" applyAlignment="1">
      <alignment vertical="center"/>
    </xf>
    <xf numFmtId="200" fontId="53" fillId="0" borderId="89" xfId="0" applyNumberFormat="1" applyFont="1" applyBorder="1" applyAlignment="1">
      <alignment vertical="center"/>
    </xf>
    <xf numFmtId="200" fontId="53" fillId="0" borderId="20" xfId="0" applyNumberFormat="1" applyFont="1" applyBorder="1" applyAlignment="1">
      <alignment vertical="center"/>
    </xf>
    <xf numFmtId="200" fontId="53" fillId="0" borderId="50" xfId="0" applyNumberFormat="1" applyFont="1" applyBorder="1" applyAlignment="1">
      <alignment vertical="center"/>
    </xf>
    <xf numFmtId="200" fontId="53" fillId="0" borderId="19" xfId="0" applyNumberFormat="1" applyFont="1" applyBorder="1" applyAlignment="1">
      <alignment vertical="center"/>
    </xf>
    <xf numFmtId="200" fontId="53" fillId="0" borderId="87" xfId="0" applyNumberFormat="1" applyFont="1" applyBorder="1" applyAlignment="1">
      <alignment vertical="center"/>
    </xf>
    <xf numFmtId="200" fontId="53" fillId="0" borderId="93" xfId="0" applyNumberFormat="1" applyFont="1" applyBorder="1" applyAlignment="1">
      <alignment vertical="center"/>
    </xf>
    <xf numFmtId="200" fontId="53" fillId="0" borderId="100" xfId="0" applyNumberFormat="1" applyFont="1" applyBorder="1" applyAlignment="1">
      <alignment vertical="center"/>
    </xf>
    <xf numFmtId="200" fontId="53" fillId="0" borderId="90" xfId="0" applyNumberFormat="1" applyFont="1" applyBorder="1" applyAlignment="1">
      <alignment vertical="center"/>
    </xf>
    <xf numFmtId="200" fontId="53" fillId="0" borderId="83" xfId="0" applyNumberFormat="1" applyFont="1" applyBorder="1" applyAlignment="1">
      <alignment vertical="center"/>
    </xf>
    <xf numFmtId="200" fontId="53" fillId="0" borderId="91" xfId="0" applyNumberFormat="1" applyFont="1" applyBorder="1" applyAlignment="1">
      <alignment vertical="center"/>
    </xf>
    <xf numFmtId="200" fontId="53" fillId="0" borderId="82" xfId="0" applyNumberFormat="1" applyFont="1" applyFill="1" applyBorder="1" applyAlignment="1">
      <alignment vertical="center"/>
    </xf>
    <xf numFmtId="200" fontId="53" fillId="0" borderId="39" xfId="0" applyNumberFormat="1" applyFont="1" applyFill="1" applyBorder="1" applyAlignment="1">
      <alignment vertical="center"/>
    </xf>
    <xf numFmtId="200" fontId="53" fillId="0" borderId="22" xfId="0" applyNumberFormat="1" applyFont="1" applyBorder="1" applyAlignment="1">
      <alignment vertical="center"/>
    </xf>
    <xf numFmtId="200" fontId="53" fillId="0" borderId="35" xfId="0" applyNumberFormat="1" applyFont="1" applyBorder="1" applyAlignment="1">
      <alignment vertical="center"/>
    </xf>
    <xf numFmtId="200" fontId="53" fillId="0" borderId="102" xfId="0" applyNumberFormat="1" applyFont="1" applyBorder="1" applyAlignment="1">
      <alignment vertical="center"/>
    </xf>
    <xf numFmtId="200" fontId="53" fillId="0" borderId="97" xfId="0" applyNumberFormat="1" applyFont="1" applyBorder="1" applyAlignment="1">
      <alignment vertical="center"/>
    </xf>
    <xf numFmtId="200" fontId="53" fillId="0" borderId="98" xfId="0" applyNumberFormat="1" applyFont="1" applyBorder="1" applyAlignment="1">
      <alignment vertical="center"/>
    </xf>
    <xf numFmtId="200" fontId="53" fillId="0" borderId="94" xfId="0" applyNumberFormat="1" applyFont="1" applyBorder="1" applyAlignment="1">
      <alignment vertical="center"/>
    </xf>
    <xf numFmtId="200" fontId="53" fillId="0" borderId="36" xfId="0" applyNumberFormat="1" applyFont="1" applyBorder="1" applyAlignment="1">
      <alignment vertical="center"/>
    </xf>
    <xf numFmtId="199" fontId="53" fillId="0" borderId="47" xfId="0" applyNumberFormat="1" applyFont="1" applyFill="1" applyBorder="1" applyAlignment="1">
      <alignment horizontal="right" vertical="center"/>
    </xf>
    <xf numFmtId="199" fontId="53" fillId="0" borderId="80" xfId="0" applyNumberFormat="1" applyFont="1" applyFill="1" applyBorder="1" applyAlignment="1">
      <alignment vertical="center"/>
    </xf>
    <xf numFmtId="199" fontId="53" fillId="0" borderId="38" xfId="0" applyNumberFormat="1" applyFont="1" applyFill="1" applyBorder="1" applyAlignment="1">
      <alignment horizontal="right" vertical="center"/>
    </xf>
    <xf numFmtId="199" fontId="53" fillId="0" borderId="49" xfId="0" applyNumberFormat="1" applyFont="1" applyFill="1" applyBorder="1" applyAlignment="1">
      <alignment horizontal="right" vertical="center"/>
    </xf>
    <xf numFmtId="199" fontId="53" fillId="0" borderId="84" xfId="0" applyNumberFormat="1" applyFont="1" applyFill="1" applyBorder="1" applyAlignment="1">
      <alignment horizontal="right" vertical="center"/>
    </xf>
    <xf numFmtId="199" fontId="53" fillId="0" borderId="47" xfId="0" applyNumberFormat="1" applyFont="1" applyFill="1" applyBorder="1" applyAlignment="1">
      <alignment vertical="center"/>
    </xf>
    <xf numFmtId="199" fontId="53" fillId="0" borderId="49" xfId="0" applyNumberFormat="1" applyFont="1" applyFill="1" applyBorder="1" applyAlignment="1">
      <alignment vertical="center"/>
    </xf>
    <xf numFmtId="199" fontId="53" fillId="0" borderId="35" xfId="0" applyNumberFormat="1" applyFont="1" applyFill="1" applyBorder="1" applyAlignment="1">
      <alignment horizontal="right" vertical="center"/>
    </xf>
    <xf numFmtId="199" fontId="53" fillId="0" borderId="101" xfId="0" applyNumberFormat="1" applyFont="1" applyFill="1" applyBorder="1" applyAlignment="1">
      <alignment horizontal="right" vertical="center"/>
    </xf>
    <xf numFmtId="199" fontId="53" fillId="0" borderId="92" xfId="0" applyNumberFormat="1" applyFont="1" applyFill="1" applyBorder="1" applyAlignment="1">
      <alignment horizontal="right" vertical="center"/>
    </xf>
    <xf numFmtId="199" fontId="53" fillId="0" borderId="99" xfId="0" applyNumberFormat="1" applyFont="1" applyFill="1" applyBorder="1" applyAlignment="1">
      <alignment horizontal="right" vertical="center"/>
    </xf>
    <xf numFmtId="0" fontId="52" fillId="0" borderId="79" xfId="0" applyFont="1" applyFill="1" applyBorder="1" applyAlignment="1">
      <alignment horizontal="center" vertical="center" wrapText="1"/>
    </xf>
    <xf numFmtId="0" fontId="52" fillId="0" borderId="104" xfId="0" applyFont="1" applyFill="1" applyBorder="1" applyAlignment="1">
      <alignment horizontal="center" vertical="center"/>
    </xf>
    <xf numFmtId="0" fontId="52" fillId="0" borderId="104" xfId="0" applyFont="1" applyFill="1" applyBorder="1" applyAlignment="1">
      <alignment horizontal="center" vertical="center" wrapText="1"/>
    </xf>
    <xf numFmtId="0" fontId="52" fillId="0" borderId="80" xfId="0" applyFont="1" applyFill="1" applyBorder="1" applyAlignment="1">
      <alignment horizontal="center" vertical="center"/>
    </xf>
    <xf numFmtId="180" fontId="52" fillId="0" borderId="100" xfId="0" applyNumberFormat="1" applyFont="1" applyFill="1" applyBorder="1" applyAlignment="1">
      <alignment horizontal="right" vertical="center"/>
    </xf>
    <xf numFmtId="180" fontId="52" fillId="0" borderId="105" xfId="0" applyNumberFormat="1" applyFont="1" applyFill="1" applyBorder="1" applyAlignment="1">
      <alignment horizontal="right" vertical="center"/>
    </xf>
    <xf numFmtId="180" fontId="52" fillId="0" borderId="106" xfId="0" applyNumberFormat="1" applyFont="1" applyFill="1" applyBorder="1" applyAlignment="1">
      <alignment horizontal="right" vertical="center"/>
    </xf>
    <xf numFmtId="180" fontId="52" fillId="0" borderId="39" xfId="0" applyNumberFormat="1" applyFont="1" applyFill="1" applyBorder="1" applyAlignment="1">
      <alignment horizontal="right" vertical="center"/>
    </xf>
    <xf numFmtId="180" fontId="52" fillId="0" borderId="51" xfId="0" applyNumberFormat="1" applyFont="1" applyFill="1" applyBorder="1" applyAlignment="1">
      <alignment horizontal="right" vertical="center"/>
    </xf>
    <xf numFmtId="180" fontId="52" fillId="0" borderId="38" xfId="0" applyNumberFormat="1" applyFont="1" applyFill="1" applyBorder="1" applyAlignment="1">
      <alignment horizontal="right" vertical="center"/>
    </xf>
    <xf numFmtId="180" fontId="52" fillId="0" borderId="90" xfId="0" applyNumberFormat="1" applyFont="1" applyFill="1" applyBorder="1" applyAlignment="1">
      <alignment horizontal="right" vertical="center"/>
    </xf>
    <xf numFmtId="180" fontId="52" fillId="0" borderId="53" xfId="0" applyNumberFormat="1" applyFont="1" applyFill="1" applyBorder="1" applyAlignment="1">
      <alignment horizontal="right" vertical="center"/>
    </xf>
    <xf numFmtId="180" fontId="52" fillId="0" borderId="49" xfId="0" applyNumberFormat="1" applyFont="1" applyFill="1" applyBorder="1" applyAlignment="1">
      <alignment horizontal="right" vertical="center"/>
    </xf>
    <xf numFmtId="180" fontId="52" fillId="0" borderId="41" xfId="0" applyNumberFormat="1" applyFont="1" applyFill="1" applyBorder="1" applyAlignment="1">
      <alignment horizontal="right" vertical="center"/>
    </xf>
    <xf numFmtId="180" fontId="52" fillId="0" borderId="72" xfId="0" applyNumberFormat="1" applyFont="1" applyFill="1" applyBorder="1" applyAlignment="1">
      <alignment horizontal="right" vertical="center"/>
    </xf>
    <xf numFmtId="180" fontId="52" fillId="0" borderId="47" xfId="0" applyNumberFormat="1" applyFont="1" applyFill="1" applyBorder="1" applyAlignment="1">
      <alignment horizontal="right" vertical="center"/>
    </xf>
    <xf numFmtId="180" fontId="52" fillId="0" borderId="81" xfId="0" applyNumberFormat="1" applyFont="1" applyFill="1" applyBorder="1" applyAlignment="1">
      <alignment horizontal="right" vertical="center"/>
    </xf>
    <xf numFmtId="180" fontId="52" fillId="0" borderId="85" xfId="0" applyNumberFormat="1" applyFont="1" applyFill="1" applyBorder="1" applyAlignment="1">
      <alignment horizontal="right" vertical="center"/>
    </xf>
    <xf numFmtId="180" fontId="52" fillId="0" borderId="101" xfId="0" applyNumberFormat="1" applyFont="1" applyFill="1" applyBorder="1" applyAlignment="1">
      <alignment horizontal="right" vertical="center"/>
    </xf>
    <xf numFmtId="180" fontId="52" fillId="0" borderId="76" xfId="0" applyNumberFormat="1" applyFont="1" applyFill="1" applyBorder="1" applyAlignment="1">
      <alignment horizontal="right" vertical="center"/>
    </xf>
    <xf numFmtId="180" fontId="52" fillId="0" borderId="75" xfId="0" applyNumberFormat="1" applyFont="1" applyFill="1" applyBorder="1" applyAlignment="1">
      <alignment horizontal="right" vertical="center"/>
    </xf>
    <xf numFmtId="180" fontId="52" fillId="0" borderId="84" xfId="0" applyNumberFormat="1" applyFont="1" applyFill="1" applyBorder="1" applyAlignment="1">
      <alignment horizontal="right" vertical="center"/>
    </xf>
    <xf numFmtId="180" fontId="52" fillId="0" borderId="36" xfId="0" applyNumberFormat="1" applyFont="1" applyFill="1" applyBorder="1" applyAlignment="1">
      <alignment horizontal="right" vertical="center"/>
    </xf>
    <xf numFmtId="180" fontId="52" fillId="0" borderId="50" xfId="0" applyNumberFormat="1" applyFont="1" applyFill="1" applyBorder="1" applyAlignment="1">
      <alignment horizontal="right" vertical="center"/>
    </xf>
    <xf numFmtId="180" fontId="52" fillId="0" borderId="35" xfId="0" applyNumberFormat="1" applyFont="1" applyFill="1" applyBorder="1" applyAlignment="1">
      <alignment horizontal="right" vertical="center"/>
    </xf>
    <xf numFmtId="0" fontId="52" fillId="0" borderId="79" xfId="0" applyFont="1" applyFill="1" applyBorder="1" applyAlignment="1">
      <alignment horizontal="center" vertical="center"/>
    </xf>
    <xf numFmtId="180" fontId="52" fillId="0" borderId="41" xfId="0" applyNumberFormat="1" applyFont="1" applyFill="1" applyBorder="1" applyAlignment="1">
      <alignment vertical="center"/>
    </xf>
    <xf numFmtId="180" fontId="52" fillId="0" borderId="72" xfId="0" applyNumberFormat="1" applyFont="1" applyFill="1" applyBorder="1" applyAlignment="1">
      <alignment vertical="center"/>
    </xf>
    <xf numFmtId="180" fontId="52" fillId="0" borderId="47" xfId="0" applyNumberFormat="1" applyFont="1" applyFill="1" applyBorder="1" applyAlignment="1">
      <alignment vertical="center"/>
    </xf>
    <xf numFmtId="180" fontId="52" fillId="0" borderId="39" xfId="0" applyNumberFormat="1" applyFont="1" applyFill="1" applyBorder="1" applyAlignment="1">
      <alignment vertical="center"/>
    </xf>
    <xf numFmtId="180" fontId="52" fillId="0" borderId="51" xfId="0" applyNumberFormat="1" applyFont="1" applyFill="1" applyBorder="1" applyAlignment="1">
      <alignment vertical="center"/>
    </xf>
    <xf numFmtId="180" fontId="52" fillId="0" borderId="38" xfId="0" applyNumberFormat="1" applyFont="1" applyFill="1" applyBorder="1" applyAlignment="1">
      <alignment vertical="center"/>
    </xf>
    <xf numFmtId="180" fontId="52" fillId="0" borderId="81" xfId="0" applyNumberFormat="1" applyFont="1" applyFill="1" applyBorder="1" applyAlignment="1">
      <alignment vertical="center"/>
    </xf>
    <xf numFmtId="180" fontId="52" fillId="0" borderId="85" xfId="0" applyNumberFormat="1" applyFont="1" applyFill="1" applyBorder="1" applyAlignment="1">
      <alignment vertical="center"/>
    </xf>
    <xf numFmtId="180" fontId="52" fillId="0" borderId="101" xfId="0" applyNumberFormat="1" applyFont="1" applyFill="1" applyBorder="1" applyAlignment="1">
      <alignment vertical="center"/>
    </xf>
    <xf numFmtId="180" fontId="52" fillId="0" borderId="76" xfId="0" applyNumberFormat="1" applyFont="1" applyFill="1" applyBorder="1" applyAlignment="1">
      <alignment vertical="center"/>
    </xf>
    <xf numFmtId="180" fontId="52" fillId="0" borderId="75" xfId="0" applyNumberFormat="1" applyFont="1" applyFill="1" applyBorder="1" applyAlignment="1">
      <alignment vertical="center"/>
    </xf>
    <xf numFmtId="180" fontId="52" fillId="0" borderId="84" xfId="0" applyNumberFormat="1" applyFont="1" applyFill="1" applyBorder="1" applyAlignment="1">
      <alignment vertical="center"/>
    </xf>
    <xf numFmtId="180" fontId="52" fillId="0" borderId="90" xfId="0" applyNumberFormat="1" applyFont="1" applyFill="1" applyBorder="1" applyAlignment="1">
      <alignment vertical="center"/>
    </xf>
    <xf numFmtId="180" fontId="52" fillId="0" borderId="53" xfId="0" applyNumberFormat="1" applyFont="1" applyFill="1" applyBorder="1" applyAlignment="1">
      <alignment vertical="center"/>
    </xf>
    <xf numFmtId="180" fontId="52" fillId="0" borderId="49" xfId="0" applyNumberFormat="1" applyFont="1" applyFill="1" applyBorder="1" applyAlignment="1">
      <alignment vertical="center"/>
    </xf>
    <xf numFmtId="180" fontId="52" fillId="0" borderId="105" xfId="0" applyNumberFormat="1" applyFont="1" applyFill="1" applyBorder="1" applyAlignment="1">
      <alignment vertical="center"/>
    </xf>
    <xf numFmtId="180" fontId="52" fillId="0" borderId="100" xfId="0" applyNumberFormat="1" applyFont="1" applyFill="1" applyBorder="1" applyAlignment="1">
      <alignment vertical="center"/>
    </xf>
    <xf numFmtId="180" fontId="52" fillId="0" borderId="106" xfId="0" applyNumberFormat="1" applyFont="1" applyFill="1" applyBorder="1" applyAlignment="1">
      <alignment vertical="center"/>
    </xf>
    <xf numFmtId="180" fontId="52" fillId="0" borderId="109" xfId="0" applyNumberFormat="1" applyFont="1" applyFill="1" applyBorder="1" applyAlignment="1">
      <alignment horizontal="right" vertical="center"/>
    </xf>
    <xf numFmtId="180" fontId="52" fillId="0" borderId="79" xfId="0" applyNumberFormat="1" applyFont="1" applyFill="1" applyBorder="1" applyAlignment="1">
      <alignment horizontal="right" vertical="center"/>
    </xf>
    <xf numFmtId="180" fontId="52" fillId="0" borderId="104" xfId="0" applyNumberFormat="1" applyFont="1" applyFill="1" applyBorder="1" applyAlignment="1">
      <alignment horizontal="right" vertical="center"/>
    </xf>
    <xf numFmtId="180" fontId="52" fillId="0" borderId="80" xfId="0" applyNumberFormat="1" applyFont="1" applyFill="1" applyBorder="1" applyAlignment="1">
      <alignment horizontal="right" vertical="center"/>
    </xf>
    <xf numFmtId="180" fontId="52" fillId="0" borderId="108" xfId="0" applyNumberFormat="1" applyFont="1" applyFill="1" applyBorder="1" applyAlignment="1">
      <alignment horizontal="right" vertical="center"/>
    </xf>
    <xf numFmtId="180" fontId="52" fillId="0" borderId="110" xfId="0" applyNumberFormat="1" applyFont="1" applyFill="1" applyBorder="1" applyAlignment="1">
      <alignment horizontal="right" vertical="center"/>
    </xf>
    <xf numFmtId="180" fontId="52" fillId="0" borderId="111" xfId="0" applyNumberFormat="1" applyFont="1" applyFill="1" applyBorder="1" applyAlignment="1">
      <alignment horizontal="right" vertical="center"/>
    </xf>
    <xf numFmtId="180" fontId="52" fillId="0" borderId="112" xfId="0" applyNumberFormat="1" applyFont="1" applyFill="1" applyBorder="1" applyAlignment="1">
      <alignment horizontal="right" vertical="center"/>
    </xf>
    <xf numFmtId="180" fontId="52" fillId="0" borderId="112" xfId="0" applyNumberFormat="1" applyFont="1" applyFill="1" applyBorder="1" applyAlignment="1">
      <alignment vertical="center"/>
    </xf>
    <xf numFmtId="180" fontId="52" fillId="0" borderId="113" xfId="0" applyNumberFormat="1" applyFont="1" applyFill="1" applyBorder="1" applyAlignment="1">
      <alignment vertical="center"/>
    </xf>
    <xf numFmtId="200" fontId="3" fillId="0" borderId="26" xfId="0" applyNumberFormat="1" applyFont="1" applyBorder="1" applyAlignment="1">
      <alignment horizontal="right" vertical="center"/>
    </xf>
    <xf numFmtId="200" fontId="3" fillId="0" borderId="66" xfId="0" applyNumberFormat="1" applyFont="1" applyBorder="1" applyAlignment="1">
      <alignment horizontal="right" vertical="center"/>
    </xf>
    <xf numFmtId="200" fontId="3" fillId="0" borderId="13" xfId="0" applyNumberFormat="1" applyFont="1" applyBorder="1" applyAlignment="1">
      <alignment horizontal="right" vertical="center"/>
    </xf>
    <xf numFmtId="200" fontId="3" fillId="0" borderId="14" xfId="0" applyNumberFormat="1" applyFont="1" applyBorder="1" applyAlignment="1">
      <alignment horizontal="right" vertical="center"/>
    </xf>
    <xf numFmtId="200" fontId="3" fillId="0" borderId="11" xfId="0" applyNumberFormat="1" applyFont="1" applyBorder="1" applyAlignment="1">
      <alignment horizontal="right" vertical="center"/>
    </xf>
    <xf numFmtId="200" fontId="3" fillId="0" borderId="12" xfId="0" applyNumberFormat="1" applyFont="1" applyBorder="1" applyAlignment="1">
      <alignment horizontal="right" vertical="center"/>
    </xf>
    <xf numFmtId="200" fontId="3" fillId="0" borderId="17" xfId="0" applyNumberFormat="1" applyFont="1" applyBorder="1" applyAlignment="1">
      <alignment horizontal="right" vertical="center"/>
    </xf>
    <xf numFmtId="200" fontId="3" fillId="0" borderId="18" xfId="0" applyNumberFormat="1" applyFont="1" applyBorder="1" applyAlignment="1">
      <alignment horizontal="right" vertical="center"/>
    </xf>
    <xf numFmtId="200" fontId="3" fillId="0" borderId="27" xfId="0" applyNumberFormat="1" applyFont="1" applyBorder="1" applyAlignment="1">
      <alignment horizontal="right" vertical="center"/>
    </xf>
    <xf numFmtId="200" fontId="3" fillId="0" borderId="73" xfId="0" applyNumberFormat="1" applyFont="1" applyBorder="1" applyAlignment="1">
      <alignment horizontal="right" vertical="center"/>
    </xf>
    <xf numFmtId="200" fontId="3" fillId="0" borderId="73" xfId="0" applyNumberFormat="1" applyFont="1" applyFill="1" applyBorder="1" applyAlignment="1">
      <alignment horizontal="right" vertical="center"/>
    </xf>
    <xf numFmtId="200" fontId="3" fillId="0" borderId="12" xfId="0" applyNumberFormat="1" applyFont="1" applyFill="1" applyBorder="1" applyAlignment="1">
      <alignment horizontal="right" vertical="center"/>
    </xf>
    <xf numFmtId="200" fontId="3" fillId="0" borderId="18" xfId="0" applyNumberFormat="1" applyFont="1" applyFill="1" applyBorder="1" applyAlignment="1">
      <alignment horizontal="right" vertical="center"/>
    </xf>
    <xf numFmtId="187" fontId="3" fillId="0" borderId="11" xfId="54" applyNumberFormat="1" applyFont="1" applyFill="1" applyBorder="1" applyAlignment="1">
      <alignment vertical="center"/>
    </xf>
    <xf numFmtId="0" fontId="52" fillId="0" borderId="0" xfId="0" applyFont="1" applyBorder="1" applyAlignment="1">
      <alignment horizontal="left" vertical="center"/>
    </xf>
    <xf numFmtId="180" fontId="52" fillId="0" borderId="14" xfId="0" applyNumberFormat="1" applyFont="1" applyFill="1" applyBorder="1" applyAlignment="1">
      <alignment horizontal="right" vertical="center"/>
    </xf>
    <xf numFmtId="0" fontId="0" fillId="0" borderId="0" xfId="0" applyFont="1" applyAlignment="1">
      <alignment horizontal="left" vertical="center"/>
    </xf>
    <xf numFmtId="0" fontId="52" fillId="0" borderId="0" xfId="0" applyFont="1" applyBorder="1" applyAlignment="1">
      <alignment horizontal="left" vertical="center"/>
    </xf>
    <xf numFmtId="0" fontId="52" fillId="0" borderId="0" xfId="0" applyFont="1" applyBorder="1" applyAlignment="1">
      <alignment horizontal="left" vertical="center"/>
    </xf>
    <xf numFmtId="197" fontId="27" fillId="0" borderId="64" xfId="0" applyNumberFormat="1" applyFont="1" applyFill="1" applyBorder="1" applyAlignment="1">
      <alignment horizontal="right" vertical="center" wrapText="1"/>
    </xf>
    <xf numFmtId="197" fontId="37" fillId="0" borderId="14" xfId="0" applyNumberFormat="1" applyFont="1" applyFill="1" applyBorder="1" applyAlignment="1" applyProtection="1">
      <alignment horizontal="right" vertical="center" wrapText="1"/>
      <protection locked="0"/>
    </xf>
    <xf numFmtId="0" fontId="5" fillId="0" borderId="0" xfId="61" applyFont="1" applyFill="1" applyAlignment="1">
      <alignment vertical="center"/>
    </xf>
    <xf numFmtId="0" fontId="52" fillId="0" borderId="0" xfId="0" applyFont="1" applyBorder="1" applyAlignment="1">
      <alignment horizontal="left" vertical="center"/>
    </xf>
    <xf numFmtId="0" fontId="52" fillId="0" borderId="0" xfId="0" applyFont="1" applyFill="1" applyBorder="1" applyAlignment="1">
      <alignment horizontal="left" vertical="center"/>
    </xf>
    <xf numFmtId="0" fontId="52" fillId="0" borderId="33" xfId="0" applyFont="1" applyFill="1" applyBorder="1" applyAlignment="1">
      <alignment horizontal="center" vertical="center"/>
    </xf>
    <xf numFmtId="0" fontId="52" fillId="0" borderId="31" xfId="0" applyFont="1" applyFill="1" applyBorder="1" applyAlignment="1">
      <alignment horizontal="left" vertical="center"/>
    </xf>
    <xf numFmtId="0" fontId="52" fillId="0" borderId="20" xfId="0" applyFont="1" applyFill="1" applyBorder="1" applyAlignment="1">
      <alignment horizontal="left" vertical="center" shrinkToFit="1"/>
    </xf>
    <xf numFmtId="197" fontId="52" fillId="0" borderId="14" xfId="0" applyNumberFormat="1" applyFont="1" applyFill="1" applyBorder="1" applyAlignment="1">
      <alignment horizontal="right" vertical="center" shrinkToFit="1"/>
    </xf>
    <xf numFmtId="197" fontId="52" fillId="0" borderId="13" xfId="0" applyNumberFormat="1" applyFont="1" applyFill="1" applyBorder="1" applyAlignment="1">
      <alignment horizontal="right" vertical="center"/>
    </xf>
    <xf numFmtId="180" fontId="52" fillId="0" borderId="64" xfId="0" applyNumberFormat="1" applyFont="1" applyFill="1" applyBorder="1" applyAlignment="1">
      <alignment horizontal="right" vertical="center" shrinkToFit="1"/>
    </xf>
    <xf numFmtId="197" fontId="52" fillId="0" borderId="30" xfId="0" applyNumberFormat="1" applyFont="1" applyFill="1" applyBorder="1" applyAlignment="1">
      <alignment horizontal="right" vertical="center"/>
    </xf>
    <xf numFmtId="197" fontId="27" fillId="0" borderId="14" xfId="0" applyNumberFormat="1" applyFont="1" applyFill="1" applyBorder="1" applyAlignment="1">
      <alignment horizontal="right" vertical="center" wrapText="1"/>
    </xf>
    <xf numFmtId="197" fontId="5" fillId="0" borderId="12" xfId="0" applyNumberFormat="1" applyFont="1" applyFill="1" applyBorder="1" applyAlignment="1">
      <alignment horizontal="right" vertical="center"/>
    </xf>
    <xf numFmtId="197" fontId="27" fillId="0" borderId="66" xfId="0" applyNumberFormat="1" applyFont="1" applyFill="1" applyBorder="1" applyAlignment="1">
      <alignment horizontal="right" vertical="center" wrapText="1"/>
    </xf>
    <xf numFmtId="180" fontId="52" fillId="0" borderId="26" xfId="0" applyNumberFormat="1" applyFont="1" applyFill="1" applyBorder="1" applyAlignment="1">
      <alignment horizontal="right" vertical="center"/>
    </xf>
    <xf numFmtId="49" fontId="52" fillId="0" borderId="0" xfId="0" applyNumberFormat="1" applyFont="1" applyFill="1" applyBorder="1" applyAlignment="1">
      <alignment vertical="center"/>
    </xf>
    <xf numFmtId="0" fontId="52" fillId="0" borderId="0" xfId="0" applyFont="1" applyBorder="1" applyAlignment="1">
      <alignment vertical="center"/>
    </xf>
    <xf numFmtId="180" fontId="52" fillId="0" borderId="107" xfId="0" applyNumberFormat="1" applyFont="1" applyFill="1" applyBorder="1" applyAlignment="1">
      <alignment horizontal="right" vertical="center"/>
    </xf>
    <xf numFmtId="180" fontId="52" fillId="0" borderId="78" xfId="0" applyNumberFormat="1" applyFont="1" applyFill="1" applyBorder="1" applyAlignment="1">
      <alignment horizontal="right" vertical="center"/>
    </xf>
    <xf numFmtId="180" fontId="52" fillId="0" borderId="92" xfId="0" applyNumberFormat="1" applyFont="1" applyFill="1" applyBorder="1" applyAlignment="1">
      <alignment horizontal="right" vertical="center"/>
    </xf>
    <xf numFmtId="180" fontId="52" fillId="0" borderId="108" xfId="0" applyNumberFormat="1" applyFont="1" applyFill="1" applyBorder="1" applyAlignment="1">
      <alignment vertical="center"/>
    </xf>
    <xf numFmtId="180" fontId="52" fillId="0" borderId="109" xfId="0" applyNumberFormat="1" applyFont="1" applyFill="1" applyBorder="1" applyAlignment="1">
      <alignment vertical="center"/>
    </xf>
    <xf numFmtId="180" fontId="52" fillId="0" borderId="110" xfId="0" applyNumberFormat="1" applyFont="1" applyFill="1" applyBorder="1" applyAlignment="1">
      <alignment vertical="center"/>
    </xf>
    <xf numFmtId="180" fontId="52" fillId="0" borderId="36" xfId="0" applyNumberFormat="1" applyFont="1" applyFill="1" applyBorder="1" applyAlignment="1">
      <alignment vertical="center"/>
    </xf>
    <xf numFmtId="180" fontId="52" fillId="0" borderId="50" xfId="0" applyNumberFormat="1" applyFont="1" applyFill="1" applyBorder="1" applyAlignment="1">
      <alignment vertical="center"/>
    </xf>
    <xf numFmtId="180" fontId="52" fillId="0" borderId="35" xfId="0" applyNumberFormat="1" applyFont="1" applyFill="1" applyBorder="1" applyAlignment="1">
      <alignment vertical="center"/>
    </xf>
    <xf numFmtId="198" fontId="5" fillId="0" borderId="44" xfId="0" applyNumberFormat="1" applyFont="1" applyFill="1" applyBorder="1" applyAlignment="1">
      <alignment horizontal="right" vertical="center" wrapText="1"/>
    </xf>
    <xf numFmtId="197" fontId="37" fillId="0" borderId="14" xfId="0" applyNumberFormat="1" applyFont="1" applyFill="1" applyBorder="1" applyAlignment="1">
      <alignment horizontal="right" vertical="center" wrapText="1"/>
    </xf>
    <xf numFmtId="197" fontId="52" fillId="0" borderId="43" xfId="0" applyNumberFormat="1" applyFont="1" applyFill="1" applyBorder="1" applyAlignment="1">
      <alignment horizontal="right" vertical="center"/>
    </xf>
    <xf numFmtId="180" fontId="52" fillId="0" borderId="43" xfId="0" applyNumberFormat="1" applyFont="1" applyFill="1" applyBorder="1" applyAlignment="1">
      <alignment vertical="center"/>
    </xf>
    <xf numFmtId="180" fontId="52" fillId="0" borderId="43" xfId="0" applyNumberFormat="1" applyFont="1" applyFill="1" applyBorder="1" applyAlignment="1">
      <alignment horizontal="right" vertical="center"/>
    </xf>
    <xf numFmtId="0" fontId="52" fillId="0" borderId="43" xfId="0" applyFont="1" applyFill="1" applyBorder="1" applyAlignment="1">
      <alignment horizontal="center" vertical="top"/>
    </xf>
    <xf numFmtId="0" fontId="37" fillId="0" borderId="43" xfId="0" applyFont="1" applyFill="1" applyBorder="1" applyAlignment="1">
      <alignment horizontal="center" vertical="center" wrapText="1"/>
    </xf>
    <xf numFmtId="0" fontId="52" fillId="0" borderId="43" xfId="0" applyFont="1" applyFill="1" applyBorder="1" applyAlignment="1">
      <alignment horizontal="center" vertical="center" wrapText="1"/>
    </xf>
    <xf numFmtId="197" fontId="27" fillId="0" borderId="12" xfId="0" applyNumberFormat="1" applyFont="1" applyFill="1" applyBorder="1" applyAlignment="1">
      <alignment horizontal="right" vertical="center" wrapText="1"/>
    </xf>
    <xf numFmtId="197" fontId="27" fillId="0" borderId="18" xfId="0" applyNumberFormat="1" applyFont="1" applyFill="1" applyBorder="1" applyAlignment="1">
      <alignment horizontal="right" vertical="center"/>
    </xf>
    <xf numFmtId="197" fontId="27" fillId="0" borderId="28" xfId="0" applyNumberFormat="1" applyFont="1" applyFill="1" applyBorder="1" applyAlignment="1">
      <alignment horizontal="right" vertical="center" wrapText="1"/>
    </xf>
    <xf numFmtId="187" fontId="3" fillId="0" borderId="12" xfId="53" applyNumberFormat="1" applyFont="1" applyBorder="1" applyAlignment="1">
      <alignment horizontal="right" vertical="center"/>
    </xf>
    <xf numFmtId="187" fontId="3" fillId="0" borderId="15" xfId="53" applyNumberFormat="1" applyFont="1" applyBorder="1" applyAlignment="1">
      <alignment horizontal="right" vertical="center"/>
    </xf>
    <xf numFmtId="0" fontId="42" fillId="0" borderId="0" xfId="53" applyFont="1" applyAlignment="1">
      <alignment horizontal="center" vertical="center"/>
    </xf>
    <xf numFmtId="0" fontId="45" fillId="24" borderId="71" xfId="53" applyFont="1" applyFill="1" applyBorder="1" applyAlignment="1">
      <alignment horizontal="center" vertical="center"/>
    </xf>
    <xf numFmtId="0" fontId="45" fillId="24" borderId="61" xfId="53" applyFont="1" applyFill="1" applyBorder="1" applyAlignment="1">
      <alignment horizontal="center" vertical="center"/>
    </xf>
    <xf numFmtId="0" fontId="50" fillId="0" borderId="0" xfId="0" applyFont="1" applyAlignment="1">
      <alignment horizontal="center" vertical="center"/>
    </xf>
    <xf numFmtId="0" fontId="54" fillId="0" borderId="0" xfId="0" applyFont="1" applyFill="1" applyAlignment="1">
      <alignment horizontal="right" vertical="center"/>
    </xf>
    <xf numFmtId="0" fontId="53" fillId="0" borderId="31" xfId="0" applyFont="1" applyFill="1" applyBorder="1" applyAlignment="1">
      <alignment horizontal="center" vertical="center"/>
    </xf>
    <xf numFmtId="0" fontId="53" fillId="0" borderId="33" xfId="0" applyFont="1" applyFill="1" applyBorder="1" applyAlignment="1">
      <alignment horizontal="center" vertical="center"/>
    </xf>
    <xf numFmtId="0" fontId="53" fillId="0" borderId="29" xfId="0" applyFont="1" applyFill="1" applyBorder="1" applyAlignment="1">
      <alignment horizontal="center" vertical="center" wrapText="1"/>
    </xf>
    <xf numFmtId="0" fontId="53" fillId="0" borderId="30" xfId="0" applyFont="1" applyFill="1" applyBorder="1" applyAlignment="1">
      <alignment horizontal="center" vertical="center" wrapText="1"/>
    </xf>
    <xf numFmtId="0" fontId="53" fillId="0" borderId="73" xfId="0" applyFont="1" applyFill="1" applyBorder="1" applyAlignment="1">
      <alignment horizontal="center" vertical="center"/>
    </xf>
    <xf numFmtId="0" fontId="53" fillId="0" borderId="25" xfId="0" applyFont="1" applyFill="1" applyBorder="1" applyAlignment="1">
      <alignment horizontal="center" vertical="center"/>
    </xf>
    <xf numFmtId="0" fontId="53" fillId="0" borderId="74" xfId="0" applyFont="1" applyFill="1" applyBorder="1" applyAlignment="1">
      <alignment horizontal="center" vertical="center"/>
    </xf>
    <xf numFmtId="2" fontId="53" fillId="0" borderId="27" xfId="0" applyNumberFormat="1" applyFont="1" applyFill="1" applyBorder="1" applyAlignment="1">
      <alignment horizontal="center" vertical="center"/>
    </xf>
    <xf numFmtId="2" fontId="53" fillId="0" borderId="31" xfId="0" applyNumberFormat="1" applyFont="1" applyFill="1" applyBorder="1" applyAlignment="1">
      <alignment horizontal="center" vertical="center"/>
    </xf>
    <xf numFmtId="0" fontId="54" fillId="0" borderId="0" xfId="0" applyFont="1" applyFill="1" applyAlignment="1">
      <alignment horizontal="left" vertical="center"/>
    </xf>
    <xf numFmtId="0" fontId="53" fillId="0" borderId="32" xfId="0" applyFont="1" applyFill="1" applyBorder="1" applyAlignment="1">
      <alignment horizontal="center" vertical="center"/>
    </xf>
    <xf numFmtId="0" fontId="53" fillId="0" borderId="34" xfId="0" applyFont="1" applyFill="1" applyBorder="1" applyAlignment="1">
      <alignment horizontal="center" vertical="center"/>
    </xf>
    <xf numFmtId="0" fontId="6" fillId="0" borderId="0" xfId="0" applyFont="1" applyAlignment="1">
      <alignment horizontal="center" vertical="center"/>
    </xf>
    <xf numFmtId="0" fontId="51" fillId="0" borderId="0" xfId="0" applyFont="1" applyAlignment="1">
      <alignment horizontal="center" vertical="center"/>
    </xf>
    <xf numFmtId="0" fontId="57" fillId="0" borderId="43" xfId="0" applyFont="1" applyFill="1" applyBorder="1" applyAlignment="1">
      <alignment horizontal="left" vertical="center"/>
    </xf>
    <xf numFmtId="0" fontId="51" fillId="0" borderId="0" xfId="0" applyFont="1" applyFill="1" applyAlignment="1">
      <alignment horizontal="left" vertical="center"/>
    </xf>
    <xf numFmtId="0" fontId="52" fillId="0" borderId="58" xfId="0" applyFont="1" applyFill="1" applyBorder="1" applyAlignment="1">
      <alignment horizontal="center" vertical="center"/>
    </xf>
    <xf numFmtId="0" fontId="51" fillId="0" borderId="0" xfId="0" applyFont="1" applyFill="1" applyAlignment="1">
      <alignment horizontal="right" vertical="center"/>
    </xf>
    <xf numFmtId="0" fontId="52" fillId="0" borderId="31" xfId="0" applyFont="1" applyFill="1" applyBorder="1" applyAlignment="1">
      <alignment horizontal="center" vertical="center"/>
    </xf>
    <xf numFmtId="0" fontId="52" fillId="0" borderId="33" xfId="0" applyFont="1" applyFill="1" applyBorder="1" applyAlignment="1">
      <alignment horizontal="center" vertical="center"/>
    </xf>
    <xf numFmtId="0" fontId="52" fillId="0" borderId="27" xfId="0" applyFont="1" applyFill="1" applyBorder="1" applyAlignment="1">
      <alignment horizontal="center" vertical="center"/>
    </xf>
    <xf numFmtId="0" fontId="52" fillId="0" borderId="28" xfId="0" applyFont="1" applyFill="1" applyBorder="1" applyAlignment="1">
      <alignment horizontal="center" vertical="center"/>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52" fillId="0" borderId="29" xfId="0" applyFont="1" applyFill="1" applyBorder="1" applyAlignment="1">
      <alignment horizontal="center" vertical="center" wrapText="1"/>
    </xf>
    <xf numFmtId="0" fontId="52" fillId="0" borderId="30" xfId="0" applyFont="1" applyFill="1" applyBorder="1" applyAlignment="1">
      <alignment horizontal="center" vertical="center" wrapText="1"/>
    </xf>
    <xf numFmtId="0" fontId="52" fillId="0" borderId="30" xfId="0" applyFont="1" applyFill="1" applyBorder="1" applyAlignment="1">
      <alignment horizontal="center" vertical="center"/>
    </xf>
    <xf numFmtId="0" fontId="52" fillId="0" borderId="31" xfId="0" applyFont="1" applyFill="1" applyBorder="1" applyAlignment="1">
      <alignment horizontal="left" vertical="center"/>
    </xf>
    <xf numFmtId="0" fontId="52" fillId="0" borderId="58" xfId="0" applyFont="1" applyFill="1" applyBorder="1" applyAlignment="1">
      <alignment horizontal="center" vertical="center" justifyLastLine="1"/>
    </xf>
    <xf numFmtId="0" fontId="51" fillId="0" borderId="0" xfId="53" applyFont="1" applyAlignment="1">
      <alignment vertical="center"/>
    </xf>
    <xf numFmtId="0" fontId="51" fillId="0" borderId="0" xfId="53" applyFont="1" applyAlignment="1">
      <alignment horizontal="right" vertical="center"/>
    </xf>
    <xf numFmtId="0" fontId="51" fillId="0" borderId="0" xfId="53" applyFont="1" applyAlignment="1">
      <alignment horizontal="left" vertical="center"/>
    </xf>
    <xf numFmtId="0" fontId="56" fillId="0" borderId="0" xfId="0" applyFont="1" applyAlignment="1">
      <alignment horizontal="center" vertical="center"/>
    </xf>
    <xf numFmtId="0" fontId="3" fillId="0" borderId="10" xfId="0" applyFont="1" applyBorder="1" applyAlignment="1">
      <alignment horizontal="right" vertical="center"/>
    </xf>
    <xf numFmtId="0" fontId="54" fillId="0" borderId="0" xfId="0" applyFont="1" applyAlignment="1">
      <alignment horizontal="center" vertical="center"/>
    </xf>
    <xf numFmtId="0" fontId="47" fillId="25" borderId="72" xfId="56" applyFont="1" applyFill="1" applyBorder="1" applyAlignment="1" applyProtection="1">
      <alignment vertical="center"/>
    </xf>
    <xf numFmtId="0" fontId="47" fillId="25" borderId="51" xfId="56" applyFont="1" applyFill="1" applyBorder="1" applyAlignment="1" applyProtection="1">
      <alignment vertical="center"/>
    </xf>
    <xf numFmtId="0" fontId="47" fillId="25" borderId="50" xfId="56" applyFont="1" applyFill="1" applyBorder="1" applyAlignment="1" applyProtection="1">
      <alignment vertical="center"/>
    </xf>
    <xf numFmtId="0" fontId="47" fillId="25" borderId="39" xfId="56" applyFont="1" applyFill="1" applyBorder="1" applyAlignment="1" applyProtection="1">
      <alignment horizontal="left" vertical="center" wrapText="1"/>
    </xf>
    <xf numFmtId="0" fontId="60" fillId="25" borderId="51" xfId="56" applyFont="1" applyFill="1" applyBorder="1" applyAlignment="1" applyProtection="1">
      <alignment vertical="center"/>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42"/>
    <cellStyle name="entry" xfId="43"/>
    <cellStyle name="Header1" xfId="44"/>
    <cellStyle name="Header2" xfId="45"/>
    <cellStyle name="Normal_#18-Internet" xfId="46"/>
    <cellStyle name="price" xfId="47"/>
    <cellStyle name="revised" xfId="48"/>
    <cellStyle name="section" xfId="49"/>
    <cellStyle name="title" xfId="5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メモ 2" xfId="60"/>
    <cellStyle name="メモ 3" xfId="59"/>
    <cellStyle name="リンク セル" xfId="29" builtinId="24" customBuiltin="1"/>
    <cellStyle name="悪い" xfId="30" builtinId="27" customBuiltin="1"/>
    <cellStyle name="計算" xfId="31" builtinId="22" customBuiltin="1"/>
    <cellStyle name="警告文" xfId="32" builtinId="11" customBuiltin="1"/>
    <cellStyle name="桁区切り 2" xfId="55"/>
    <cellStyle name="桁区切り 3" xfId="6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66"/>
    <cellStyle name="通貨 3" xfId="67"/>
    <cellStyle name="入力" xfId="40" builtinId="20" customBuiltin="1"/>
    <cellStyle name="標準" xfId="0" builtinId="0"/>
    <cellStyle name="標準 2" xfId="53"/>
    <cellStyle name="標準 3" xfId="57"/>
    <cellStyle name="標準 4" xfId="58"/>
    <cellStyle name="標準 5" xfId="62"/>
    <cellStyle name="標準 6" xfId="61"/>
    <cellStyle name="標準 7" xfId="63"/>
    <cellStyle name="標準 8" xfId="64"/>
    <cellStyle name="標準_a101" xfId="54"/>
    <cellStyle name="標準_a101_084.1世帯１か月の消費支出_086.1世帯１か月の消費支出" xfId="52"/>
    <cellStyle name="未定義" xfId="51"/>
    <cellStyle name="良い" xfId="41"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6" name="額縁 5">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xdr:colOff>
      <xdr:row>0</xdr:row>
      <xdr:rowOff>9524</xdr:rowOff>
    </xdr:from>
    <xdr:to>
      <xdr:col>0</xdr:col>
      <xdr:colOff>729525</xdr:colOff>
      <xdr:row>0</xdr:row>
      <xdr:rowOff>333524</xdr:rowOff>
    </xdr:to>
    <xdr:sp macro="" textlink="">
      <xdr:nvSpPr>
        <xdr:cNvPr id="847" name="額縁 846">
          <a:hlinkClick xmlns:r="http://schemas.openxmlformats.org/officeDocument/2006/relationships" r:id="rId1"/>
        </xdr:cNvPr>
        <xdr:cNvSpPr/>
      </xdr:nvSpPr>
      <xdr:spPr>
        <a:xfrm>
          <a:off x="9525" y="9524"/>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291375</xdr:colOff>
      <xdr:row>0</xdr:row>
      <xdr:rowOff>323850</xdr:rowOff>
    </xdr:to>
    <xdr:sp macro="" textlink="">
      <xdr:nvSpPr>
        <xdr:cNvPr id="1214" name="額縁 1213">
          <a:hlinkClick xmlns:r="http://schemas.openxmlformats.org/officeDocument/2006/relationships" r:id="rId1"/>
        </xdr:cNvPr>
        <xdr:cNvSpPr/>
      </xdr:nvSpPr>
      <xdr:spPr>
        <a:xfrm>
          <a:off x="0" y="0"/>
          <a:ext cx="720000" cy="32385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19049</xdr:colOff>
      <xdr:row>0</xdr:row>
      <xdr:rowOff>0</xdr:rowOff>
    </xdr:from>
    <xdr:to>
      <xdr:col>0</xdr:col>
      <xdr:colOff>739049</xdr:colOff>
      <xdr:row>0</xdr:row>
      <xdr:rowOff>324000</xdr:rowOff>
    </xdr:to>
    <xdr:sp macro="" textlink="">
      <xdr:nvSpPr>
        <xdr:cNvPr id="2" name="額縁 1">
          <a:hlinkClick xmlns:r="http://schemas.openxmlformats.org/officeDocument/2006/relationships" r:id="rId1"/>
        </xdr:cNvPr>
        <xdr:cNvSpPr/>
      </xdr:nvSpPr>
      <xdr:spPr>
        <a:xfrm>
          <a:off x="19049"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23811</xdr:colOff>
      <xdr:row>0</xdr:row>
      <xdr:rowOff>11907</xdr:rowOff>
    </xdr:from>
    <xdr:to>
      <xdr:col>0</xdr:col>
      <xdr:colOff>743811</xdr:colOff>
      <xdr:row>0</xdr:row>
      <xdr:rowOff>335907</xdr:rowOff>
    </xdr:to>
    <xdr:sp macro="" textlink="">
      <xdr:nvSpPr>
        <xdr:cNvPr id="2" name="額縁 1">
          <a:hlinkClick xmlns:r="http://schemas.openxmlformats.org/officeDocument/2006/relationships" r:id="rId1"/>
        </xdr:cNvPr>
        <xdr:cNvSpPr/>
      </xdr:nvSpPr>
      <xdr:spPr>
        <a:xfrm>
          <a:off x="23811" y="11907"/>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tabSelected="1" workbookViewId="0">
      <selection activeCell="B3" sqref="B3"/>
    </sheetView>
  </sheetViews>
  <sheetFormatPr defaultColWidth="9" defaultRowHeight="13.5"/>
  <cols>
    <col min="1" max="1" width="5.625" style="16" customWidth="1"/>
    <col min="2" max="2" width="7.625" style="16" customWidth="1"/>
    <col min="3" max="3" width="64.625" style="16" customWidth="1"/>
    <col min="4" max="4" width="25.625" style="27" customWidth="1"/>
    <col min="5" max="16384" width="9" style="16"/>
  </cols>
  <sheetData>
    <row r="1" spans="1:4" ht="30" customHeight="1">
      <c r="B1" s="580" t="s">
        <v>654</v>
      </c>
      <c r="C1" s="580"/>
      <c r="D1" s="580"/>
    </row>
    <row r="2" spans="1:4" ht="30" customHeight="1">
      <c r="B2" s="580" t="s">
        <v>545</v>
      </c>
      <c r="C2" s="580"/>
      <c r="D2" s="580"/>
    </row>
    <row r="3" spans="1:4" ht="30" customHeight="1" thickBot="1">
      <c r="B3" s="17" t="s">
        <v>132</v>
      </c>
      <c r="C3" s="18"/>
      <c r="D3" s="18"/>
    </row>
    <row r="4" spans="1:4" ht="35.1" customHeight="1">
      <c r="A4" s="19"/>
      <c r="B4" s="581" t="s">
        <v>133</v>
      </c>
      <c r="C4" s="582"/>
      <c r="D4" s="20" t="s">
        <v>134</v>
      </c>
    </row>
    <row r="5" spans="1:4" ht="35.1" customHeight="1">
      <c r="A5" s="19"/>
      <c r="B5" s="21" t="str">
        <f>HYPERLINK("#114!A1","114")</f>
        <v>114</v>
      </c>
      <c r="C5" s="620" t="str">
        <f>HYPERLINK("#114!A1","佐賀市消費者物価指数")</f>
        <v>佐賀市消費者物価指数</v>
      </c>
      <c r="D5" s="22" t="s">
        <v>604</v>
      </c>
    </row>
    <row r="6" spans="1:4" ht="35.1" customHeight="1">
      <c r="A6" s="19"/>
      <c r="B6" s="23" t="str">
        <f>HYPERLINK("#115!A1","115")</f>
        <v>115</v>
      </c>
      <c r="C6" s="621" t="str">
        <f>HYPERLINK("#115!A1","佐賀市消費者物価中分類指数")</f>
        <v>佐賀市消費者物価中分類指数</v>
      </c>
      <c r="D6" s="24" t="s">
        <v>605</v>
      </c>
    </row>
    <row r="7" spans="1:4" ht="35.1" customHeight="1">
      <c r="A7" s="19"/>
      <c r="B7" s="23" t="str">
        <f>HYPERLINK("#116!A1","116")</f>
        <v>116</v>
      </c>
      <c r="C7" s="621" t="str">
        <f>HYPERLINK("#116!A1","全国・九州・九州県庁所在都市別総合指数")</f>
        <v>全国・九州・九州県庁所在都市別総合指数</v>
      </c>
      <c r="D7" s="24" t="s">
        <v>604</v>
      </c>
    </row>
    <row r="8" spans="1:4" ht="35.1" customHeight="1">
      <c r="A8" s="19"/>
      <c r="B8" s="21" t="str">
        <f>HYPERLINK("#117!A1","117")</f>
        <v>117</v>
      </c>
      <c r="C8" s="621" t="str">
        <f>HYPERLINK("#117!A1","消費者物価地域差指数（総合）")</f>
        <v>消費者物価地域差指数（総合）</v>
      </c>
      <c r="D8" s="24" t="s">
        <v>606</v>
      </c>
    </row>
    <row r="9" spans="1:4" ht="35.1" customHeight="1">
      <c r="A9" s="19"/>
      <c r="B9" s="23" t="str">
        <f>HYPERLINK("#118!A1","118")</f>
        <v>118</v>
      </c>
      <c r="C9" s="621" t="str">
        <f>HYPERLINK("#118!A1","佐賀市主要品目別小売価格")</f>
        <v>佐賀市主要品目別小売価格</v>
      </c>
      <c r="D9" s="24" t="s">
        <v>606</v>
      </c>
    </row>
    <row r="10" spans="1:4" ht="35.1" customHeight="1">
      <c r="A10" s="19"/>
      <c r="B10" s="23" t="str">
        <f>HYPERLINK("#119!A1","119")</f>
        <v>119</v>
      </c>
      <c r="C10" s="624" t="str">
        <f>HYPERLINK("#119!A1","１世帯１か月間の消費支出（二人以上の世帯）")</f>
        <v>１世帯１か月間の消費支出（二人以上の世帯）</v>
      </c>
      <c r="D10" s="24" t="s">
        <v>655</v>
      </c>
    </row>
    <row r="11" spans="1:4" ht="35.1" customHeight="1">
      <c r="A11" s="19"/>
      <c r="B11" s="23" t="str">
        <f>HYPERLINK("#120!A1","120")</f>
        <v>120</v>
      </c>
      <c r="C11" s="623" t="str">
        <f>HYPERLINK("#120!A1","１世帯当たり１か月間の収入と支出（二人以上の世帯のうち勤労者世帯）")</f>
        <v>１世帯当たり１か月間の収入と支出（二人以上の世帯のうち勤労者世帯）</v>
      </c>
      <c r="D11" s="24" t="s">
        <v>655</v>
      </c>
    </row>
    <row r="12" spans="1:4" ht="35.1" customHeight="1">
      <c r="A12" s="19"/>
      <c r="B12" s="23" t="str">
        <f>HYPERLINK("#121!A1","121")</f>
        <v>121</v>
      </c>
      <c r="C12" s="621" t="str">
        <f>HYPERLINK("#121!A1","たばこの消費状況")</f>
        <v>たばこの消費状況</v>
      </c>
      <c r="D12" s="24" t="s">
        <v>607</v>
      </c>
    </row>
    <row r="13" spans="1:4" ht="35.1" customHeight="1">
      <c r="A13" s="19"/>
      <c r="B13" s="23" t="str">
        <f>HYPERLINK("#122!A1","122")</f>
        <v>122</v>
      </c>
      <c r="C13" s="621" t="str">
        <f>HYPERLINK("#122!A1","市民相談利用件数")</f>
        <v>市民相談利用件数</v>
      </c>
      <c r="D13" s="24" t="s">
        <v>607</v>
      </c>
    </row>
    <row r="14" spans="1:4" ht="35.1" customHeight="1" thickBot="1">
      <c r="A14" s="19"/>
      <c r="B14" s="25" t="str">
        <f>HYPERLINK("#123!A1","123")</f>
        <v>123</v>
      </c>
      <c r="C14" s="622" t="str">
        <f>HYPERLINK("#123!A1","校区別自治会数")</f>
        <v>校区別自治会数</v>
      </c>
      <c r="D14" s="26" t="s">
        <v>608</v>
      </c>
    </row>
  </sheetData>
  <mergeCells count="3">
    <mergeCell ref="B1:D1"/>
    <mergeCell ref="B2:D2"/>
    <mergeCell ref="B4:C4"/>
  </mergeCells>
  <phoneticPr fontId="26"/>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showGridLines="0" zoomScaleNormal="100" workbookViewId="0"/>
  </sheetViews>
  <sheetFormatPr defaultRowHeight="13.5"/>
  <cols>
    <col min="1" max="1" width="12.625" style="6" customWidth="1"/>
    <col min="2" max="2" width="8.625" style="6" customWidth="1"/>
    <col min="3" max="3" width="7.75" style="6" customWidth="1"/>
    <col min="4" max="4" width="6.625" style="6" customWidth="1"/>
    <col min="5" max="5" width="6.75" style="6" customWidth="1"/>
    <col min="6" max="6" width="6.625" style="6" customWidth="1"/>
    <col min="7" max="7" width="6.25" style="6" customWidth="1"/>
    <col min="8" max="8" width="5.875" style="6" customWidth="1"/>
    <col min="9" max="9" width="6.75" style="6" customWidth="1"/>
    <col min="10" max="10" width="6.625" style="6" customWidth="1"/>
    <col min="11" max="11" width="7.625" style="6" customWidth="1"/>
    <col min="12" max="12" width="7.625" style="58" customWidth="1"/>
    <col min="13" max="13" width="7" style="6" customWidth="1"/>
    <col min="14" max="14" width="8.625" style="2" customWidth="1"/>
    <col min="15" max="16384" width="9" style="6"/>
  </cols>
  <sheetData>
    <row r="1" spans="1:14" s="2" customFormat="1" ht="30" customHeight="1">
      <c r="L1" s="58"/>
    </row>
    <row r="2" spans="1:14" ht="22.5" customHeight="1">
      <c r="A2" s="619" t="s">
        <v>642</v>
      </c>
      <c r="B2" s="619"/>
      <c r="C2" s="619"/>
      <c r="D2" s="619"/>
      <c r="E2" s="619"/>
      <c r="F2" s="619"/>
      <c r="G2" s="619"/>
      <c r="H2" s="619"/>
      <c r="I2" s="619"/>
      <c r="J2" s="619"/>
      <c r="K2" s="619"/>
      <c r="L2" s="619"/>
      <c r="M2" s="619"/>
      <c r="N2" s="619"/>
    </row>
    <row r="3" spans="1:14" s="15" customFormat="1" ht="13.5" customHeight="1" thickBot="1">
      <c r="A3" s="49"/>
      <c r="B3" s="49"/>
      <c r="C3" s="49"/>
      <c r="D3" s="49"/>
      <c r="E3" s="49"/>
      <c r="F3" s="49"/>
      <c r="G3" s="49"/>
      <c r="H3" s="49"/>
      <c r="I3" s="49"/>
      <c r="J3" s="49"/>
      <c r="K3" s="49"/>
      <c r="L3" s="34"/>
      <c r="M3" s="49"/>
      <c r="N3" s="49"/>
    </row>
    <row r="4" spans="1:14" s="15" customFormat="1" ht="80.25" customHeight="1">
      <c r="A4" s="253" t="s">
        <v>129</v>
      </c>
      <c r="B4" s="254" t="s">
        <v>170</v>
      </c>
      <c r="C4" s="254" t="s">
        <v>128</v>
      </c>
      <c r="D4" s="255" t="s">
        <v>127</v>
      </c>
      <c r="E4" s="255" t="s">
        <v>171</v>
      </c>
      <c r="F4" s="255" t="s">
        <v>126</v>
      </c>
      <c r="G4" s="255" t="s">
        <v>125</v>
      </c>
      <c r="H4" s="256" t="s">
        <v>124</v>
      </c>
      <c r="I4" s="255" t="s">
        <v>239</v>
      </c>
      <c r="J4" s="255" t="s">
        <v>240</v>
      </c>
      <c r="K4" s="255" t="s">
        <v>238</v>
      </c>
      <c r="L4" s="257" t="s">
        <v>243</v>
      </c>
      <c r="M4" s="254" t="s">
        <v>237</v>
      </c>
      <c r="N4" s="258" t="s">
        <v>123</v>
      </c>
    </row>
    <row r="5" spans="1:14" s="15" customFormat="1" ht="21.95" customHeight="1">
      <c r="A5" s="259" t="s">
        <v>295</v>
      </c>
      <c r="B5" s="260">
        <v>3425</v>
      </c>
      <c r="C5" s="261">
        <v>1533</v>
      </c>
      <c r="D5" s="261">
        <v>333</v>
      </c>
      <c r="E5" s="261">
        <v>26</v>
      </c>
      <c r="F5" s="261">
        <v>73</v>
      </c>
      <c r="G5" s="261">
        <v>24</v>
      </c>
      <c r="H5" s="262">
        <v>9</v>
      </c>
      <c r="I5" s="263">
        <v>47</v>
      </c>
      <c r="J5" s="264">
        <v>4</v>
      </c>
      <c r="K5" s="265">
        <v>12</v>
      </c>
      <c r="L5" s="266">
        <v>16</v>
      </c>
      <c r="M5" s="261">
        <v>0</v>
      </c>
      <c r="N5" s="267">
        <v>1348</v>
      </c>
    </row>
    <row r="6" spans="1:14" s="15" customFormat="1" ht="21.95" customHeight="1">
      <c r="A6" s="259">
        <v>2</v>
      </c>
      <c r="B6" s="268">
        <v>3898</v>
      </c>
      <c r="C6" s="261">
        <v>1913</v>
      </c>
      <c r="D6" s="261">
        <v>329</v>
      </c>
      <c r="E6" s="261">
        <v>24</v>
      </c>
      <c r="F6" s="261">
        <v>76</v>
      </c>
      <c r="G6" s="261">
        <v>26</v>
      </c>
      <c r="H6" s="264">
        <v>8</v>
      </c>
      <c r="I6" s="261">
        <v>71</v>
      </c>
      <c r="J6" s="264">
        <v>2</v>
      </c>
      <c r="K6" s="265">
        <v>29</v>
      </c>
      <c r="L6" s="266">
        <v>0</v>
      </c>
      <c r="M6" s="261">
        <v>0</v>
      </c>
      <c r="N6" s="269">
        <v>1420</v>
      </c>
    </row>
    <row r="7" spans="1:14" s="15" customFormat="1" ht="21.95" customHeight="1">
      <c r="A7" s="259">
        <v>3</v>
      </c>
      <c r="B7" s="261">
        <v>4362</v>
      </c>
      <c r="C7" s="261">
        <v>2511</v>
      </c>
      <c r="D7" s="261">
        <v>379</v>
      </c>
      <c r="E7" s="261">
        <v>67</v>
      </c>
      <c r="F7" s="261">
        <v>85</v>
      </c>
      <c r="G7" s="261">
        <v>37</v>
      </c>
      <c r="H7" s="264">
        <v>4</v>
      </c>
      <c r="I7" s="270">
        <v>77</v>
      </c>
      <c r="J7" s="264">
        <v>5</v>
      </c>
      <c r="K7" s="265">
        <v>18</v>
      </c>
      <c r="L7" s="266">
        <v>0</v>
      </c>
      <c r="M7" s="261">
        <v>0</v>
      </c>
      <c r="N7" s="269">
        <v>1179</v>
      </c>
    </row>
    <row r="8" spans="1:14" s="15" customFormat="1" ht="21.95" customHeight="1">
      <c r="A8" s="259">
        <v>4</v>
      </c>
      <c r="B8" s="297">
        <v>4542</v>
      </c>
      <c r="C8" s="261">
        <v>2476</v>
      </c>
      <c r="D8" s="261">
        <v>398</v>
      </c>
      <c r="E8" s="261">
        <v>101</v>
      </c>
      <c r="F8" s="261">
        <v>92</v>
      </c>
      <c r="G8" s="261">
        <v>45</v>
      </c>
      <c r="H8" s="264">
        <v>1</v>
      </c>
      <c r="I8" s="261">
        <v>77</v>
      </c>
      <c r="J8" s="261">
        <v>4</v>
      </c>
      <c r="K8" s="265">
        <v>15</v>
      </c>
      <c r="L8" s="266">
        <v>0</v>
      </c>
      <c r="M8" s="261">
        <v>0</v>
      </c>
      <c r="N8" s="269">
        <v>1333</v>
      </c>
    </row>
    <row r="9" spans="1:14" s="15" customFormat="1" ht="21.95" customHeight="1">
      <c r="A9" s="271">
        <v>5</v>
      </c>
      <c r="B9" s="272">
        <v>5399</v>
      </c>
      <c r="C9" s="273">
        <v>3114</v>
      </c>
      <c r="D9" s="273">
        <v>466</v>
      </c>
      <c r="E9" s="273">
        <v>110</v>
      </c>
      <c r="F9" s="273">
        <v>112</v>
      </c>
      <c r="G9" s="273">
        <v>57</v>
      </c>
      <c r="H9" s="274">
        <v>7</v>
      </c>
      <c r="I9" s="273">
        <v>140</v>
      </c>
      <c r="J9" s="273">
        <v>8</v>
      </c>
      <c r="K9" s="273">
        <v>23</v>
      </c>
      <c r="L9" s="273">
        <v>0</v>
      </c>
      <c r="M9" s="273">
        <v>0</v>
      </c>
      <c r="N9" s="275">
        <v>1362</v>
      </c>
    </row>
    <row r="10" spans="1:14" s="15" customFormat="1" ht="21.95" customHeight="1">
      <c r="A10" s="276" t="s">
        <v>576</v>
      </c>
      <c r="B10" s="277">
        <v>448</v>
      </c>
      <c r="C10" s="278">
        <v>221</v>
      </c>
      <c r="D10" s="278">
        <v>40</v>
      </c>
      <c r="E10" s="278">
        <v>17</v>
      </c>
      <c r="F10" s="278">
        <v>10</v>
      </c>
      <c r="G10" s="278">
        <v>7</v>
      </c>
      <c r="H10" s="279">
        <v>1</v>
      </c>
      <c r="I10" s="280">
        <v>12</v>
      </c>
      <c r="J10" s="280">
        <v>1</v>
      </c>
      <c r="K10" s="280">
        <v>4</v>
      </c>
      <c r="L10" s="280">
        <v>0</v>
      </c>
      <c r="M10" s="280">
        <v>0</v>
      </c>
      <c r="N10" s="281">
        <v>135</v>
      </c>
    </row>
    <row r="11" spans="1:14" s="15" customFormat="1" ht="21.95" customHeight="1">
      <c r="A11" s="276" t="s">
        <v>302</v>
      </c>
      <c r="B11" s="277">
        <v>474</v>
      </c>
      <c r="C11" s="283">
        <v>262</v>
      </c>
      <c r="D11" s="283">
        <v>28</v>
      </c>
      <c r="E11" s="283">
        <v>12</v>
      </c>
      <c r="F11" s="283">
        <v>6</v>
      </c>
      <c r="G11" s="283">
        <v>10</v>
      </c>
      <c r="H11" s="266">
        <v>0</v>
      </c>
      <c r="I11" s="284">
        <v>12</v>
      </c>
      <c r="J11" s="284">
        <v>0</v>
      </c>
      <c r="K11" s="284">
        <v>3</v>
      </c>
      <c r="L11" s="284">
        <v>0</v>
      </c>
      <c r="M11" s="284">
        <v>0</v>
      </c>
      <c r="N11" s="285">
        <v>141</v>
      </c>
    </row>
    <row r="12" spans="1:14" s="15" customFormat="1" ht="21.95" customHeight="1">
      <c r="A12" s="276" t="s">
        <v>303</v>
      </c>
      <c r="B12" s="277">
        <v>454</v>
      </c>
      <c r="C12" s="283">
        <v>261</v>
      </c>
      <c r="D12" s="283">
        <v>46</v>
      </c>
      <c r="E12" s="283">
        <v>10</v>
      </c>
      <c r="F12" s="283">
        <v>4</v>
      </c>
      <c r="G12" s="283">
        <v>4</v>
      </c>
      <c r="H12" s="286">
        <v>0</v>
      </c>
      <c r="I12" s="284">
        <v>12</v>
      </c>
      <c r="J12" s="284">
        <v>0</v>
      </c>
      <c r="K12" s="284">
        <v>4</v>
      </c>
      <c r="L12" s="284">
        <v>0</v>
      </c>
      <c r="M12" s="283">
        <v>0</v>
      </c>
      <c r="N12" s="285">
        <v>113</v>
      </c>
    </row>
    <row r="13" spans="1:14" s="15" customFormat="1" ht="21.95" customHeight="1">
      <c r="A13" s="276" t="s">
        <v>304</v>
      </c>
      <c r="B13" s="277">
        <v>463</v>
      </c>
      <c r="C13" s="283">
        <v>267</v>
      </c>
      <c r="D13" s="283">
        <v>41</v>
      </c>
      <c r="E13" s="283">
        <v>9</v>
      </c>
      <c r="F13" s="283">
        <v>9</v>
      </c>
      <c r="G13" s="283">
        <v>4</v>
      </c>
      <c r="H13" s="266">
        <v>0</v>
      </c>
      <c r="I13" s="284">
        <v>12</v>
      </c>
      <c r="J13" s="284">
        <v>3</v>
      </c>
      <c r="K13" s="284">
        <v>0</v>
      </c>
      <c r="L13" s="284">
        <v>0</v>
      </c>
      <c r="M13" s="284">
        <v>0</v>
      </c>
      <c r="N13" s="285">
        <v>118</v>
      </c>
    </row>
    <row r="14" spans="1:14" s="15" customFormat="1" ht="21.95" customHeight="1">
      <c r="A14" s="276" t="s">
        <v>305</v>
      </c>
      <c r="B14" s="277">
        <v>456</v>
      </c>
      <c r="C14" s="283">
        <v>266</v>
      </c>
      <c r="D14" s="283">
        <v>44</v>
      </c>
      <c r="E14" s="283">
        <v>14</v>
      </c>
      <c r="F14" s="283">
        <v>12</v>
      </c>
      <c r="G14" s="283">
        <v>6</v>
      </c>
      <c r="H14" s="266">
        <v>0</v>
      </c>
      <c r="I14" s="284">
        <v>8</v>
      </c>
      <c r="J14" s="284">
        <v>0</v>
      </c>
      <c r="K14" s="284">
        <v>2</v>
      </c>
      <c r="L14" s="284">
        <v>0</v>
      </c>
      <c r="M14" s="284">
        <v>0</v>
      </c>
      <c r="N14" s="285">
        <v>104</v>
      </c>
    </row>
    <row r="15" spans="1:14" s="15" customFormat="1" ht="21.95" customHeight="1">
      <c r="A15" s="276" t="s">
        <v>306</v>
      </c>
      <c r="B15" s="277">
        <v>489</v>
      </c>
      <c r="C15" s="283">
        <v>291</v>
      </c>
      <c r="D15" s="283">
        <v>37</v>
      </c>
      <c r="E15" s="283">
        <v>12</v>
      </c>
      <c r="F15" s="283">
        <v>12</v>
      </c>
      <c r="G15" s="283">
        <v>5</v>
      </c>
      <c r="H15" s="266">
        <v>0</v>
      </c>
      <c r="I15" s="284">
        <v>12</v>
      </c>
      <c r="J15" s="284">
        <v>1</v>
      </c>
      <c r="K15" s="284">
        <v>0</v>
      </c>
      <c r="L15" s="284">
        <v>0</v>
      </c>
      <c r="M15" s="284">
        <v>0</v>
      </c>
      <c r="N15" s="285">
        <v>119</v>
      </c>
    </row>
    <row r="16" spans="1:14" s="15" customFormat="1" ht="21.95" customHeight="1">
      <c r="A16" s="276" t="s">
        <v>307</v>
      </c>
      <c r="B16" s="277">
        <v>421</v>
      </c>
      <c r="C16" s="283">
        <v>234</v>
      </c>
      <c r="D16" s="283">
        <v>41</v>
      </c>
      <c r="E16" s="283">
        <v>7</v>
      </c>
      <c r="F16" s="283">
        <v>12</v>
      </c>
      <c r="G16" s="283">
        <v>2</v>
      </c>
      <c r="H16" s="266">
        <v>0</v>
      </c>
      <c r="I16" s="284">
        <v>12</v>
      </c>
      <c r="J16" s="284">
        <v>1</v>
      </c>
      <c r="K16" s="284">
        <v>0</v>
      </c>
      <c r="L16" s="284">
        <v>0</v>
      </c>
      <c r="M16" s="284">
        <v>0</v>
      </c>
      <c r="N16" s="285">
        <v>112</v>
      </c>
    </row>
    <row r="17" spans="1:14" s="15" customFormat="1" ht="21.95" customHeight="1">
      <c r="A17" s="276" t="s">
        <v>308</v>
      </c>
      <c r="B17" s="277">
        <v>416</v>
      </c>
      <c r="C17" s="283">
        <v>215</v>
      </c>
      <c r="D17" s="283">
        <v>38</v>
      </c>
      <c r="E17" s="283">
        <v>4</v>
      </c>
      <c r="F17" s="283">
        <v>12</v>
      </c>
      <c r="G17" s="284">
        <v>5</v>
      </c>
      <c r="H17" s="266">
        <v>0</v>
      </c>
      <c r="I17" s="284">
        <v>12</v>
      </c>
      <c r="J17" s="284">
        <v>0</v>
      </c>
      <c r="K17" s="284">
        <v>4</v>
      </c>
      <c r="L17" s="284">
        <v>0</v>
      </c>
      <c r="M17" s="283">
        <v>0</v>
      </c>
      <c r="N17" s="285">
        <v>126</v>
      </c>
    </row>
    <row r="18" spans="1:14" s="15" customFormat="1" ht="21.95" customHeight="1">
      <c r="A18" s="276" t="s">
        <v>309</v>
      </c>
      <c r="B18" s="277">
        <v>402</v>
      </c>
      <c r="C18" s="283">
        <v>228</v>
      </c>
      <c r="D18" s="283">
        <v>33</v>
      </c>
      <c r="E18" s="283">
        <v>4</v>
      </c>
      <c r="F18" s="283">
        <v>12</v>
      </c>
      <c r="G18" s="284">
        <v>1</v>
      </c>
      <c r="H18" s="286">
        <v>1</v>
      </c>
      <c r="I18" s="284">
        <v>12</v>
      </c>
      <c r="J18" s="284">
        <v>2</v>
      </c>
      <c r="K18" s="284">
        <v>1</v>
      </c>
      <c r="L18" s="284">
        <v>0</v>
      </c>
      <c r="M18" s="284">
        <v>0</v>
      </c>
      <c r="N18" s="285">
        <v>108</v>
      </c>
    </row>
    <row r="19" spans="1:14" s="15" customFormat="1" ht="21.95" customHeight="1">
      <c r="A19" s="282" t="s">
        <v>577</v>
      </c>
      <c r="B19" s="277">
        <v>390</v>
      </c>
      <c r="C19" s="283">
        <v>242</v>
      </c>
      <c r="D19" s="283">
        <v>29</v>
      </c>
      <c r="E19" s="283">
        <v>9</v>
      </c>
      <c r="F19" s="283">
        <v>6</v>
      </c>
      <c r="G19" s="283">
        <v>3</v>
      </c>
      <c r="H19" s="266">
        <v>1</v>
      </c>
      <c r="I19" s="284">
        <v>12</v>
      </c>
      <c r="J19" s="284">
        <v>0</v>
      </c>
      <c r="K19" s="284">
        <v>0</v>
      </c>
      <c r="L19" s="284">
        <v>0</v>
      </c>
      <c r="M19" s="283">
        <v>0</v>
      </c>
      <c r="N19" s="285">
        <v>88</v>
      </c>
    </row>
    <row r="20" spans="1:14" s="15" customFormat="1" ht="21.95" customHeight="1">
      <c r="A20" s="282" t="s">
        <v>310</v>
      </c>
      <c r="B20" s="277">
        <v>445</v>
      </c>
      <c r="C20" s="283">
        <v>277</v>
      </c>
      <c r="D20" s="283">
        <v>47</v>
      </c>
      <c r="E20" s="283">
        <v>5</v>
      </c>
      <c r="F20" s="283">
        <v>11</v>
      </c>
      <c r="G20" s="283">
        <v>3</v>
      </c>
      <c r="H20" s="266">
        <v>2</v>
      </c>
      <c r="I20" s="283">
        <v>12</v>
      </c>
      <c r="J20" s="283">
        <v>0</v>
      </c>
      <c r="K20" s="284">
        <v>2</v>
      </c>
      <c r="L20" s="284">
        <v>0</v>
      </c>
      <c r="M20" s="283">
        <v>0</v>
      </c>
      <c r="N20" s="285">
        <v>86</v>
      </c>
    </row>
    <row r="21" spans="1:14" s="15" customFormat="1" ht="21.95" customHeight="1" thickBot="1">
      <c r="A21" s="88" t="s">
        <v>311</v>
      </c>
      <c r="B21" s="287">
        <v>541</v>
      </c>
      <c r="C21" s="288">
        <v>350</v>
      </c>
      <c r="D21" s="288">
        <v>42</v>
      </c>
      <c r="E21" s="288">
        <v>7</v>
      </c>
      <c r="F21" s="288">
        <v>6</v>
      </c>
      <c r="G21" s="288">
        <v>7</v>
      </c>
      <c r="H21" s="289">
        <v>2</v>
      </c>
      <c r="I21" s="290">
        <v>12</v>
      </c>
      <c r="J21" s="290">
        <v>0</v>
      </c>
      <c r="K21" s="290">
        <v>3</v>
      </c>
      <c r="L21" s="290">
        <v>0</v>
      </c>
      <c r="M21" s="290">
        <v>0</v>
      </c>
      <c r="N21" s="291">
        <v>112</v>
      </c>
    </row>
    <row r="22" spans="1:14" s="15" customFormat="1" ht="13.5" customHeight="1">
      <c r="A22" s="35" t="s">
        <v>273</v>
      </c>
      <c r="B22" s="35"/>
      <c r="C22" s="35"/>
      <c r="D22" s="292"/>
      <c r="E22" s="292"/>
      <c r="F22" s="292"/>
      <c r="G22" s="292"/>
      <c r="H22" s="292"/>
      <c r="I22" s="292"/>
      <c r="J22" s="292"/>
      <c r="K22" s="292"/>
      <c r="L22" s="293"/>
      <c r="M22" s="292"/>
      <c r="N22" s="294"/>
    </row>
    <row r="23" spans="1:14" ht="13.5" customHeight="1">
      <c r="A23" s="292" t="s">
        <v>298</v>
      </c>
      <c r="N23" s="35"/>
    </row>
  </sheetData>
  <mergeCells count="1">
    <mergeCell ref="A2:N2"/>
  </mergeCells>
  <phoneticPr fontId="26"/>
  <printOptions horizontalCentered="1"/>
  <pageMargins left="0.59055118110236227" right="0.59055118110236227" top="0.78740157480314965" bottom="0.78740157480314965" header="0.59055118110236227" footer="0.51181102362204722"/>
  <pageSetup paperSize="9" scale="87" orientation="portrait" r:id="rId1"/>
  <headerFooter alignWithMargins="0"/>
  <ignoredErrors>
    <ignoredError sqref="A11:A18 A20:A21"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Normal="85" zoomScaleSheetLayoutView="75" workbookViewId="0"/>
  </sheetViews>
  <sheetFormatPr defaultRowHeight="12"/>
  <cols>
    <col min="1" max="1" width="12.625" style="28" customWidth="1"/>
    <col min="2" max="2" width="11.125" style="28" customWidth="1"/>
    <col min="3" max="3" width="12.625" style="28" customWidth="1"/>
    <col min="4" max="4" width="11.125" style="28" customWidth="1"/>
    <col min="5" max="5" width="12.625" style="28" customWidth="1"/>
    <col min="6" max="6" width="11.125" style="28" customWidth="1"/>
    <col min="7" max="16384" width="9" style="29"/>
  </cols>
  <sheetData>
    <row r="1" spans="1:7" ht="30" customHeight="1"/>
    <row r="2" spans="1:7" ht="22.5" customHeight="1">
      <c r="A2" s="617" t="s">
        <v>643</v>
      </c>
      <c r="B2" s="617"/>
      <c r="C2" s="617"/>
      <c r="D2" s="617"/>
      <c r="E2" s="617"/>
      <c r="F2" s="617"/>
    </row>
    <row r="3" spans="1:7" ht="13.5" customHeight="1" thickBot="1">
      <c r="A3" s="59"/>
      <c r="B3" s="60"/>
      <c r="C3" s="60"/>
      <c r="D3" s="60"/>
      <c r="E3" s="61"/>
      <c r="F3" s="354" t="s">
        <v>575</v>
      </c>
    </row>
    <row r="4" spans="1:7" ht="17.45" customHeight="1">
      <c r="A4" s="62" t="s">
        <v>131</v>
      </c>
      <c r="B4" s="63" t="s">
        <v>130</v>
      </c>
      <c r="C4" s="64" t="s">
        <v>131</v>
      </c>
      <c r="D4" s="300" t="s">
        <v>130</v>
      </c>
      <c r="E4" s="64" t="s">
        <v>131</v>
      </c>
      <c r="F4" s="65" t="s">
        <v>130</v>
      </c>
    </row>
    <row r="5" spans="1:7" ht="17.45" customHeight="1">
      <c r="A5" s="66" t="s">
        <v>172</v>
      </c>
      <c r="B5" s="67">
        <v>22</v>
      </c>
      <c r="C5" s="68" t="s">
        <v>269</v>
      </c>
      <c r="D5" s="299">
        <v>23</v>
      </c>
      <c r="E5" s="68" t="s">
        <v>266</v>
      </c>
      <c r="F5" s="71">
        <v>27</v>
      </c>
      <c r="G5" s="57"/>
    </row>
    <row r="6" spans="1:7" ht="17.45" customHeight="1">
      <c r="A6" s="68" t="s">
        <v>173</v>
      </c>
      <c r="B6" s="70">
        <v>20</v>
      </c>
      <c r="C6" s="68" t="s">
        <v>271</v>
      </c>
      <c r="D6" s="70">
        <v>21</v>
      </c>
      <c r="E6" s="68" t="s">
        <v>268</v>
      </c>
      <c r="F6" s="71">
        <v>19</v>
      </c>
      <c r="G6" s="57"/>
    </row>
    <row r="7" spans="1:7" ht="17.45" customHeight="1">
      <c r="A7" s="68" t="s">
        <v>174</v>
      </c>
      <c r="B7" s="70">
        <v>24</v>
      </c>
      <c r="C7" s="68" t="s">
        <v>245</v>
      </c>
      <c r="D7" s="299">
        <v>18</v>
      </c>
      <c r="E7" s="68" t="s">
        <v>270</v>
      </c>
      <c r="F7" s="71">
        <v>33</v>
      </c>
      <c r="G7" s="57"/>
    </row>
    <row r="8" spans="1:7" ht="17.45" customHeight="1">
      <c r="A8" s="68" t="s">
        <v>175</v>
      </c>
      <c r="B8" s="70">
        <v>11</v>
      </c>
      <c r="C8" s="68" t="s">
        <v>247</v>
      </c>
      <c r="D8" s="70">
        <v>21</v>
      </c>
      <c r="E8" s="68" t="s">
        <v>272</v>
      </c>
      <c r="F8" s="71">
        <v>15</v>
      </c>
      <c r="G8" s="57"/>
    </row>
    <row r="9" spans="1:7" ht="17.45" customHeight="1">
      <c r="A9" s="68" t="s">
        <v>176</v>
      </c>
      <c r="B9" s="70">
        <v>13</v>
      </c>
      <c r="C9" s="68" t="s">
        <v>249</v>
      </c>
      <c r="D9" s="70">
        <v>18</v>
      </c>
      <c r="E9" s="68" t="s">
        <v>246</v>
      </c>
      <c r="F9" s="69">
        <v>31</v>
      </c>
    </row>
    <row r="10" spans="1:7" ht="17.45" customHeight="1">
      <c r="A10" s="68" t="s">
        <v>255</v>
      </c>
      <c r="B10" s="70">
        <v>16</v>
      </c>
      <c r="C10" s="68" t="s">
        <v>251</v>
      </c>
      <c r="D10" s="70">
        <v>15</v>
      </c>
      <c r="E10" s="68" t="s">
        <v>248</v>
      </c>
      <c r="F10" s="71">
        <v>20</v>
      </c>
    </row>
    <row r="11" spans="1:7" ht="17.45" customHeight="1">
      <c r="A11" s="68" t="s">
        <v>258</v>
      </c>
      <c r="B11" s="70">
        <v>14</v>
      </c>
      <c r="C11" s="68" t="s">
        <v>253</v>
      </c>
      <c r="D11" s="70">
        <v>11</v>
      </c>
      <c r="E11" s="68" t="s">
        <v>250</v>
      </c>
      <c r="F11" s="71">
        <v>16</v>
      </c>
    </row>
    <row r="12" spans="1:7" ht="17.45" customHeight="1">
      <c r="A12" s="68" t="s">
        <v>261</v>
      </c>
      <c r="B12" s="70">
        <v>16</v>
      </c>
      <c r="C12" s="68" t="s">
        <v>256</v>
      </c>
      <c r="D12" s="70">
        <v>14</v>
      </c>
      <c r="E12" s="68" t="s">
        <v>252</v>
      </c>
      <c r="F12" s="71">
        <v>11</v>
      </c>
    </row>
    <row r="13" spans="1:7" ht="17.45" customHeight="1">
      <c r="A13" s="68" t="s">
        <v>263</v>
      </c>
      <c r="B13" s="70">
        <v>24</v>
      </c>
      <c r="C13" s="74" t="s">
        <v>259</v>
      </c>
      <c r="D13" s="70">
        <v>32</v>
      </c>
      <c r="E13" s="68" t="s">
        <v>254</v>
      </c>
      <c r="F13" s="71">
        <v>32</v>
      </c>
    </row>
    <row r="14" spans="1:7" ht="17.45" customHeight="1">
      <c r="A14" s="68" t="s">
        <v>265</v>
      </c>
      <c r="B14" s="70">
        <v>15</v>
      </c>
      <c r="C14" s="68" t="s">
        <v>262</v>
      </c>
      <c r="D14" s="70">
        <v>28</v>
      </c>
      <c r="E14" s="72" t="s">
        <v>257</v>
      </c>
      <c r="F14" s="73">
        <v>31</v>
      </c>
    </row>
    <row r="15" spans="1:7" ht="17.45" customHeight="1" thickBot="1">
      <c r="A15" s="76" t="s">
        <v>267</v>
      </c>
      <c r="B15" s="77">
        <v>30</v>
      </c>
      <c r="C15" s="76" t="s">
        <v>264</v>
      </c>
      <c r="D15" s="77">
        <v>19</v>
      </c>
      <c r="E15" s="301" t="s">
        <v>260</v>
      </c>
      <c r="F15" s="302">
        <f>SUM(B5:B15,D5:D15,F5:F14)</f>
        <v>660</v>
      </c>
    </row>
    <row r="16" spans="1:7" ht="17.45" customHeight="1">
      <c r="A16" s="5" t="s">
        <v>487</v>
      </c>
      <c r="E16" s="59"/>
      <c r="F16" s="75"/>
    </row>
    <row r="17" spans="1:6" ht="17.45" customHeight="1">
      <c r="E17" s="59"/>
      <c r="F17" s="75"/>
    </row>
    <row r="18" spans="1:6" ht="13.5" customHeight="1">
      <c r="A18" s="56"/>
      <c r="B18" s="56"/>
      <c r="E18" s="59"/>
      <c r="F18" s="75"/>
    </row>
    <row r="19" spans="1:6" ht="13.5">
      <c r="E19" s="59"/>
      <c r="F19" s="75"/>
    </row>
    <row r="20" spans="1:6" ht="13.5">
      <c r="C20" s="56"/>
      <c r="D20" s="56"/>
      <c r="E20" s="59"/>
      <c r="F20" s="75"/>
    </row>
    <row r="21" spans="1:6">
      <c r="E21" s="57"/>
      <c r="F21" s="57"/>
    </row>
    <row r="22" spans="1:6" ht="13.5">
      <c r="E22" s="56"/>
      <c r="F22" s="56"/>
    </row>
  </sheetData>
  <mergeCells count="1">
    <mergeCell ref="A2:F2"/>
  </mergeCells>
  <phoneticPr fontId="26"/>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Normal="100" workbookViewId="0"/>
  </sheetViews>
  <sheetFormatPr defaultColWidth="9" defaultRowHeight="13.5"/>
  <cols>
    <col min="1" max="1" width="17.625" style="2" customWidth="1"/>
    <col min="2" max="2" width="14.125" style="1" customWidth="1"/>
    <col min="3" max="6" width="14.125" style="2" customWidth="1"/>
    <col min="7" max="16384" width="9" style="2"/>
  </cols>
  <sheetData>
    <row r="1" spans="1:6" ht="30" customHeight="1"/>
    <row r="2" spans="1:6" ht="22.5" customHeight="1">
      <c r="A2" s="583" t="s">
        <v>632</v>
      </c>
      <c r="B2" s="583"/>
      <c r="C2" s="583"/>
      <c r="D2" s="583"/>
      <c r="E2" s="583"/>
      <c r="F2" s="583"/>
    </row>
    <row r="3" spans="1:6" s="32" customFormat="1" ht="13.5" customHeight="1" thickBot="1">
      <c r="A3" s="95" t="s">
        <v>0</v>
      </c>
      <c r="B3" s="141"/>
      <c r="C3" s="78"/>
      <c r="D3" s="78"/>
      <c r="E3" s="78"/>
      <c r="F3" s="307" t="s">
        <v>488</v>
      </c>
    </row>
    <row r="4" spans="1:6" s="32" customFormat="1" ht="45" customHeight="1">
      <c r="A4" s="392" t="s">
        <v>496</v>
      </c>
      <c r="B4" s="254" t="s">
        <v>644</v>
      </c>
      <c r="C4" s="254" t="s">
        <v>645</v>
      </c>
      <c r="D4" s="254" t="s">
        <v>646</v>
      </c>
      <c r="E4" s="254" t="s">
        <v>647</v>
      </c>
      <c r="F4" s="393" t="s">
        <v>648</v>
      </c>
    </row>
    <row r="5" spans="1:6" s="32" customFormat="1" ht="27.75" customHeight="1">
      <c r="A5" s="150" t="s">
        <v>1</v>
      </c>
      <c r="B5" s="521">
        <v>100</v>
      </c>
      <c r="C5" s="521">
        <v>99.4</v>
      </c>
      <c r="D5" s="521">
        <v>101.60000000000001</v>
      </c>
      <c r="E5" s="521">
        <v>105.10000000000001</v>
      </c>
      <c r="F5" s="522">
        <v>108.4</v>
      </c>
    </row>
    <row r="6" spans="1:6" s="32" customFormat="1" ht="27.75" customHeight="1">
      <c r="A6" s="147" t="s">
        <v>2</v>
      </c>
      <c r="B6" s="523">
        <v>100</v>
      </c>
      <c r="C6" s="523">
        <v>99.6</v>
      </c>
      <c r="D6" s="523">
        <v>103.6</v>
      </c>
      <c r="E6" s="523">
        <v>111.80000000000001</v>
      </c>
      <c r="F6" s="524">
        <v>117.60000000000001</v>
      </c>
    </row>
    <row r="7" spans="1:6" s="32" customFormat="1" ht="27.75" customHeight="1">
      <c r="A7" s="147" t="s">
        <v>3</v>
      </c>
      <c r="B7" s="525">
        <v>100</v>
      </c>
      <c r="C7" s="525">
        <v>101</v>
      </c>
      <c r="D7" s="525">
        <v>102.60000000000001</v>
      </c>
      <c r="E7" s="523">
        <v>105.5</v>
      </c>
      <c r="F7" s="526">
        <v>107.4</v>
      </c>
    </row>
    <row r="8" spans="1:6" s="32" customFormat="1" ht="27.75" customHeight="1">
      <c r="A8" s="147" t="s">
        <v>4</v>
      </c>
      <c r="B8" s="525">
        <v>100</v>
      </c>
      <c r="C8" s="525">
        <v>100.7</v>
      </c>
      <c r="D8" s="525">
        <v>109.5</v>
      </c>
      <c r="E8" s="523">
        <v>100</v>
      </c>
      <c r="F8" s="526">
        <v>105.60000000000001</v>
      </c>
    </row>
    <row r="9" spans="1:6" s="32" customFormat="1" ht="27.75" customHeight="1">
      <c r="A9" s="147" t="s">
        <v>5</v>
      </c>
      <c r="B9" s="525">
        <v>100</v>
      </c>
      <c r="C9" s="525">
        <v>103.3</v>
      </c>
      <c r="D9" s="525">
        <v>103.9</v>
      </c>
      <c r="E9" s="523">
        <v>113.30000000000001</v>
      </c>
      <c r="F9" s="526">
        <v>118.10000000000001</v>
      </c>
    </row>
    <row r="10" spans="1:6" s="32" customFormat="1" ht="27.75" customHeight="1">
      <c r="A10" s="147" t="s">
        <v>6</v>
      </c>
      <c r="B10" s="523">
        <v>100</v>
      </c>
      <c r="C10" s="523">
        <v>100.6</v>
      </c>
      <c r="D10" s="523">
        <v>102.4</v>
      </c>
      <c r="E10" s="523">
        <v>103.30000000000001</v>
      </c>
      <c r="F10" s="524">
        <v>107.4</v>
      </c>
    </row>
    <row r="11" spans="1:6" s="32" customFormat="1" ht="27.75" customHeight="1">
      <c r="A11" s="148" t="s">
        <v>7</v>
      </c>
      <c r="B11" s="523">
        <v>100</v>
      </c>
      <c r="C11" s="523">
        <v>99.3</v>
      </c>
      <c r="D11" s="523">
        <v>99.600000000000009</v>
      </c>
      <c r="E11" s="523">
        <v>101.5</v>
      </c>
      <c r="F11" s="524">
        <v>102.30000000000001</v>
      </c>
    </row>
    <row r="12" spans="1:6" s="32" customFormat="1" ht="27.75" customHeight="1">
      <c r="A12" s="147" t="s">
        <v>8</v>
      </c>
      <c r="B12" s="523">
        <v>100</v>
      </c>
      <c r="C12" s="523">
        <v>94.1</v>
      </c>
      <c r="D12" s="523">
        <v>92.5</v>
      </c>
      <c r="E12" s="523">
        <v>94.5</v>
      </c>
      <c r="F12" s="524">
        <v>95.9</v>
      </c>
    </row>
    <row r="13" spans="1:6" s="32" customFormat="1" ht="27.75" customHeight="1">
      <c r="A13" s="148" t="s">
        <v>9</v>
      </c>
      <c r="B13" s="523">
        <v>100</v>
      </c>
      <c r="C13" s="523">
        <v>99</v>
      </c>
      <c r="D13" s="523">
        <v>99.4</v>
      </c>
      <c r="E13" s="523">
        <v>100.10000000000001</v>
      </c>
      <c r="F13" s="524">
        <v>101.2</v>
      </c>
    </row>
    <row r="14" spans="1:6" s="32" customFormat="1" ht="27.75" customHeight="1">
      <c r="A14" s="148" t="s">
        <v>10</v>
      </c>
      <c r="B14" s="523">
        <v>100</v>
      </c>
      <c r="C14" s="523">
        <v>100.8</v>
      </c>
      <c r="D14" s="523">
        <v>103.10000000000001</v>
      </c>
      <c r="E14" s="523">
        <v>107.30000000000001</v>
      </c>
      <c r="F14" s="524">
        <v>111</v>
      </c>
    </row>
    <row r="15" spans="1:6" s="32" customFormat="1" ht="27.75" customHeight="1">
      <c r="A15" s="148" t="s">
        <v>11</v>
      </c>
      <c r="B15" s="523">
        <v>100</v>
      </c>
      <c r="C15" s="523">
        <v>101</v>
      </c>
      <c r="D15" s="523">
        <v>102.60000000000001</v>
      </c>
      <c r="E15" s="523">
        <v>105.60000000000001</v>
      </c>
      <c r="F15" s="524">
        <v>106.7</v>
      </c>
    </row>
    <row r="16" spans="1:6" s="32" customFormat="1" ht="27.75" customHeight="1" thickBot="1">
      <c r="A16" s="149" t="s">
        <v>224</v>
      </c>
      <c r="B16" s="527">
        <v>100</v>
      </c>
      <c r="C16" s="527">
        <v>99.2</v>
      </c>
      <c r="D16" s="527">
        <v>101.9</v>
      </c>
      <c r="E16" s="527">
        <v>105.9</v>
      </c>
      <c r="F16" s="528">
        <v>109.60000000000001</v>
      </c>
    </row>
    <row r="17" spans="1:6">
      <c r="A17" s="35"/>
      <c r="B17" s="35"/>
      <c r="C17" s="35"/>
      <c r="D17" s="35"/>
      <c r="E17" s="35"/>
      <c r="F17" s="35"/>
    </row>
    <row r="18" spans="1:6" ht="14.25" thickBot="1">
      <c r="A18" s="143" t="s">
        <v>230</v>
      </c>
      <c r="B18" s="78"/>
      <c r="C18" s="78"/>
      <c r="D18" s="78"/>
      <c r="E18" s="78"/>
      <c r="F18" s="78"/>
    </row>
    <row r="19" spans="1:6" ht="27.75" customHeight="1">
      <c r="A19" s="150" t="s">
        <v>1</v>
      </c>
      <c r="B19" s="521">
        <v>0.2</v>
      </c>
      <c r="C19" s="521">
        <v>-0.6</v>
      </c>
      <c r="D19" s="529">
        <v>2.2000000000000002</v>
      </c>
      <c r="E19" s="530">
        <v>3.4000000000000004</v>
      </c>
      <c r="F19" s="531">
        <v>3.2</v>
      </c>
    </row>
    <row r="20" spans="1:6" ht="27.75" customHeight="1">
      <c r="A20" s="147" t="s">
        <v>2</v>
      </c>
      <c r="B20" s="523">
        <v>1.1000000000000001</v>
      </c>
      <c r="C20" s="523">
        <v>-0.4</v>
      </c>
      <c r="D20" s="524">
        <v>4</v>
      </c>
      <c r="E20" s="526">
        <v>8</v>
      </c>
      <c r="F20" s="532">
        <v>5.2</v>
      </c>
    </row>
    <row r="21" spans="1:6" ht="27.75" customHeight="1">
      <c r="A21" s="147" t="s">
        <v>3</v>
      </c>
      <c r="B21" s="523">
        <v>2.1</v>
      </c>
      <c r="C21" s="523">
        <v>1</v>
      </c>
      <c r="D21" s="524">
        <v>1.6</v>
      </c>
      <c r="E21" s="526">
        <v>2.9000000000000004</v>
      </c>
      <c r="F21" s="532">
        <v>1.7000000000000002</v>
      </c>
    </row>
    <row r="22" spans="1:6" ht="27.75" customHeight="1">
      <c r="A22" s="147" t="s">
        <v>4</v>
      </c>
      <c r="B22" s="523">
        <v>-0.7</v>
      </c>
      <c r="C22" s="523">
        <v>0.7</v>
      </c>
      <c r="D22" s="524">
        <v>8.8000000000000007</v>
      </c>
      <c r="E22" s="526">
        <v>-8.7000000000000011</v>
      </c>
      <c r="F22" s="532">
        <v>5.6000000000000005</v>
      </c>
    </row>
    <row r="23" spans="1:6" ht="27.75" customHeight="1">
      <c r="A23" s="147" t="s">
        <v>5</v>
      </c>
      <c r="B23" s="523">
        <v>1.4</v>
      </c>
      <c r="C23" s="523">
        <v>3.3</v>
      </c>
      <c r="D23" s="524">
        <v>0.60000000000000009</v>
      </c>
      <c r="E23" s="526">
        <v>9.1</v>
      </c>
      <c r="F23" s="532">
        <v>4.2</v>
      </c>
    </row>
    <row r="24" spans="1:6" ht="27.75" customHeight="1">
      <c r="A24" s="147" t="s">
        <v>6</v>
      </c>
      <c r="B24" s="523">
        <v>0.8</v>
      </c>
      <c r="C24" s="523">
        <v>0.6</v>
      </c>
      <c r="D24" s="524">
        <v>1.8</v>
      </c>
      <c r="E24" s="526">
        <v>0.9</v>
      </c>
      <c r="F24" s="532">
        <v>4</v>
      </c>
    </row>
    <row r="25" spans="1:6" ht="27.75" customHeight="1">
      <c r="A25" s="148" t="s">
        <v>7</v>
      </c>
      <c r="B25" s="523">
        <v>0.3</v>
      </c>
      <c r="C25" s="523">
        <v>-0.7</v>
      </c>
      <c r="D25" s="524">
        <v>0.2</v>
      </c>
      <c r="E25" s="526">
        <v>1.9</v>
      </c>
      <c r="F25" s="532">
        <v>0.8</v>
      </c>
    </row>
    <row r="26" spans="1:6" ht="27.75" customHeight="1">
      <c r="A26" s="147" t="s">
        <v>8</v>
      </c>
      <c r="B26" s="523">
        <v>-0.9</v>
      </c>
      <c r="C26" s="523">
        <v>-5.9</v>
      </c>
      <c r="D26" s="524">
        <v>-1.7000000000000002</v>
      </c>
      <c r="E26" s="526">
        <v>2.2000000000000002</v>
      </c>
      <c r="F26" s="532">
        <v>1.5</v>
      </c>
    </row>
    <row r="27" spans="1:6" ht="27.75" customHeight="1">
      <c r="A27" s="148" t="s">
        <v>9</v>
      </c>
      <c r="B27" s="523">
        <v>-5.7</v>
      </c>
      <c r="C27" s="523">
        <v>-1</v>
      </c>
      <c r="D27" s="524">
        <v>0.4</v>
      </c>
      <c r="E27" s="526">
        <v>0.8</v>
      </c>
      <c r="F27" s="532">
        <v>1.1000000000000001</v>
      </c>
    </row>
    <row r="28" spans="1:6" ht="27.75" customHeight="1">
      <c r="A28" s="148" t="s">
        <v>10</v>
      </c>
      <c r="B28" s="523">
        <v>-1</v>
      </c>
      <c r="C28" s="523">
        <v>0.8</v>
      </c>
      <c r="D28" s="524">
        <v>2.2000000000000002</v>
      </c>
      <c r="E28" s="526">
        <v>4.0999999999999996</v>
      </c>
      <c r="F28" s="532">
        <v>3.5</v>
      </c>
    </row>
    <row r="29" spans="1:6" ht="27.75" customHeight="1">
      <c r="A29" s="148" t="s">
        <v>11</v>
      </c>
      <c r="B29" s="523">
        <v>-2.9</v>
      </c>
      <c r="C29" s="523">
        <v>1</v>
      </c>
      <c r="D29" s="524">
        <v>1.6</v>
      </c>
      <c r="E29" s="526">
        <v>2.9</v>
      </c>
      <c r="F29" s="532">
        <v>1.1000000000000001</v>
      </c>
    </row>
    <row r="30" spans="1:6" ht="27.75" customHeight="1" thickBot="1">
      <c r="A30" s="149" t="s">
        <v>555</v>
      </c>
      <c r="B30" s="527">
        <v>0.2</v>
      </c>
      <c r="C30" s="527">
        <v>-0.8</v>
      </c>
      <c r="D30" s="528">
        <v>2.7</v>
      </c>
      <c r="E30" s="528">
        <v>4</v>
      </c>
      <c r="F30" s="533">
        <v>3.5</v>
      </c>
    </row>
    <row r="31" spans="1:6">
      <c r="A31" s="35" t="s">
        <v>500</v>
      </c>
      <c r="B31" s="142"/>
      <c r="C31" s="142"/>
      <c r="D31" s="142"/>
      <c r="E31" s="142"/>
      <c r="F31" s="142"/>
    </row>
    <row r="32" spans="1:6" ht="14.25" customHeight="1"/>
  </sheetData>
  <mergeCells count="1">
    <mergeCell ref="A2:F2"/>
  </mergeCells>
  <phoneticPr fontId="4"/>
  <printOptions horizontalCentered="1" gridLinesSet="0"/>
  <pageMargins left="0.78740157480314965" right="0.78740157480314965" top="0.78740157480314965" bottom="0.78740157480314965" header="0.59055118110236227" footer="0.59055118110236227"/>
  <pageSetup paperSize="9"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showGridLines="0" zoomScale="90" zoomScaleNormal="90" zoomScaleSheetLayoutView="100" workbookViewId="0"/>
  </sheetViews>
  <sheetFormatPr defaultColWidth="9" defaultRowHeight="13.5"/>
  <cols>
    <col min="1" max="1" width="25.625" style="37" customWidth="1"/>
    <col min="2" max="4" width="9.125" style="37" customWidth="1"/>
    <col min="5" max="7" width="9.625" style="50" customWidth="1"/>
    <col min="8" max="9" width="10.125" style="50" customWidth="1"/>
    <col min="10" max="10" width="9" style="37" customWidth="1"/>
    <col min="11" max="16384" width="9" style="37"/>
  </cols>
  <sheetData>
    <row r="1" spans="1:9" ht="30" customHeight="1"/>
    <row r="2" spans="1:9" ht="22.5" customHeight="1">
      <c r="A2" s="584" t="s">
        <v>493</v>
      </c>
      <c r="B2" s="584"/>
      <c r="C2" s="584"/>
      <c r="D2" s="584"/>
      <c r="E2" s="584"/>
      <c r="F2" s="584"/>
      <c r="G2" s="584"/>
      <c r="H2" s="584"/>
      <c r="I2" s="584"/>
    </row>
    <row r="3" spans="1:9" s="3" customFormat="1" ht="13.5" customHeight="1" thickBot="1">
      <c r="A3" s="34"/>
      <c r="B3" s="34"/>
      <c r="C3" s="34"/>
      <c r="D3" s="34"/>
      <c r="E3" s="51"/>
      <c r="F3" s="51"/>
      <c r="G3" s="51"/>
      <c r="H3" s="51"/>
    </row>
    <row r="4" spans="1:9" ht="18" customHeight="1">
      <c r="A4" s="595" t="s">
        <v>312</v>
      </c>
      <c r="B4" s="587" t="s">
        <v>498</v>
      </c>
      <c r="C4" s="587" t="s">
        <v>537</v>
      </c>
      <c r="D4" s="587" t="s">
        <v>601</v>
      </c>
      <c r="E4" s="589" t="s">
        <v>13</v>
      </c>
      <c r="F4" s="590"/>
      <c r="G4" s="591"/>
      <c r="H4" s="592" t="s">
        <v>603</v>
      </c>
      <c r="I4" s="593"/>
    </row>
    <row r="5" spans="1:9" ht="27" customHeight="1">
      <c r="A5" s="596"/>
      <c r="B5" s="588"/>
      <c r="C5" s="588"/>
      <c r="D5" s="588"/>
      <c r="E5" s="151" t="s">
        <v>499</v>
      </c>
      <c r="F5" s="152" t="s">
        <v>538</v>
      </c>
      <c r="G5" s="152" t="s">
        <v>602</v>
      </c>
      <c r="H5" s="153" t="s">
        <v>12</v>
      </c>
      <c r="I5" s="303" t="s">
        <v>177</v>
      </c>
    </row>
    <row r="6" spans="1:9" ht="19.5" customHeight="1">
      <c r="A6" s="311" t="s">
        <v>276</v>
      </c>
      <c r="B6" s="154">
        <v>101.60000000000001</v>
      </c>
      <c r="C6" s="154">
        <v>105.10000000000001</v>
      </c>
      <c r="D6" s="154">
        <v>108.4</v>
      </c>
      <c r="E6" s="416">
        <v>2.2000000000000002</v>
      </c>
      <c r="F6" s="416">
        <v>3.4</v>
      </c>
      <c r="G6" s="417">
        <v>3.2</v>
      </c>
      <c r="H6" s="379">
        <v>3.2</v>
      </c>
      <c r="I6" s="457">
        <v>100</v>
      </c>
    </row>
    <row r="7" spans="1:9" ht="19.5" customHeight="1">
      <c r="A7" s="312" t="s">
        <v>277</v>
      </c>
      <c r="B7" s="155">
        <v>103.60000000000001</v>
      </c>
      <c r="C7" s="155">
        <v>111.80000000000001</v>
      </c>
      <c r="D7" s="155">
        <v>117.60000000000001</v>
      </c>
      <c r="E7" s="418">
        <v>4</v>
      </c>
      <c r="F7" s="418">
        <v>8</v>
      </c>
      <c r="G7" s="419">
        <v>5.2</v>
      </c>
      <c r="H7" s="380">
        <v>1.4370000000000001</v>
      </c>
      <c r="I7" s="456">
        <v>45.2</v>
      </c>
    </row>
    <row r="8" spans="1:9" ht="19.5" customHeight="1">
      <c r="A8" s="317" t="s">
        <v>290</v>
      </c>
      <c r="B8" s="156">
        <v>103.80000000000001</v>
      </c>
      <c r="C8" s="156">
        <v>113</v>
      </c>
      <c r="D8" s="156">
        <v>123.80000000000001</v>
      </c>
      <c r="E8" s="420">
        <v>5.9</v>
      </c>
      <c r="F8" s="420">
        <v>8.9</v>
      </c>
      <c r="G8" s="421">
        <v>9.6000000000000014</v>
      </c>
      <c r="H8" s="378">
        <v>0.21</v>
      </c>
      <c r="I8" s="458" t="s">
        <v>609</v>
      </c>
    </row>
    <row r="9" spans="1:9" ht="19.5" customHeight="1">
      <c r="A9" s="317" t="s">
        <v>285</v>
      </c>
      <c r="B9" s="156">
        <v>108</v>
      </c>
      <c r="C9" s="156">
        <v>118.80000000000001</v>
      </c>
      <c r="D9" s="156">
        <v>122.4</v>
      </c>
      <c r="E9" s="420">
        <v>7</v>
      </c>
      <c r="F9" s="420">
        <v>10</v>
      </c>
      <c r="G9" s="421">
        <v>3</v>
      </c>
      <c r="H9" s="378">
        <v>7.0000000000000007E-2</v>
      </c>
      <c r="I9" s="458" t="s">
        <v>609</v>
      </c>
    </row>
    <row r="10" spans="1:9" ht="19.5" customHeight="1">
      <c r="A10" s="317" t="s">
        <v>286</v>
      </c>
      <c r="B10" s="156">
        <v>98.7</v>
      </c>
      <c r="C10" s="156">
        <v>104.7</v>
      </c>
      <c r="D10" s="156">
        <v>110.9</v>
      </c>
      <c r="E10" s="420">
        <v>-0.2</v>
      </c>
      <c r="F10" s="420">
        <v>6.1</v>
      </c>
      <c r="G10" s="421">
        <v>5.9</v>
      </c>
      <c r="H10" s="381">
        <v>0.16500000000000001</v>
      </c>
      <c r="I10" s="458" t="s">
        <v>609</v>
      </c>
    </row>
    <row r="11" spans="1:9" ht="19.5" customHeight="1">
      <c r="A11" s="317" t="s">
        <v>287</v>
      </c>
      <c r="B11" s="156">
        <v>103</v>
      </c>
      <c r="C11" s="156">
        <v>123.5</v>
      </c>
      <c r="D11" s="156">
        <v>121.7</v>
      </c>
      <c r="E11" s="420">
        <v>2.8</v>
      </c>
      <c r="F11" s="422">
        <v>19.899999999999999</v>
      </c>
      <c r="G11" s="422">
        <v>-1.5</v>
      </c>
      <c r="H11" s="165">
        <v>-0.02</v>
      </c>
      <c r="I11" s="458" t="s">
        <v>609</v>
      </c>
    </row>
    <row r="12" spans="1:9" ht="19.5" customHeight="1">
      <c r="A12" s="317" t="s">
        <v>288</v>
      </c>
      <c r="B12" s="156">
        <v>103.10000000000001</v>
      </c>
      <c r="C12" s="156">
        <v>108.4</v>
      </c>
      <c r="D12" s="156">
        <v>120</v>
      </c>
      <c r="E12" s="420">
        <v>5.3</v>
      </c>
      <c r="F12" s="422">
        <v>5.0999999999999996</v>
      </c>
      <c r="G12" s="422">
        <v>10.700000000000001</v>
      </c>
      <c r="H12" s="165">
        <v>0.314</v>
      </c>
      <c r="I12" s="458" t="s">
        <v>609</v>
      </c>
    </row>
    <row r="13" spans="1:9" ht="19.5" customHeight="1">
      <c r="A13" s="317" t="s">
        <v>178</v>
      </c>
      <c r="B13" s="156">
        <v>105.80000000000001</v>
      </c>
      <c r="C13" s="156">
        <v>112.7</v>
      </c>
      <c r="D13" s="156">
        <v>124.2</v>
      </c>
      <c r="E13" s="423">
        <v>7</v>
      </c>
      <c r="F13" s="422">
        <v>6.5</v>
      </c>
      <c r="G13" s="422">
        <v>10.200000000000001</v>
      </c>
      <c r="H13" s="165">
        <v>9.2999999999999999E-2</v>
      </c>
      <c r="I13" s="458" t="s">
        <v>609</v>
      </c>
    </row>
    <row r="14" spans="1:9" ht="19.5" customHeight="1">
      <c r="A14" s="317" t="s">
        <v>179</v>
      </c>
      <c r="B14" s="156">
        <v>104.7</v>
      </c>
      <c r="C14" s="156">
        <v>114.80000000000001</v>
      </c>
      <c r="D14" s="156">
        <v>116.7</v>
      </c>
      <c r="E14" s="420">
        <v>4.3</v>
      </c>
      <c r="F14" s="422">
        <v>9.6999999999999993</v>
      </c>
      <c r="G14" s="422">
        <v>1.6</v>
      </c>
      <c r="H14" s="165">
        <v>2.3E-2</v>
      </c>
      <c r="I14" s="458" t="s">
        <v>609</v>
      </c>
    </row>
    <row r="15" spans="1:9" ht="19.5" customHeight="1">
      <c r="A15" s="317" t="s">
        <v>180</v>
      </c>
      <c r="B15" s="156">
        <v>104.60000000000001</v>
      </c>
      <c r="C15" s="156">
        <v>115.5</v>
      </c>
      <c r="D15" s="156">
        <v>121.60000000000001</v>
      </c>
      <c r="E15" s="420">
        <v>4.3</v>
      </c>
      <c r="F15" s="422">
        <v>10.4</v>
      </c>
      <c r="G15" s="422">
        <v>5.3000000000000007</v>
      </c>
      <c r="H15" s="165">
        <v>0.13300000000000001</v>
      </c>
      <c r="I15" s="458" t="s">
        <v>609</v>
      </c>
    </row>
    <row r="16" spans="1:9" ht="19.5" customHeight="1">
      <c r="A16" s="317" t="s">
        <v>181</v>
      </c>
      <c r="B16" s="156">
        <v>105.30000000000001</v>
      </c>
      <c r="C16" s="156">
        <v>114.5</v>
      </c>
      <c r="D16" s="156">
        <v>117.5</v>
      </c>
      <c r="E16" s="420">
        <v>6.1</v>
      </c>
      <c r="F16" s="422">
        <v>8.6999999999999993</v>
      </c>
      <c r="G16" s="424">
        <v>2.6</v>
      </c>
      <c r="H16" s="165">
        <v>9.9000000000000005E-2</v>
      </c>
      <c r="I16" s="458" t="s">
        <v>609</v>
      </c>
    </row>
    <row r="17" spans="1:9" ht="19.5" customHeight="1">
      <c r="A17" s="317" t="s">
        <v>182</v>
      </c>
      <c r="B17" s="156">
        <v>100.5</v>
      </c>
      <c r="C17" s="156">
        <v>107</v>
      </c>
      <c r="D17" s="156">
        <v>114.7</v>
      </c>
      <c r="E17" s="420">
        <v>2</v>
      </c>
      <c r="F17" s="422">
        <v>6.5</v>
      </c>
      <c r="G17" s="422">
        <v>7.2</v>
      </c>
      <c r="H17" s="165">
        <v>0.11799999999999999</v>
      </c>
      <c r="I17" s="458" t="s">
        <v>609</v>
      </c>
    </row>
    <row r="18" spans="1:9" ht="19.5" customHeight="1">
      <c r="A18" s="317" t="s">
        <v>140</v>
      </c>
      <c r="B18" s="156">
        <v>102</v>
      </c>
      <c r="C18" s="156">
        <v>111.9</v>
      </c>
      <c r="D18" s="156">
        <v>113.30000000000001</v>
      </c>
      <c r="E18" s="420">
        <v>0.5</v>
      </c>
      <c r="F18" s="422">
        <v>9.6</v>
      </c>
      <c r="G18" s="422">
        <v>1.3</v>
      </c>
      <c r="H18" s="165">
        <v>1.6E-2</v>
      </c>
      <c r="I18" s="458" t="s">
        <v>609</v>
      </c>
    </row>
    <row r="19" spans="1:9" ht="19.5" customHeight="1">
      <c r="A19" s="318" t="s">
        <v>183</v>
      </c>
      <c r="B19" s="157">
        <v>104</v>
      </c>
      <c r="C19" s="157">
        <v>108.60000000000001</v>
      </c>
      <c r="D19" s="157">
        <v>113.5</v>
      </c>
      <c r="E19" s="425">
        <v>3.2</v>
      </c>
      <c r="F19" s="426">
        <v>4.5</v>
      </c>
      <c r="G19" s="426">
        <v>4.6000000000000005</v>
      </c>
      <c r="H19" s="382">
        <v>0.21199999999999999</v>
      </c>
      <c r="I19" s="458" t="s">
        <v>609</v>
      </c>
    </row>
    <row r="20" spans="1:9" ht="19.5" customHeight="1">
      <c r="A20" s="312" t="s">
        <v>278</v>
      </c>
      <c r="B20" s="155">
        <v>102.60000000000001</v>
      </c>
      <c r="C20" s="155">
        <v>105.5</v>
      </c>
      <c r="D20" s="155">
        <v>107.4</v>
      </c>
      <c r="E20" s="418">
        <v>1.6</v>
      </c>
      <c r="F20" s="418">
        <v>2.9</v>
      </c>
      <c r="G20" s="419">
        <v>1.7000000000000002</v>
      </c>
      <c r="H20" s="380">
        <v>0.34399999999999997</v>
      </c>
      <c r="I20" s="459">
        <v>10.8</v>
      </c>
    </row>
    <row r="21" spans="1:9" ht="19.5" customHeight="1">
      <c r="A21" s="317" t="s">
        <v>184</v>
      </c>
      <c r="B21" s="156">
        <v>100.10000000000001</v>
      </c>
      <c r="C21" s="156">
        <v>100</v>
      </c>
      <c r="D21" s="156">
        <v>100.80000000000001</v>
      </c>
      <c r="E21" s="420">
        <v>-0.9</v>
      </c>
      <c r="F21" s="420">
        <v>-0.1</v>
      </c>
      <c r="G21" s="421">
        <v>0.8</v>
      </c>
      <c r="H21" s="378">
        <v>0.122</v>
      </c>
      <c r="I21" s="458" t="s">
        <v>609</v>
      </c>
    </row>
    <row r="22" spans="1:9" ht="19.5" customHeight="1">
      <c r="A22" s="318" t="s">
        <v>185</v>
      </c>
      <c r="B22" s="157">
        <v>116</v>
      </c>
      <c r="C22" s="157">
        <v>135.5</v>
      </c>
      <c r="D22" s="157">
        <v>143</v>
      </c>
      <c r="E22" s="427">
        <v>14.7</v>
      </c>
      <c r="F22" s="427">
        <v>16.8</v>
      </c>
      <c r="G22" s="428">
        <v>5.6000000000000005</v>
      </c>
      <c r="H22" s="382">
        <v>0.21099999999999999</v>
      </c>
      <c r="I22" s="460" t="s">
        <v>609</v>
      </c>
    </row>
    <row r="23" spans="1:9" ht="19.5" customHeight="1">
      <c r="A23" s="312" t="s">
        <v>279</v>
      </c>
      <c r="B23" s="155">
        <v>109.5</v>
      </c>
      <c r="C23" s="155">
        <v>100</v>
      </c>
      <c r="D23" s="155">
        <v>105.60000000000001</v>
      </c>
      <c r="E23" s="418">
        <v>8.8000000000000007</v>
      </c>
      <c r="F23" s="429">
        <v>-8.6999999999999993</v>
      </c>
      <c r="G23" s="419">
        <v>5.6000000000000005</v>
      </c>
      <c r="H23" s="380">
        <v>0.38200000000000001</v>
      </c>
      <c r="I23" s="456">
        <v>12</v>
      </c>
    </row>
    <row r="24" spans="1:9" ht="19.5" customHeight="1">
      <c r="A24" s="317" t="s">
        <v>186</v>
      </c>
      <c r="B24" s="156">
        <v>113.80000000000001</v>
      </c>
      <c r="C24" s="156">
        <v>94.9</v>
      </c>
      <c r="D24" s="156">
        <v>105.7</v>
      </c>
      <c r="E24" s="420">
        <v>12.9</v>
      </c>
      <c r="F24" s="420">
        <v>-16.600000000000001</v>
      </c>
      <c r="G24" s="421">
        <v>11.4</v>
      </c>
      <c r="H24" s="378">
        <v>0.375</v>
      </c>
      <c r="I24" s="458" t="s">
        <v>609</v>
      </c>
    </row>
    <row r="25" spans="1:9" ht="19.5" customHeight="1">
      <c r="A25" s="317" t="s">
        <v>187</v>
      </c>
      <c r="B25" s="156">
        <v>108.80000000000001</v>
      </c>
      <c r="C25" s="156">
        <v>108.80000000000001</v>
      </c>
      <c r="D25" s="156">
        <v>108.60000000000001</v>
      </c>
      <c r="E25" s="420">
        <v>9.1</v>
      </c>
      <c r="F25" s="420">
        <v>0</v>
      </c>
      <c r="G25" s="421">
        <v>-0.1</v>
      </c>
      <c r="H25" s="378">
        <v>-3.0000000000000001E-3</v>
      </c>
      <c r="I25" s="458" t="s">
        <v>609</v>
      </c>
    </row>
    <row r="26" spans="1:9" ht="19.5" customHeight="1">
      <c r="A26" s="317" t="s">
        <v>188</v>
      </c>
      <c r="B26" s="156">
        <v>131.6</v>
      </c>
      <c r="C26" s="156">
        <v>135.20000000000002</v>
      </c>
      <c r="D26" s="156">
        <v>139.1</v>
      </c>
      <c r="E26" s="420">
        <v>18.5</v>
      </c>
      <c r="F26" s="420">
        <v>2.7</v>
      </c>
      <c r="G26" s="421">
        <v>2.9000000000000004</v>
      </c>
      <c r="H26" s="378">
        <v>7.0000000000000001E-3</v>
      </c>
      <c r="I26" s="458" t="s">
        <v>609</v>
      </c>
    </row>
    <row r="27" spans="1:9" ht="19.5" customHeight="1">
      <c r="A27" s="318" t="s">
        <v>137</v>
      </c>
      <c r="B27" s="157">
        <v>100</v>
      </c>
      <c r="C27" s="157">
        <v>100</v>
      </c>
      <c r="D27" s="157">
        <v>100</v>
      </c>
      <c r="E27" s="430">
        <v>0</v>
      </c>
      <c r="F27" s="430">
        <v>0</v>
      </c>
      <c r="G27" s="431">
        <v>0</v>
      </c>
      <c r="H27" s="382">
        <v>0</v>
      </c>
      <c r="I27" s="460" t="s">
        <v>609</v>
      </c>
    </row>
    <row r="28" spans="1:9" ht="19.5" customHeight="1">
      <c r="A28" s="312" t="s">
        <v>16</v>
      </c>
      <c r="B28" s="155">
        <v>103.9</v>
      </c>
      <c r="C28" s="155">
        <v>113.30000000000001</v>
      </c>
      <c r="D28" s="155">
        <v>118.10000000000001</v>
      </c>
      <c r="E28" s="418">
        <v>0.6</v>
      </c>
      <c r="F28" s="432">
        <v>9.1</v>
      </c>
      <c r="G28" s="432">
        <v>4.2</v>
      </c>
      <c r="H28" s="383">
        <v>0.2</v>
      </c>
      <c r="I28" s="461">
        <v>6.3</v>
      </c>
    </row>
    <row r="29" spans="1:9" ht="19.5" customHeight="1">
      <c r="A29" s="317" t="s">
        <v>189</v>
      </c>
      <c r="B29" s="156">
        <v>107.4</v>
      </c>
      <c r="C29" s="156">
        <v>114.2</v>
      </c>
      <c r="D29" s="156">
        <v>116.60000000000001</v>
      </c>
      <c r="E29" s="420">
        <v>1.5</v>
      </c>
      <c r="F29" s="420">
        <v>6.4</v>
      </c>
      <c r="G29" s="421">
        <v>2.1</v>
      </c>
      <c r="H29" s="378">
        <v>3.4000000000000002E-2</v>
      </c>
      <c r="I29" s="458" t="s">
        <v>609</v>
      </c>
    </row>
    <row r="30" spans="1:9" ht="19.5" customHeight="1">
      <c r="A30" s="317" t="s">
        <v>190</v>
      </c>
      <c r="B30" s="156">
        <v>99.300000000000011</v>
      </c>
      <c r="C30" s="156">
        <v>103.30000000000001</v>
      </c>
      <c r="D30" s="156">
        <v>122.4</v>
      </c>
      <c r="E30" s="420">
        <v>-1</v>
      </c>
      <c r="F30" s="420">
        <v>4.0999999999999996</v>
      </c>
      <c r="G30" s="421">
        <v>18.5</v>
      </c>
      <c r="H30" s="381">
        <v>4.4999999999999998E-2</v>
      </c>
      <c r="I30" s="458" t="s">
        <v>609</v>
      </c>
    </row>
    <row r="31" spans="1:9" ht="19.5" customHeight="1">
      <c r="A31" s="317" t="s">
        <v>191</v>
      </c>
      <c r="B31" s="156">
        <v>100.2</v>
      </c>
      <c r="C31" s="156">
        <v>105.2</v>
      </c>
      <c r="D31" s="156">
        <v>107.5</v>
      </c>
      <c r="E31" s="420">
        <v>5.9</v>
      </c>
      <c r="F31" s="420">
        <v>5</v>
      </c>
      <c r="G31" s="421">
        <v>2.2000000000000002</v>
      </c>
      <c r="H31" s="381">
        <v>8.9999999999999993E-3</v>
      </c>
      <c r="I31" s="458" t="s">
        <v>609</v>
      </c>
    </row>
    <row r="32" spans="1:9" ht="19.5" customHeight="1">
      <c r="A32" s="317" t="s">
        <v>192</v>
      </c>
      <c r="B32" s="156">
        <v>106.5</v>
      </c>
      <c r="C32" s="156">
        <v>115.4</v>
      </c>
      <c r="D32" s="156">
        <v>120.4</v>
      </c>
      <c r="E32" s="420">
        <v>3.7</v>
      </c>
      <c r="F32" s="420">
        <v>8.4</v>
      </c>
      <c r="G32" s="421">
        <v>4.3</v>
      </c>
      <c r="H32" s="165">
        <v>3.5000000000000003E-2</v>
      </c>
      <c r="I32" s="458" t="s">
        <v>609</v>
      </c>
    </row>
    <row r="33" spans="1:9" ht="19.5" customHeight="1">
      <c r="A33" s="317" t="s">
        <v>193</v>
      </c>
      <c r="B33" s="156">
        <v>101</v>
      </c>
      <c r="C33" s="156">
        <v>116.10000000000001</v>
      </c>
      <c r="D33" s="156">
        <v>121.9</v>
      </c>
      <c r="E33" s="420">
        <v>-3.9</v>
      </c>
      <c r="F33" s="420">
        <v>14.9</v>
      </c>
      <c r="G33" s="421">
        <v>5</v>
      </c>
      <c r="H33" s="378">
        <v>6.4000000000000001E-2</v>
      </c>
      <c r="I33" s="458" t="s">
        <v>609</v>
      </c>
    </row>
    <row r="34" spans="1:9" ht="19.5" customHeight="1">
      <c r="A34" s="318" t="s">
        <v>194</v>
      </c>
      <c r="B34" s="157">
        <v>100.80000000000001</v>
      </c>
      <c r="C34" s="157">
        <v>112.10000000000001</v>
      </c>
      <c r="D34" s="157">
        <v>116</v>
      </c>
      <c r="E34" s="425">
        <v>0.7</v>
      </c>
      <c r="F34" s="425">
        <v>11.2</v>
      </c>
      <c r="G34" s="428">
        <v>3.5</v>
      </c>
      <c r="H34" s="384">
        <v>1.4E-2</v>
      </c>
      <c r="I34" s="460" t="s">
        <v>609</v>
      </c>
    </row>
    <row r="35" spans="1:9" ht="19.5" customHeight="1">
      <c r="A35" s="312" t="s">
        <v>15</v>
      </c>
      <c r="B35" s="155">
        <v>102.4</v>
      </c>
      <c r="C35" s="155">
        <v>103.30000000000001</v>
      </c>
      <c r="D35" s="155">
        <v>107.4</v>
      </c>
      <c r="E35" s="418">
        <v>1.8</v>
      </c>
      <c r="F35" s="432">
        <v>0.9</v>
      </c>
      <c r="G35" s="433">
        <v>4</v>
      </c>
      <c r="H35" s="383">
        <v>0.152</v>
      </c>
      <c r="I35" s="461">
        <v>4.8</v>
      </c>
    </row>
    <row r="36" spans="1:9" ht="19.5" customHeight="1">
      <c r="A36" s="317" t="s">
        <v>195</v>
      </c>
      <c r="B36" s="156">
        <v>102.7</v>
      </c>
      <c r="C36" s="156">
        <v>102.5</v>
      </c>
      <c r="D36" s="156">
        <v>110</v>
      </c>
      <c r="E36" s="420">
        <v>1.3</v>
      </c>
      <c r="F36" s="420">
        <v>-0.2</v>
      </c>
      <c r="G36" s="421">
        <v>7.4</v>
      </c>
      <c r="H36" s="378">
        <v>0.11700000000000001</v>
      </c>
      <c r="I36" s="458" t="s">
        <v>609</v>
      </c>
    </row>
    <row r="37" spans="1:9" ht="19.5" customHeight="1">
      <c r="A37" s="319" t="s">
        <v>291</v>
      </c>
      <c r="B37" s="156">
        <v>100</v>
      </c>
      <c r="C37" s="156">
        <v>106.1</v>
      </c>
      <c r="D37" s="156">
        <v>107</v>
      </c>
      <c r="E37" s="420">
        <v>0</v>
      </c>
      <c r="F37" s="434">
        <v>6.1</v>
      </c>
      <c r="G37" s="435">
        <v>0.9</v>
      </c>
      <c r="H37" s="165">
        <v>2E-3</v>
      </c>
      <c r="I37" s="458" t="s">
        <v>609</v>
      </c>
    </row>
    <row r="38" spans="1:9" ht="19.5" customHeight="1">
      <c r="A38" s="319" t="s">
        <v>292</v>
      </c>
      <c r="B38" s="156">
        <v>102.7</v>
      </c>
      <c r="C38" s="156">
        <v>102.4</v>
      </c>
      <c r="D38" s="156">
        <v>110.10000000000001</v>
      </c>
      <c r="E38" s="420">
        <v>1.3</v>
      </c>
      <c r="F38" s="420">
        <v>-0.3</v>
      </c>
      <c r="G38" s="421">
        <v>7.5</v>
      </c>
      <c r="H38" s="378">
        <v>0.11799999999999999</v>
      </c>
      <c r="I38" s="458" t="s">
        <v>609</v>
      </c>
    </row>
    <row r="39" spans="1:9" ht="19.5" customHeight="1">
      <c r="A39" s="320" t="s">
        <v>511</v>
      </c>
      <c r="B39" s="156">
        <v>103.7</v>
      </c>
      <c r="C39" s="156">
        <v>105.9</v>
      </c>
      <c r="D39" s="156">
        <v>108.30000000000001</v>
      </c>
      <c r="E39" s="420">
        <v>1.7</v>
      </c>
      <c r="F39" s="420">
        <v>2.1</v>
      </c>
      <c r="G39" s="421">
        <v>2.3000000000000003</v>
      </c>
      <c r="H39" s="378">
        <v>2.8000000000000001E-2</v>
      </c>
      <c r="I39" s="458" t="s">
        <v>609</v>
      </c>
    </row>
    <row r="40" spans="1:9" ht="19.5" customHeight="1">
      <c r="A40" s="319" t="s">
        <v>196</v>
      </c>
      <c r="B40" s="156">
        <v>105.7</v>
      </c>
      <c r="C40" s="156">
        <v>106.7</v>
      </c>
      <c r="D40" s="156">
        <v>109.10000000000001</v>
      </c>
      <c r="E40" s="420">
        <v>2.9</v>
      </c>
      <c r="F40" s="422">
        <v>0.9</v>
      </c>
      <c r="G40" s="436">
        <v>2.3000000000000003</v>
      </c>
      <c r="H40" s="378">
        <v>0.02</v>
      </c>
      <c r="I40" s="458" t="s">
        <v>609</v>
      </c>
    </row>
    <row r="41" spans="1:9" ht="19.5" customHeight="1">
      <c r="A41" s="322" t="s">
        <v>197</v>
      </c>
      <c r="B41" s="156">
        <v>99.100000000000009</v>
      </c>
      <c r="C41" s="156">
        <v>104.10000000000001</v>
      </c>
      <c r="D41" s="156">
        <v>106.4</v>
      </c>
      <c r="E41" s="420">
        <v>-1</v>
      </c>
      <c r="F41" s="420">
        <v>5.0999999999999996</v>
      </c>
      <c r="G41" s="437">
        <v>2.2000000000000002</v>
      </c>
      <c r="H41" s="378">
        <v>8.0000000000000002E-3</v>
      </c>
      <c r="I41" s="458" t="s">
        <v>609</v>
      </c>
    </row>
    <row r="42" spans="1:9" ht="19.5" customHeight="1">
      <c r="A42" s="317" t="s">
        <v>289</v>
      </c>
      <c r="B42" s="156">
        <v>92</v>
      </c>
      <c r="C42" s="156">
        <v>93.600000000000009</v>
      </c>
      <c r="D42" s="156">
        <v>92.600000000000009</v>
      </c>
      <c r="E42" s="420">
        <v>-0.5</v>
      </c>
      <c r="F42" s="420">
        <v>1.7</v>
      </c>
      <c r="G42" s="421">
        <v>-1.1000000000000001</v>
      </c>
      <c r="H42" s="165">
        <v>-5.0000000000000001E-3</v>
      </c>
      <c r="I42" s="458" t="s">
        <v>609</v>
      </c>
    </row>
    <row r="43" spans="1:9" ht="19.5" customHeight="1">
      <c r="A43" s="317" t="s">
        <v>14</v>
      </c>
      <c r="B43" s="156">
        <v>106.30000000000001</v>
      </c>
      <c r="C43" s="156">
        <v>105.9</v>
      </c>
      <c r="D43" s="156">
        <v>106.80000000000001</v>
      </c>
      <c r="E43" s="420">
        <v>4.3</v>
      </c>
      <c r="F43" s="420">
        <v>-0.4</v>
      </c>
      <c r="G43" s="421">
        <v>0.8</v>
      </c>
      <c r="H43" s="378">
        <v>3.0000000000000001E-3</v>
      </c>
      <c r="I43" s="458" t="s">
        <v>609</v>
      </c>
    </row>
    <row r="44" spans="1:9" ht="19.5" customHeight="1">
      <c r="A44" s="321" t="s">
        <v>198</v>
      </c>
      <c r="B44" s="157">
        <v>110</v>
      </c>
      <c r="C44" s="157">
        <v>113.2</v>
      </c>
      <c r="D44" s="157">
        <v>117.10000000000001</v>
      </c>
      <c r="E44" s="420">
        <v>7.3</v>
      </c>
      <c r="F44" s="420">
        <v>2.9</v>
      </c>
      <c r="G44" s="438">
        <v>3.4000000000000004</v>
      </c>
      <c r="H44" s="165">
        <v>8.0000000000000002E-3</v>
      </c>
      <c r="I44" s="458" t="s">
        <v>609</v>
      </c>
    </row>
    <row r="45" spans="1:9" ht="19.5" customHeight="1">
      <c r="A45" s="312" t="s">
        <v>280</v>
      </c>
      <c r="B45" s="158">
        <v>99.600000000000009</v>
      </c>
      <c r="C45" s="158">
        <v>101.5</v>
      </c>
      <c r="D45" s="158">
        <v>102.30000000000001</v>
      </c>
      <c r="E45" s="418">
        <v>0.2</v>
      </c>
      <c r="F45" s="418">
        <v>1.9</v>
      </c>
      <c r="G45" s="419">
        <v>0.8</v>
      </c>
      <c r="H45" s="385">
        <v>4.1000000000000002E-2</v>
      </c>
      <c r="I45" s="462">
        <v>1.3</v>
      </c>
    </row>
    <row r="46" spans="1:9" ht="30" customHeight="1" thickBot="1">
      <c r="A46" s="374" t="s">
        <v>491</v>
      </c>
      <c r="B46" s="160">
        <v>102.7</v>
      </c>
      <c r="C46" s="160">
        <v>104.5</v>
      </c>
      <c r="D46" s="160">
        <v>105.9</v>
      </c>
      <c r="E46" s="439">
        <v>1.9</v>
      </c>
      <c r="F46" s="439">
        <v>1.8</v>
      </c>
      <c r="G46" s="440">
        <v>1.3</v>
      </c>
      <c r="H46" s="386">
        <v>0.02</v>
      </c>
      <c r="I46" s="463" t="s">
        <v>609</v>
      </c>
    </row>
    <row r="47" spans="1:9" ht="13.5" customHeight="1">
      <c r="A47" s="52"/>
      <c r="B47" s="53"/>
      <c r="C47" s="53"/>
      <c r="D47" s="53"/>
      <c r="E47" s="54"/>
      <c r="F47" s="54"/>
      <c r="G47" s="54"/>
      <c r="H47" s="377"/>
      <c r="I47" s="304"/>
    </row>
    <row r="48" spans="1:9" ht="22.5" customHeight="1">
      <c r="A48" s="594" t="s">
        <v>633</v>
      </c>
      <c r="B48" s="594"/>
      <c r="C48" s="594"/>
      <c r="D48" s="594"/>
      <c r="E48" s="594"/>
      <c r="F48" s="594"/>
      <c r="G48" s="594"/>
      <c r="H48" s="594"/>
      <c r="I48" s="594"/>
    </row>
    <row r="49" spans="1:9" s="3" customFormat="1" ht="13.5" customHeight="1" thickBot="1">
      <c r="A49" s="161"/>
      <c r="B49" s="161"/>
      <c r="C49" s="161"/>
      <c r="D49" s="161"/>
      <c r="E49" s="162"/>
      <c r="F49" s="162"/>
      <c r="G49" s="162"/>
      <c r="H49" s="162"/>
      <c r="I49" s="162" t="s">
        <v>489</v>
      </c>
    </row>
    <row r="50" spans="1:9" ht="18" customHeight="1">
      <c r="A50" s="585" t="s">
        <v>634</v>
      </c>
      <c r="B50" s="587" t="s">
        <v>498</v>
      </c>
      <c r="C50" s="587" t="s">
        <v>537</v>
      </c>
      <c r="D50" s="587" t="s">
        <v>601</v>
      </c>
      <c r="E50" s="589" t="s">
        <v>13</v>
      </c>
      <c r="F50" s="590"/>
      <c r="G50" s="591"/>
      <c r="H50" s="592" t="s">
        <v>603</v>
      </c>
      <c r="I50" s="593"/>
    </row>
    <row r="51" spans="1:9" ht="27" customHeight="1">
      <c r="A51" s="586"/>
      <c r="B51" s="588"/>
      <c r="C51" s="588"/>
      <c r="D51" s="588"/>
      <c r="E51" s="151" t="s">
        <v>499</v>
      </c>
      <c r="F51" s="152" t="s">
        <v>538</v>
      </c>
      <c r="G51" s="152" t="s">
        <v>602</v>
      </c>
      <c r="H51" s="295" t="s">
        <v>12</v>
      </c>
      <c r="I51" s="305" t="s">
        <v>490</v>
      </c>
    </row>
    <row r="52" spans="1:9" ht="19.5" customHeight="1">
      <c r="A52" s="317" t="s">
        <v>274</v>
      </c>
      <c r="B52" s="158">
        <v>98.7</v>
      </c>
      <c r="C52" s="166">
        <v>105.80000000000001</v>
      </c>
      <c r="D52" s="158">
        <v>108.10000000000001</v>
      </c>
      <c r="E52" s="441">
        <v>1.6</v>
      </c>
      <c r="F52" s="418">
        <v>7.2</v>
      </c>
      <c r="G52" s="433">
        <v>2.2000000000000002</v>
      </c>
      <c r="H52" s="387">
        <v>2.4E-2</v>
      </c>
      <c r="I52" s="464" t="s">
        <v>609</v>
      </c>
    </row>
    <row r="53" spans="1:9" ht="19.5" customHeight="1">
      <c r="A53" s="323" t="s">
        <v>199</v>
      </c>
      <c r="B53" s="296">
        <v>98.2</v>
      </c>
      <c r="C53" s="163">
        <v>98.100000000000009</v>
      </c>
      <c r="D53" s="296">
        <v>98.100000000000009</v>
      </c>
      <c r="E53" s="442">
        <v>-1.2</v>
      </c>
      <c r="F53" s="443">
        <v>-0.1</v>
      </c>
      <c r="G53" s="443">
        <v>0</v>
      </c>
      <c r="H53" s="382">
        <v>-3.0000000000000001E-3</v>
      </c>
      <c r="I53" s="460" t="s">
        <v>609</v>
      </c>
    </row>
    <row r="54" spans="1:9" ht="19.5" customHeight="1">
      <c r="A54" s="312" t="s">
        <v>281</v>
      </c>
      <c r="B54" s="158">
        <v>92.5</v>
      </c>
      <c r="C54" s="158">
        <v>94.5</v>
      </c>
      <c r="D54" s="158">
        <v>95.9</v>
      </c>
      <c r="E54" s="441">
        <v>-1.7</v>
      </c>
      <c r="F54" s="444">
        <v>2.2000000000000002</v>
      </c>
      <c r="G54" s="444">
        <v>1.5</v>
      </c>
      <c r="H54" s="388">
        <v>0.20799999999999999</v>
      </c>
      <c r="I54" s="456">
        <v>6.5</v>
      </c>
    </row>
    <row r="55" spans="1:9" ht="19.5" customHeight="1">
      <c r="A55" s="317" t="s">
        <v>200</v>
      </c>
      <c r="B55" s="159">
        <v>101.9</v>
      </c>
      <c r="C55" s="159">
        <v>102.7</v>
      </c>
      <c r="D55" s="159">
        <v>104.80000000000001</v>
      </c>
      <c r="E55" s="423">
        <v>1.4</v>
      </c>
      <c r="F55" s="422">
        <v>0.8</v>
      </c>
      <c r="G55" s="422">
        <v>2</v>
      </c>
      <c r="H55" s="165">
        <v>2.1000000000000001E-2</v>
      </c>
      <c r="I55" s="458" t="s">
        <v>609</v>
      </c>
    </row>
    <row r="56" spans="1:9" ht="19.5" customHeight="1">
      <c r="A56" s="317" t="s">
        <v>201</v>
      </c>
      <c r="B56" s="159">
        <v>104.7</v>
      </c>
      <c r="C56" s="159">
        <v>105.60000000000001</v>
      </c>
      <c r="D56" s="159">
        <v>107.9</v>
      </c>
      <c r="E56" s="423">
        <v>2.7</v>
      </c>
      <c r="F56" s="422">
        <v>0.9</v>
      </c>
      <c r="G56" s="422">
        <v>2.2000000000000002</v>
      </c>
      <c r="H56" s="165">
        <v>0.20899999999999999</v>
      </c>
      <c r="I56" s="458" t="s">
        <v>609</v>
      </c>
    </row>
    <row r="57" spans="1:9" ht="19.5" customHeight="1">
      <c r="A57" s="318" t="s">
        <v>202</v>
      </c>
      <c r="B57" s="163">
        <v>67.100000000000009</v>
      </c>
      <c r="C57" s="163">
        <v>71.400000000000006</v>
      </c>
      <c r="D57" s="163">
        <v>71</v>
      </c>
      <c r="E57" s="445">
        <v>-13.5</v>
      </c>
      <c r="F57" s="426">
        <v>6.5</v>
      </c>
      <c r="G57" s="426">
        <v>-0.5</v>
      </c>
      <c r="H57" s="387">
        <v>-1.9E-2</v>
      </c>
      <c r="I57" s="460" t="s">
        <v>609</v>
      </c>
    </row>
    <row r="58" spans="1:9" ht="19.5" customHeight="1">
      <c r="A58" s="312" t="s">
        <v>282</v>
      </c>
      <c r="B58" s="164">
        <v>99.4</v>
      </c>
      <c r="C58" s="164">
        <v>100.10000000000001</v>
      </c>
      <c r="D58" s="164">
        <v>101.2</v>
      </c>
      <c r="E58" s="446">
        <v>0.4</v>
      </c>
      <c r="F58" s="432">
        <v>0.8</v>
      </c>
      <c r="G58" s="432">
        <v>1.1000000000000001</v>
      </c>
      <c r="H58" s="383">
        <v>2.9000000000000001E-2</v>
      </c>
      <c r="I58" s="459">
        <v>0.9</v>
      </c>
    </row>
    <row r="59" spans="1:9" ht="19.5" customHeight="1">
      <c r="A59" s="317" t="s">
        <v>203</v>
      </c>
      <c r="B59" s="159">
        <v>99.300000000000011</v>
      </c>
      <c r="C59" s="159">
        <v>99.7</v>
      </c>
      <c r="D59" s="159">
        <v>100.30000000000001</v>
      </c>
      <c r="E59" s="423">
        <v>0.3</v>
      </c>
      <c r="F59" s="422">
        <v>0.4</v>
      </c>
      <c r="G59" s="422">
        <v>0.60000000000000009</v>
      </c>
      <c r="H59" s="165">
        <v>1.0999999999999999E-2</v>
      </c>
      <c r="I59" s="458" t="s">
        <v>609</v>
      </c>
    </row>
    <row r="60" spans="1:9" ht="19.5" customHeight="1">
      <c r="A60" s="317" t="s">
        <v>204</v>
      </c>
      <c r="B60" s="159">
        <v>103.30000000000001</v>
      </c>
      <c r="C60" s="159">
        <v>104.7</v>
      </c>
      <c r="D60" s="159">
        <v>107.9</v>
      </c>
      <c r="E60" s="423">
        <v>3.1</v>
      </c>
      <c r="F60" s="422">
        <v>1.3</v>
      </c>
      <c r="G60" s="422">
        <v>3</v>
      </c>
      <c r="H60" s="165">
        <v>2E-3</v>
      </c>
      <c r="I60" s="458" t="s">
        <v>609</v>
      </c>
    </row>
    <row r="61" spans="1:9" ht="19.5" customHeight="1">
      <c r="A61" s="318" t="s">
        <v>205</v>
      </c>
      <c r="B61" s="166">
        <v>99.2</v>
      </c>
      <c r="C61" s="166">
        <v>100.60000000000001</v>
      </c>
      <c r="D61" s="166">
        <v>102.60000000000001</v>
      </c>
      <c r="E61" s="423">
        <v>0.3</v>
      </c>
      <c r="F61" s="426">
        <v>1.5</v>
      </c>
      <c r="G61" s="426">
        <v>2</v>
      </c>
      <c r="H61" s="387">
        <v>1.6E-2</v>
      </c>
      <c r="I61" s="460" t="s">
        <v>609</v>
      </c>
    </row>
    <row r="62" spans="1:9" ht="19.5" customHeight="1">
      <c r="A62" s="312" t="s">
        <v>283</v>
      </c>
      <c r="B62" s="158">
        <v>103.10000000000001</v>
      </c>
      <c r="C62" s="158">
        <v>107.30000000000001</v>
      </c>
      <c r="D62" s="158">
        <v>111</v>
      </c>
      <c r="E62" s="441">
        <v>2.2000000000000002</v>
      </c>
      <c r="F62" s="444">
        <v>4.0999999999999996</v>
      </c>
      <c r="G62" s="444">
        <v>3.5</v>
      </c>
      <c r="H62" s="383">
        <v>0.316</v>
      </c>
      <c r="I62" s="456">
        <v>9.9</v>
      </c>
    </row>
    <row r="63" spans="1:9" ht="19.5" customHeight="1">
      <c r="A63" s="317" t="s">
        <v>206</v>
      </c>
      <c r="B63" s="159">
        <v>101.9</v>
      </c>
      <c r="C63" s="159">
        <v>103.7</v>
      </c>
      <c r="D63" s="159">
        <v>106.4</v>
      </c>
      <c r="E63" s="423">
        <v>4</v>
      </c>
      <c r="F63" s="422">
        <v>1.8</v>
      </c>
      <c r="G63" s="422">
        <v>2.7</v>
      </c>
      <c r="H63" s="165">
        <v>0.02</v>
      </c>
      <c r="I63" s="458" t="s">
        <v>609</v>
      </c>
    </row>
    <row r="64" spans="1:9" ht="19.5" customHeight="1">
      <c r="A64" s="317" t="s">
        <v>207</v>
      </c>
      <c r="B64" s="159">
        <v>103.2</v>
      </c>
      <c r="C64" s="159">
        <v>108.5</v>
      </c>
      <c r="D64" s="159">
        <v>111.10000000000001</v>
      </c>
      <c r="E64" s="423">
        <v>5.0999999999999996</v>
      </c>
      <c r="F64" s="422">
        <v>5.0999999999999996</v>
      </c>
      <c r="G64" s="422">
        <v>2.4000000000000004</v>
      </c>
      <c r="H64" s="165">
        <v>5.3999999999999999E-2</v>
      </c>
      <c r="I64" s="458" t="s">
        <v>609</v>
      </c>
    </row>
    <row r="65" spans="1:9" ht="19.5" customHeight="1">
      <c r="A65" s="317" t="s">
        <v>208</v>
      </c>
      <c r="B65" s="159">
        <v>102.30000000000001</v>
      </c>
      <c r="C65" s="159">
        <v>108.80000000000001</v>
      </c>
      <c r="D65" s="159">
        <v>112.80000000000001</v>
      </c>
      <c r="E65" s="423">
        <v>1.2</v>
      </c>
      <c r="F65" s="422">
        <v>6.3</v>
      </c>
      <c r="G65" s="422">
        <v>3.7</v>
      </c>
      <c r="H65" s="165">
        <v>0.04</v>
      </c>
      <c r="I65" s="458" t="s">
        <v>609</v>
      </c>
    </row>
    <row r="66" spans="1:9" ht="19.5" customHeight="1">
      <c r="A66" s="318" t="s">
        <v>209</v>
      </c>
      <c r="B66" s="163">
        <v>103.30000000000001</v>
      </c>
      <c r="C66" s="163">
        <v>107</v>
      </c>
      <c r="D66" s="163">
        <v>111.4</v>
      </c>
      <c r="E66" s="445">
        <v>0.9</v>
      </c>
      <c r="F66" s="426">
        <v>3.5</v>
      </c>
      <c r="G66" s="426">
        <v>4.1000000000000005</v>
      </c>
      <c r="H66" s="382">
        <v>0.20799999999999999</v>
      </c>
      <c r="I66" s="458" t="s">
        <v>609</v>
      </c>
    </row>
    <row r="67" spans="1:9" ht="19.5" customHeight="1">
      <c r="A67" s="312" t="s">
        <v>284</v>
      </c>
      <c r="B67" s="164">
        <v>102.60000000000001</v>
      </c>
      <c r="C67" s="164">
        <v>105.60000000000001</v>
      </c>
      <c r="D67" s="164">
        <v>106.7</v>
      </c>
      <c r="E67" s="441">
        <v>1.6</v>
      </c>
      <c r="F67" s="444">
        <v>2.9</v>
      </c>
      <c r="G67" s="444">
        <v>1.1000000000000001</v>
      </c>
      <c r="H67" s="383">
        <v>7.0999999999999994E-2</v>
      </c>
      <c r="I67" s="465">
        <v>2.2000000000000002</v>
      </c>
    </row>
    <row r="68" spans="1:9" ht="19.5" customHeight="1">
      <c r="A68" s="317" t="s">
        <v>210</v>
      </c>
      <c r="B68" s="159">
        <v>100.80000000000001</v>
      </c>
      <c r="C68" s="159">
        <v>102.80000000000001</v>
      </c>
      <c r="D68" s="159">
        <v>104.10000000000001</v>
      </c>
      <c r="E68" s="447">
        <v>0.2</v>
      </c>
      <c r="F68" s="448">
        <v>2</v>
      </c>
      <c r="G68" s="448">
        <v>1.2000000000000002</v>
      </c>
      <c r="H68" s="165">
        <v>1.2999999999999999E-2</v>
      </c>
      <c r="I68" s="458" t="s">
        <v>609</v>
      </c>
    </row>
    <row r="69" spans="1:9" ht="19.5" customHeight="1">
      <c r="A69" s="317" t="s">
        <v>211</v>
      </c>
      <c r="B69" s="159">
        <v>98.100000000000009</v>
      </c>
      <c r="C69" s="159">
        <v>101.2</v>
      </c>
      <c r="D69" s="159">
        <v>101.7</v>
      </c>
      <c r="E69" s="446">
        <v>-0.6</v>
      </c>
      <c r="F69" s="432">
        <v>3.2</v>
      </c>
      <c r="G69" s="432">
        <v>0.4</v>
      </c>
      <c r="H69" s="165">
        <v>8.9999999999999993E-3</v>
      </c>
      <c r="I69" s="458" t="s">
        <v>609</v>
      </c>
    </row>
    <row r="70" spans="1:9" ht="19.5" customHeight="1">
      <c r="A70" s="317" t="s">
        <v>212</v>
      </c>
      <c r="B70" s="159">
        <v>104.5</v>
      </c>
      <c r="C70" s="159">
        <v>114</v>
      </c>
      <c r="D70" s="159">
        <v>120.4</v>
      </c>
      <c r="E70" s="423">
        <v>2.9</v>
      </c>
      <c r="F70" s="422">
        <v>9.1</v>
      </c>
      <c r="G70" s="422">
        <v>5.6000000000000005</v>
      </c>
      <c r="H70" s="389">
        <v>4.5999999999999999E-2</v>
      </c>
      <c r="I70" s="458" t="s">
        <v>609</v>
      </c>
    </row>
    <row r="71" spans="1:9" ht="19.5" customHeight="1">
      <c r="A71" s="317" t="s">
        <v>213</v>
      </c>
      <c r="B71" s="159">
        <v>113.60000000000001</v>
      </c>
      <c r="C71" s="159">
        <v>114.2</v>
      </c>
      <c r="D71" s="159">
        <v>114.4</v>
      </c>
      <c r="E71" s="447">
        <v>4.8</v>
      </c>
      <c r="F71" s="448">
        <v>0.5</v>
      </c>
      <c r="G71" s="448">
        <v>0.2</v>
      </c>
      <c r="H71" s="165">
        <v>1E-3</v>
      </c>
      <c r="I71" s="458" t="s">
        <v>609</v>
      </c>
    </row>
    <row r="72" spans="1:9" ht="19.5" customHeight="1" thickBot="1">
      <c r="A72" s="324" t="s">
        <v>214</v>
      </c>
      <c r="B72" s="160">
        <v>104.9</v>
      </c>
      <c r="C72" s="160">
        <v>106.60000000000001</v>
      </c>
      <c r="D72" s="160">
        <v>106.7</v>
      </c>
      <c r="E72" s="449">
        <v>3</v>
      </c>
      <c r="F72" s="450">
        <v>1.6</v>
      </c>
      <c r="G72" s="451">
        <v>0.1</v>
      </c>
      <c r="H72" s="390">
        <v>3.0000000000000001E-3</v>
      </c>
      <c r="I72" s="463" t="s">
        <v>609</v>
      </c>
    </row>
    <row r="73" spans="1:9" ht="19.5" customHeight="1">
      <c r="A73" s="168"/>
      <c r="B73" s="169"/>
      <c r="C73" s="169"/>
      <c r="D73" s="169"/>
      <c r="E73" s="170"/>
      <c r="F73" s="170"/>
      <c r="G73" s="171"/>
      <c r="H73" s="172"/>
      <c r="I73" s="306"/>
    </row>
    <row r="74" spans="1:9" ht="19.5" customHeight="1" thickBot="1">
      <c r="A74" s="167" t="s">
        <v>215</v>
      </c>
      <c r="B74" s="170"/>
      <c r="C74" s="173"/>
      <c r="D74" s="173"/>
      <c r="E74" s="174"/>
      <c r="F74" s="174"/>
      <c r="G74" s="174"/>
      <c r="H74" s="376"/>
      <c r="I74" s="174"/>
    </row>
    <row r="75" spans="1:9" ht="19.5" customHeight="1">
      <c r="A75" s="315" t="s">
        <v>216</v>
      </c>
      <c r="B75" s="175">
        <v>106.2</v>
      </c>
      <c r="C75" s="176">
        <v>113.9</v>
      </c>
      <c r="D75" s="176">
        <v>124.2</v>
      </c>
      <c r="E75" s="452">
        <v>7.6</v>
      </c>
      <c r="F75" s="453">
        <v>7.2</v>
      </c>
      <c r="G75" s="453">
        <v>9.1</v>
      </c>
      <c r="H75" s="375" t="s">
        <v>609</v>
      </c>
      <c r="I75" s="466" t="s">
        <v>609</v>
      </c>
    </row>
    <row r="76" spans="1:9" ht="19.5" customHeight="1">
      <c r="A76" s="317" t="s">
        <v>217</v>
      </c>
      <c r="B76" s="159">
        <v>110.10000000000001</v>
      </c>
      <c r="C76" s="164">
        <v>120.5</v>
      </c>
      <c r="D76" s="164">
        <v>124.2</v>
      </c>
      <c r="E76" s="423">
        <v>7.7</v>
      </c>
      <c r="F76" s="422">
        <v>9.5</v>
      </c>
      <c r="G76" s="422">
        <v>3</v>
      </c>
      <c r="H76" s="177" t="s">
        <v>609</v>
      </c>
      <c r="I76" s="458" t="s">
        <v>609</v>
      </c>
    </row>
    <row r="77" spans="1:9" ht="19.5" customHeight="1">
      <c r="A77" s="317" t="s">
        <v>218</v>
      </c>
      <c r="B77" s="159">
        <v>104</v>
      </c>
      <c r="C77" s="159">
        <v>109.9</v>
      </c>
      <c r="D77" s="159">
        <v>123.2</v>
      </c>
      <c r="E77" s="423">
        <v>8</v>
      </c>
      <c r="F77" s="422">
        <v>5.6</v>
      </c>
      <c r="G77" s="422">
        <v>12.100000000000001</v>
      </c>
      <c r="H77" s="177" t="s">
        <v>609</v>
      </c>
      <c r="I77" s="458" t="s">
        <v>609</v>
      </c>
    </row>
    <row r="78" spans="1:9" ht="19.5" customHeight="1">
      <c r="A78" s="321" t="s">
        <v>219</v>
      </c>
      <c r="B78" s="159">
        <v>105.7</v>
      </c>
      <c r="C78" s="159">
        <v>113.4</v>
      </c>
      <c r="D78" s="159">
        <v>126.9</v>
      </c>
      <c r="E78" s="423">
        <v>6.6</v>
      </c>
      <c r="F78" s="422">
        <v>7.3</v>
      </c>
      <c r="G78" s="422">
        <v>11.9</v>
      </c>
      <c r="H78" s="177" t="s">
        <v>609</v>
      </c>
      <c r="I78" s="458" t="s">
        <v>609</v>
      </c>
    </row>
    <row r="79" spans="1:9" ht="19.5" customHeight="1">
      <c r="A79" s="313" t="s">
        <v>138</v>
      </c>
      <c r="B79" s="159">
        <v>101.4</v>
      </c>
      <c r="C79" s="159">
        <v>104.80000000000001</v>
      </c>
      <c r="D79" s="159">
        <v>107.80000000000001</v>
      </c>
      <c r="E79" s="423">
        <v>2</v>
      </c>
      <c r="F79" s="422">
        <v>3.3</v>
      </c>
      <c r="G79" s="422">
        <v>2.9000000000000004</v>
      </c>
      <c r="H79" s="177" t="s">
        <v>609</v>
      </c>
      <c r="I79" s="458" t="s">
        <v>609</v>
      </c>
    </row>
    <row r="80" spans="1:9" ht="19.5" customHeight="1">
      <c r="A80" s="313" t="s">
        <v>220</v>
      </c>
      <c r="B80" s="159">
        <v>103.10000000000001</v>
      </c>
      <c r="C80" s="159">
        <v>111.5</v>
      </c>
      <c r="D80" s="159">
        <v>116.5</v>
      </c>
      <c r="E80" s="423">
        <v>3.4</v>
      </c>
      <c r="F80" s="422">
        <v>8.1</v>
      </c>
      <c r="G80" s="422">
        <v>4.5</v>
      </c>
      <c r="H80" s="177" t="s">
        <v>609</v>
      </c>
      <c r="I80" s="458" t="s">
        <v>609</v>
      </c>
    </row>
    <row r="81" spans="1:9" ht="19.5" customHeight="1">
      <c r="A81" s="313" t="s">
        <v>556</v>
      </c>
      <c r="B81" s="159">
        <v>101.9</v>
      </c>
      <c r="C81" s="159">
        <v>105.9</v>
      </c>
      <c r="D81" s="159">
        <v>109.60000000000001</v>
      </c>
      <c r="E81" s="447">
        <v>2.7</v>
      </c>
      <c r="F81" s="448">
        <v>4</v>
      </c>
      <c r="G81" s="422">
        <v>3.5</v>
      </c>
      <c r="H81" s="177" t="s">
        <v>609</v>
      </c>
      <c r="I81" s="458" t="s">
        <v>609</v>
      </c>
    </row>
    <row r="82" spans="1:9" ht="19.5" customHeight="1">
      <c r="A82" s="313" t="s">
        <v>557</v>
      </c>
      <c r="B82" s="159">
        <v>107.80000000000001</v>
      </c>
      <c r="C82" s="159">
        <v>116.80000000000001</v>
      </c>
      <c r="D82" s="159">
        <v>120.5</v>
      </c>
      <c r="E82" s="423">
        <v>6.9</v>
      </c>
      <c r="F82" s="422">
        <v>8.3000000000000007</v>
      </c>
      <c r="G82" s="422">
        <v>3.2</v>
      </c>
      <c r="H82" s="177" t="s">
        <v>609</v>
      </c>
      <c r="I82" s="458" t="s">
        <v>609</v>
      </c>
    </row>
    <row r="83" spans="1:9" ht="19.5" customHeight="1">
      <c r="A83" s="313" t="s">
        <v>558</v>
      </c>
      <c r="B83" s="159">
        <v>101.2</v>
      </c>
      <c r="C83" s="159">
        <v>101.80000000000001</v>
      </c>
      <c r="D83" s="159">
        <v>102.4</v>
      </c>
      <c r="E83" s="423">
        <v>0.5</v>
      </c>
      <c r="F83" s="422">
        <v>0.6</v>
      </c>
      <c r="G83" s="422">
        <v>0.60000000000000009</v>
      </c>
      <c r="H83" s="177" t="s">
        <v>609</v>
      </c>
      <c r="I83" s="458" t="s">
        <v>609</v>
      </c>
    </row>
    <row r="84" spans="1:9" ht="30" customHeight="1">
      <c r="A84" s="316" t="s">
        <v>559</v>
      </c>
      <c r="B84" s="159">
        <v>101.7</v>
      </c>
      <c r="C84" s="159">
        <v>105.5</v>
      </c>
      <c r="D84" s="159">
        <v>108.9</v>
      </c>
      <c r="E84" s="423">
        <v>2.4</v>
      </c>
      <c r="F84" s="422">
        <v>3.8</v>
      </c>
      <c r="G84" s="422">
        <v>3.2</v>
      </c>
      <c r="H84" s="177" t="s">
        <v>609</v>
      </c>
      <c r="I84" s="458" t="s">
        <v>609</v>
      </c>
    </row>
    <row r="85" spans="1:9" ht="19.5" customHeight="1">
      <c r="A85" s="313" t="s">
        <v>139</v>
      </c>
      <c r="B85" s="159">
        <v>115.9</v>
      </c>
      <c r="C85" s="159">
        <v>107.30000000000001</v>
      </c>
      <c r="D85" s="159">
        <v>113.60000000000001</v>
      </c>
      <c r="E85" s="423">
        <v>11.5</v>
      </c>
      <c r="F85" s="422">
        <v>-7.4</v>
      </c>
      <c r="G85" s="422">
        <v>5.8000000000000007</v>
      </c>
      <c r="H85" s="177" t="s">
        <v>609</v>
      </c>
      <c r="I85" s="458" t="s">
        <v>609</v>
      </c>
    </row>
    <row r="86" spans="1:9" ht="30" customHeight="1">
      <c r="A86" s="316" t="s">
        <v>560</v>
      </c>
      <c r="B86" s="159">
        <v>100.2</v>
      </c>
      <c r="C86" s="159">
        <v>104.5</v>
      </c>
      <c r="D86" s="159">
        <v>107.30000000000001</v>
      </c>
      <c r="E86" s="423">
        <v>1.1000000000000001</v>
      </c>
      <c r="F86" s="422">
        <v>4.3</v>
      </c>
      <c r="G86" s="422">
        <v>2.7</v>
      </c>
      <c r="H86" s="177" t="s">
        <v>609</v>
      </c>
      <c r="I86" s="458" t="s">
        <v>609</v>
      </c>
    </row>
    <row r="87" spans="1:9" ht="30" customHeight="1">
      <c r="A87" s="316" t="s">
        <v>225</v>
      </c>
      <c r="B87" s="159">
        <v>99.300000000000011</v>
      </c>
      <c r="C87" s="159">
        <v>102.4</v>
      </c>
      <c r="D87" s="159">
        <v>104.4</v>
      </c>
      <c r="E87" s="423">
        <v>0.4</v>
      </c>
      <c r="F87" s="422">
        <v>3.1</v>
      </c>
      <c r="G87" s="422">
        <v>2</v>
      </c>
      <c r="H87" s="177" t="s">
        <v>609</v>
      </c>
      <c r="I87" s="458" t="s">
        <v>609</v>
      </c>
    </row>
    <row r="88" spans="1:9" ht="19.5" customHeight="1">
      <c r="A88" s="313" t="s">
        <v>221</v>
      </c>
      <c r="B88" s="159">
        <v>99.800000000000011</v>
      </c>
      <c r="C88" s="159">
        <v>100.7</v>
      </c>
      <c r="D88" s="159">
        <v>102</v>
      </c>
      <c r="E88" s="423">
        <v>0.5</v>
      </c>
      <c r="F88" s="422">
        <v>1</v>
      </c>
      <c r="G88" s="422">
        <v>1.3</v>
      </c>
      <c r="H88" s="177" t="s">
        <v>609</v>
      </c>
      <c r="I88" s="458" t="s">
        <v>609</v>
      </c>
    </row>
    <row r="89" spans="1:9" ht="19.5" customHeight="1">
      <c r="A89" s="313" t="s">
        <v>222</v>
      </c>
      <c r="B89" s="159">
        <v>103.10000000000001</v>
      </c>
      <c r="C89" s="159">
        <v>107.10000000000001</v>
      </c>
      <c r="D89" s="159">
        <v>110.7</v>
      </c>
      <c r="E89" s="423">
        <v>2.2999999999999998</v>
      </c>
      <c r="F89" s="422">
        <v>3.9</v>
      </c>
      <c r="G89" s="422">
        <v>3.4000000000000004</v>
      </c>
      <c r="H89" s="177" t="s">
        <v>609</v>
      </c>
      <c r="I89" s="458" t="s">
        <v>609</v>
      </c>
    </row>
    <row r="90" spans="1:9" ht="19.5" customHeight="1" thickBot="1">
      <c r="A90" s="314" t="s">
        <v>223</v>
      </c>
      <c r="B90" s="160">
        <v>68.8</v>
      </c>
      <c r="C90" s="160">
        <v>70.600000000000009</v>
      </c>
      <c r="D90" s="160">
        <v>70.400000000000006</v>
      </c>
      <c r="E90" s="454">
        <v>-14.1</v>
      </c>
      <c r="F90" s="455">
        <v>2.6</v>
      </c>
      <c r="G90" s="455">
        <v>-0.2</v>
      </c>
      <c r="H90" s="178" t="s">
        <v>609</v>
      </c>
      <c r="I90" s="463" t="s">
        <v>609</v>
      </c>
    </row>
    <row r="91" spans="1:9" s="3" customFormat="1" ht="14.25">
      <c r="A91" s="167" t="s">
        <v>505</v>
      </c>
      <c r="B91" s="179"/>
      <c r="C91" s="179"/>
      <c r="D91" s="179"/>
      <c r="E91" s="180"/>
      <c r="F91" s="181"/>
      <c r="G91" s="181"/>
      <c r="H91" s="181"/>
      <c r="I91" s="181"/>
    </row>
  </sheetData>
  <mergeCells count="14">
    <mergeCell ref="A2:I2"/>
    <mergeCell ref="A50:A51"/>
    <mergeCell ref="B50:B51"/>
    <mergeCell ref="C50:C51"/>
    <mergeCell ref="D50:D51"/>
    <mergeCell ref="E50:G50"/>
    <mergeCell ref="H50:I50"/>
    <mergeCell ref="A48:I48"/>
    <mergeCell ref="B4:B5"/>
    <mergeCell ref="C4:C5"/>
    <mergeCell ref="D4:D5"/>
    <mergeCell ref="E4:G4"/>
    <mergeCell ref="H4:I4"/>
    <mergeCell ref="A4:A5"/>
  </mergeCells>
  <phoneticPr fontId="26"/>
  <printOptions horizontalCentered="1" gridLinesSet="0"/>
  <pageMargins left="0.78740157480314965" right="0.78740157480314965" top="0.78740157480314965" bottom="0.78740157480314965" header="0.59055118110236227" footer="0.59055118110236227"/>
  <pageSetup paperSize="9" pageOrder="overThenDown" orientation="portrait" r:id="rId1"/>
  <headerFooter alignWithMargins="0"/>
  <rowBreaks count="1" manualBreakCount="1">
    <brk id="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zoomScaleNormal="100" workbookViewId="0"/>
  </sheetViews>
  <sheetFormatPr defaultColWidth="9" defaultRowHeight="13.5"/>
  <cols>
    <col min="1" max="1" width="14.625" style="2" customWidth="1"/>
    <col min="2" max="11" width="7.625" style="2" customWidth="1"/>
    <col min="12" max="16384" width="9" style="2"/>
  </cols>
  <sheetData>
    <row r="1" spans="1:11" ht="30" customHeight="1"/>
    <row r="2" spans="1:11" s="6" customFormat="1" ht="22.5" customHeight="1">
      <c r="A2" s="597" t="s">
        <v>635</v>
      </c>
      <c r="B2" s="597"/>
      <c r="C2" s="597"/>
      <c r="D2" s="597"/>
      <c r="E2" s="597"/>
      <c r="F2" s="597"/>
      <c r="G2" s="597"/>
      <c r="H2" s="597"/>
      <c r="I2" s="597"/>
      <c r="J2" s="597"/>
      <c r="K2" s="597"/>
    </row>
    <row r="3" spans="1:11" s="32" customFormat="1" ht="13.5" customHeight="1" thickBot="1">
      <c r="A3" s="78" t="s">
        <v>0</v>
      </c>
      <c r="B3" s="78"/>
      <c r="C3" s="78"/>
      <c r="D3" s="78"/>
      <c r="E3" s="78"/>
      <c r="F3" s="78"/>
      <c r="G3" s="78"/>
      <c r="H3" s="78"/>
      <c r="I3" s="78"/>
      <c r="J3" s="78"/>
      <c r="K3" s="79" t="s">
        <v>492</v>
      </c>
    </row>
    <row r="4" spans="1:11" s="32" customFormat="1" ht="24" customHeight="1">
      <c r="A4" s="80" t="s">
        <v>26</v>
      </c>
      <c r="B4" s="81" t="s">
        <v>141</v>
      </c>
      <c r="C4" s="82" t="s">
        <v>25</v>
      </c>
      <c r="D4" s="82" t="s">
        <v>24</v>
      </c>
      <c r="E4" s="82" t="s">
        <v>23</v>
      </c>
      <c r="F4" s="82" t="s">
        <v>22</v>
      </c>
      <c r="G4" s="82" t="s">
        <v>21</v>
      </c>
      <c r="H4" s="82" t="s">
        <v>20</v>
      </c>
      <c r="I4" s="82" t="s">
        <v>19</v>
      </c>
      <c r="J4" s="82" t="s">
        <v>18</v>
      </c>
      <c r="K4" s="83" t="s">
        <v>17</v>
      </c>
    </row>
    <row r="5" spans="1:11" s="32" customFormat="1" ht="24" customHeight="1">
      <c r="A5" s="84" t="s">
        <v>595</v>
      </c>
      <c r="B5" s="85">
        <v>100</v>
      </c>
      <c r="C5" s="85">
        <v>100</v>
      </c>
      <c r="D5" s="85">
        <v>100</v>
      </c>
      <c r="E5" s="85">
        <v>100</v>
      </c>
      <c r="F5" s="85">
        <v>100</v>
      </c>
      <c r="G5" s="85">
        <v>100</v>
      </c>
      <c r="H5" s="85">
        <v>100</v>
      </c>
      <c r="I5" s="85">
        <v>100</v>
      </c>
      <c r="J5" s="85">
        <v>100</v>
      </c>
      <c r="K5" s="86">
        <v>100</v>
      </c>
    </row>
    <row r="6" spans="1:11" s="32" customFormat="1" ht="24" customHeight="1">
      <c r="A6" s="84" t="s">
        <v>596</v>
      </c>
      <c r="B6" s="85">
        <v>99.8</v>
      </c>
      <c r="C6" s="85">
        <v>99.7</v>
      </c>
      <c r="D6" s="85">
        <v>99.4</v>
      </c>
      <c r="E6" s="85">
        <v>99.4</v>
      </c>
      <c r="F6" s="85">
        <v>99.8</v>
      </c>
      <c r="G6" s="85">
        <v>99.5</v>
      </c>
      <c r="H6" s="85">
        <v>99.5</v>
      </c>
      <c r="I6" s="85">
        <v>99.5</v>
      </c>
      <c r="J6" s="85">
        <v>99.6</v>
      </c>
      <c r="K6" s="86">
        <v>100.1</v>
      </c>
    </row>
    <row r="7" spans="1:11" s="32" customFormat="1" ht="24" customHeight="1">
      <c r="A7" s="84" t="s">
        <v>597</v>
      </c>
      <c r="B7" s="85">
        <v>102.3</v>
      </c>
      <c r="C7" s="85">
        <v>101.8</v>
      </c>
      <c r="D7" s="85">
        <v>101.6</v>
      </c>
      <c r="E7" s="85">
        <v>101.5</v>
      </c>
      <c r="F7" s="85">
        <v>102.2</v>
      </c>
      <c r="G7" s="85">
        <v>101.7</v>
      </c>
      <c r="H7" s="85">
        <v>101.2</v>
      </c>
      <c r="I7" s="85">
        <v>101.9</v>
      </c>
      <c r="J7" s="85">
        <v>101.4</v>
      </c>
      <c r="K7" s="87">
        <v>102.9</v>
      </c>
    </row>
    <row r="8" spans="1:11" s="32" customFormat="1" ht="24" customHeight="1">
      <c r="A8" s="84" t="s">
        <v>598</v>
      </c>
      <c r="B8" s="85">
        <v>105.6</v>
      </c>
      <c r="C8" s="85">
        <v>105</v>
      </c>
      <c r="D8" s="85">
        <v>105.1</v>
      </c>
      <c r="E8" s="85">
        <v>104.9</v>
      </c>
      <c r="F8" s="85">
        <v>105.4</v>
      </c>
      <c r="G8" s="85">
        <v>105.1</v>
      </c>
      <c r="H8" s="85">
        <v>104.1</v>
      </c>
      <c r="I8" s="85">
        <v>105.3</v>
      </c>
      <c r="J8" s="85">
        <v>104</v>
      </c>
      <c r="K8" s="86">
        <v>106.8</v>
      </c>
    </row>
    <row r="9" spans="1:11" s="32" customFormat="1" ht="24" customHeight="1" thickBot="1">
      <c r="A9" s="84" t="s">
        <v>599</v>
      </c>
      <c r="B9" s="89">
        <v>108.5</v>
      </c>
      <c r="C9" s="89">
        <v>108.1</v>
      </c>
      <c r="D9" s="89">
        <v>108.4</v>
      </c>
      <c r="E9" s="89">
        <v>108.2</v>
      </c>
      <c r="F9" s="89">
        <v>108.6</v>
      </c>
      <c r="G9" s="89">
        <v>108.2</v>
      </c>
      <c r="H9" s="89">
        <v>106.9</v>
      </c>
      <c r="I9" s="89">
        <v>108.9</v>
      </c>
      <c r="J9" s="89">
        <v>107.1</v>
      </c>
      <c r="K9" s="90">
        <v>110.4</v>
      </c>
    </row>
    <row r="10" spans="1:11" s="5" customFormat="1" ht="24" customHeight="1" thickBot="1">
      <c r="A10" s="91" t="s">
        <v>13</v>
      </c>
      <c r="B10" s="92"/>
      <c r="C10" s="92"/>
      <c r="D10" s="92"/>
      <c r="E10" s="92"/>
      <c r="F10" s="92"/>
      <c r="G10" s="92"/>
      <c r="H10" s="92"/>
      <c r="I10" s="92"/>
      <c r="J10" s="92"/>
      <c r="K10" s="92"/>
    </row>
    <row r="11" spans="1:11" s="32" customFormat="1" ht="24" customHeight="1">
      <c r="A11" s="84" t="s">
        <v>595</v>
      </c>
      <c r="B11" s="85">
        <v>0</v>
      </c>
      <c r="C11" s="85">
        <v>0.2</v>
      </c>
      <c r="D11" s="85">
        <v>0.2</v>
      </c>
      <c r="E11" s="85">
        <v>0.2</v>
      </c>
      <c r="F11" s="85">
        <v>0.5</v>
      </c>
      <c r="G11" s="85">
        <v>-0.3</v>
      </c>
      <c r="H11" s="85">
        <v>0.3</v>
      </c>
      <c r="I11" s="85">
        <v>-0.1</v>
      </c>
      <c r="J11" s="93">
        <v>0.2</v>
      </c>
      <c r="K11" s="94">
        <v>-0.6</v>
      </c>
    </row>
    <row r="12" spans="1:11" s="32" customFormat="1" ht="24" customHeight="1">
      <c r="A12" s="84" t="s">
        <v>596</v>
      </c>
      <c r="B12" s="85">
        <v>-0.2</v>
      </c>
      <c r="C12" s="85">
        <v>-0.3</v>
      </c>
      <c r="D12" s="85">
        <v>-0.6</v>
      </c>
      <c r="E12" s="85">
        <v>-0.6</v>
      </c>
      <c r="F12" s="85">
        <v>-0.2</v>
      </c>
      <c r="G12" s="85">
        <v>-0.5</v>
      </c>
      <c r="H12" s="85">
        <v>-0.5</v>
      </c>
      <c r="I12" s="85">
        <v>-0.5</v>
      </c>
      <c r="J12" s="85">
        <v>-0.4</v>
      </c>
      <c r="K12" s="86">
        <v>0.1</v>
      </c>
    </row>
    <row r="13" spans="1:11" s="32" customFormat="1" ht="24" customHeight="1">
      <c r="A13" s="84" t="s">
        <v>597</v>
      </c>
      <c r="B13" s="85">
        <v>2.5</v>
      </c>
      <c r="C13" s="85">
        <v>2.2000000000000002</v>
      </c>
      <c r="D13" s="85">
        <v>2.2000000000000002</v>
      </c>
      <c r="E13" s="85">
        <v>2.1</v>
      </c>
      <c r="F13" s="85">
        <v>2.5</v>
      </c>
      <c r="G13" s="85">
        <v>2.2000000000000002</v>
      </c>
      <c r="H13" s="85">
        <v>1.7</v>
      </c>
      <c r="I13" s="85">
        <v>2.4</v>
      </c>
      <c r="J13" s="85">
        <v>1.8</v>
      </c>
      <c r="K13" s="86">
        <v>2.8</v>
      </c>
    </row>
    <row r="14" spans="1:11" s="32" customFormat="1" ht="24" customHeight="1">
      <c r="A14" s="84" t="s">
        <v>598</v>
      </c>
      <c r="B14" s="85">
        <v>3.2</v>
      </c>
      <c r="C14" s="85">
        <v>3.1</v>
      </c>
      <c r="D14" s="85">
        <v>3.4</v>
      </c>
      <c r="E14" s="85">
        <v>3.3</v>
      </c>
      <c r="F14" s="85">
        <v>3.1</v>
      </c>
      <c r="G14" s="85">
        <v>3.3</v>
      </c>
      <c r="H14" s="85">
        <v>2.9</v>
      </c>
      <c r="I14" s="85">
        <v>3.3</v>
      </c>
      <c r="J14" s="85">
        <v>2.6</v>
      </c>
      <c r="K14" s="86">
        <v>3.8</v>
      </c>
    </row>
    <row r="15" spans="1:11" s="32" customFormat="1" ht="24" customHeight="1" thickBot="1">
      <c r="A15" s="88" t="s">
        <v>600</v>
      </c>
      <c r="B15" s="89">
        <v>2.7</v>
      </c>
      <c r="C15" s="89">
        <v>3</v>
      </c>
      <c r="D15" s="89">
        <v>3.2</v>
      </c>
      <c r="E15" s="89">
        <v>3.1</v>
      </c>
      <c r="F15" s="89">
        <v>3</v>
      </c>
      <c r="G15" s="89">
        <v>3</v>
      </c>
      <c r="H15" s="89">
        <v>2.7</v>
      </c>
      <c r="I15" s="89">
        <v>3.4</v>
      </c>
      <c r="J15" s="89">
        <v>3</v>
      </c>
      <c r="K15" s="90">
        <v>3.4</v>
      </c>
    </row>
    <row r="16" spans="1:11" s="32" customFormat="1" ht="13.5" customHeight="1">
      <c r="A16" s="4" t="s">
        <v>505</v>
      </c>
      <c r="B16" s="35"/>
      <c r="C16" s="35"/>
      <c r="D16" s="35"/>
      <c r="E16" s="35"/>
      <c r="F16" s="35"/>
      <c r="G16" s="35"/>
      <c r="H16" s="35"/>
      <c r="I16" s="35"/>
      <c r="J16" s="35"/>
      <c r="K16" s="35"/>
    </row>
  </sheetData>
  <mergeCells count="1">
    <mergeCell ref="A2:K2"/>
  </mergeCells>
  <phoneticPr fontId="26"/>
  <printOptions horizontalCentered="1" gridLinesSet="0"/>
  <pageMargins left="0.59055118110236227" right="0.59055118110236227" top="0.78740157480314965" bottom="0.78740157480314965" header="0.59055118110236227" footer="0.59055118110236227"/>
  <pageSetup paperSize="9" scale="96" orientation="portrait" r:id="rId1"/>
  <headerFooter alignWithMargins="0"/>
  <ignoredErrors>
    <ignoredError sqref="A10 A6:A9 A12:A1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zoomScale="75" zoomScaleNormal="75" workbookViewId="0"/>
  </sheetViews>
  <sheetFormatPr defaultColWidth="9" defaultRowHeight="13.5"/>
  <cols>
    <col min="1" max="1" width="16.625" style="2" customWidth="1"/>
    <col min="2" max="6" width="17.5" style="2" customWidth="1"/>
    <col min="7" max="16384" width="9" style="2"/>
  </cols>
  <sheetData>
    <row r="1" spans="1:6" ht="30" customHeight="1"/>
    <row r="2" spans="1:6" ht="22.5" customHeight="1">
      <c r="A2" s="598" t="s">
        <v>636</v>
      </c>
      <c r="B2" s="598"/>
      <c r="C2" s="598"/>
      <c r="D2" s="598"/>
      <c r="E2" s="598"/>
      <c r="F2" s="598"/>
    </row>
    <row r="3" spans="1:6" s="32" customFormat="1" ht="13.5" customHeight="1" thickBot="1">
      <c r="A3" s="144"/>
      <c r="B3" s="146"/>
      <c r="C3" s="146"/>
      <c r="D3" s="146"/>
      <c r="E3" s="145"/>
      <c r="F3" s="145" t="s">
        <v>244</v>
      </c>
    </row>
    <row r="4" spans="1:6" s="32" customFormat="1" ht="27" customHeight="1">
      <c r="A4" s="309" t="s">
        <v>72</v>
      </c>
      <c r="B4" s="182" t="s">
        <v>301</v>
      </c>
      <c r="C4" s="183" t="s">
        <v>313</v>
      </c>
      <c r="D4" s="183" t="s">
        <v>502</v>
      </c>
      <c r="E4" s="182" t="s">
        <v>539</v>
      </c>
      <c r="F4" s="184" t="s">
        <v>594</v>
      </c>
    </row>
    <row r="5" spans="1:6" s="32" customFormat="1" ht="17.25" customHeight="1">
      <c r="A5" s="325" t="s">
        <v>71</v>
      </c>
      <c r="B5" s="185">
        <v>99.5</v>
      </c>
      <c r="C5" s="185">
        <v>100.1</v>
      </c>
      <c r="D5" s="186">
        <v>100.6</v>
      </c>
      <c r="E5" s="186">
        <v>100.9</v>
      </c>
      <c r="F5" s="187">
        <v>101.6</v>
      </c>
    </row>
    <row r="6" spans="1:6" s="32" customFormat="1" ht="17.25" customHeight="1">
      <c r="A6" s="326" t="s">
        <v>70</v>
      </c>
      <c r="B6" s="189">
        <v>98.5</v>
      </c>
      <c r="C6" s="189">
        <v>97.9</v>
      </c>
      <c r="D6" s="190">
        <v>97.8</v>
      </c>
      <c r="E6" s="190">
        <v>98.1</v>
      </c>
      <c r="F6" s="191">
        <v>98.3</v>
      </c>
    </row>
    <row r="7" spans="1:6" s="32" customFormat="1" ht="17.25" customHeight="1">
      <c r="A7" s="326" t="s">
        <v>69</v>
      </c>
      <c r="B7" s="189">
        <v>99.2</v>
      </c>
      <c r="C7" s="189">
        <v>99</v>
      </c>
      <c r="D7" s="190">
        <v>99.5</v>
      </c>
      <c r="E7" s="190">
        <v>99.1</v>
      </c>
      <c r="F7" s="191">
        <v>99.7</v>
      </c>
    </row>
    <row r="8" spans="1:6" s="32" customFormat="1" ht="17.25" customHeight="1">
      <c r="A8" s="326" t="s">
        <v>68</v>
      </c>
      <c r="B8" s="189">
        <v>99.9</v>
      </c>
      <c r="C8" s="189">
        <v>99.4</v>
      </c>
      <c r="D8" s="190">
        <v>99.6</v>
      </c>
      <c r="E8" s="190">
        <v>99.7</v>
      </c>
      <c r="F8" s="191">
        <v>100.1</v>
      </c>
    </row>
    <row r="9" spans="1:6" s="32" customFormat="1" ht="17.25" customHeight="1">
      <c r="A9" s="326" t="s">
        <v>67</v>
      </c>
      <c r="B9" s="189">
        <v>98.2</v>
      </c>
      <c r="C9" s="189">
        <v>98.1</v>
      </c>
      <c r="D9" s="190">
        <v>98.6</v>
      </c>
      <c r="E9" s="190">
        <v>99.1</v>
      </c>
      <c r="F9" s="191">
        <v>99.1</v>
      </c>
    </row>
    <row r="10" spans="1:6" s="32" customFormat="1" ht="17.25" customHeight="1">
      <c r="A10" s="326" t="s">
        <v>66</v>
      </c>
      <c r="B10" s="192">
        <v>100.1</v>
      </c>
      <c r="C10" s="192">
        <v>100.3</v>
      </c>
      <c r="D10" s="193">
        <v>100.5</v>
      </c>
      <c r="E10" s="190">
        <v>100.3</v>
      </c>
      <c r="F10" s="191">
        <v>100.9</v>
      </c>
    </row>
    <row r="11" spans="1:6" s="32" customFormat="1" ht="17.25" customHeight="1">
      <c r="A11" s="326" t="s">
        <v>65</v>
      </c>
      <c r="B11" s="189">
        <v>100.4</v>
      </c>
      <c r="C11" s="189">
        <v>100.4</v>
      </c>
      <c r="D11" s="190">
        <v>100.6</v>
      </c>
      <c r="E11" s="190">
        <v>100.7</v>
      </c>
      <c r="F11" s="191">
        <v>100.6</v>
      </c>
    </row>
    <row r="12" spans="1:6" s="32" customFormat="1" ht="17.25" customHeight="1">
      <c r="A12" s="326" t="s">
        <v>64</v>
      </c>
      <c r="B12" s="192">
        <v>98.7</v>
      </c>
      <c r="C12" s="192">
        <v>98.3</v>
      </c>
      <c r="D12" s="193">
        <v>98.6</v>
      </c>
      <c r="E12" s="190">
        <v>98.9</v>
      </c>
      <c r="F12" s="191">
        <v>99</v>
      </c>
    </row>
    <row r="13" spans="1:6" s="32" customFormat="1" ht="17.25" customHeight="1">
      <c r="A13" s="326" t="s">
        <v>63</v>
      </c>
      <c r="B13" s="192">
        <v>99.1</v>
      </c>
      <c r="C13" s="192">
        <v>99.7</v>
      </c>
      <c r="D13" s="193">
        <v>99.5</v>
      </c>
      <c r="E13" s="190">
        <v>99.4</v>
      </c>
      <c r="F13" s="191">
        <v>98.5</v>
      </c>
    </row>
    <row r="14" spans="1:6" s="32" customFormat="1" ht="17.25" customHeight="1">
      <c r="A14" s="326" t="s">
        <v>62</v>
      </c>
      <c r="B14" s="192">
        <v>96.7</v>
      </c>
      <c r="C14" s="192">
        <v>96.6</v>
      </c>
      <c r="D14" s="193">
        <v>96.5</v>
      </c>
      <c r="E14" s="190">
        <v>96.1</v>
      </c>
      <c r="F14" s="191">
        <v>96.5</v>
      </c>
    </row>
    <row r="15" spans="1:6" s="32" customFormat="1" ht="17.25" customHeight="1">
      <c r="A15" s="188" t="s">
        <v>300</v>
      </c>
      <c r="B15" s="192">
        <v>102.7</v>
      </c>
      <c r="C15" s="192">
        <v>101.6</v>
      </c>
      <c r="D15" s="193">
        <v>101.1</v>
      </c>
      <c r="E15" s="190">
        <v>101.4</v>
      </c>
      <c r="F15" s="191">
        <v>101.3</v>
      </c>
    </row>
    <row r="16" spans="1:6" s="32" customFormat="1" ht="17.25" customHeight="1">
      <c r="A16" s="326" t="s">
        <v>61</v>
      </c>
      <c r="B16" s="192">
        <v>101.3</v>
      </c>
      <c r="C16" s="192">
        <v>101.1</v>
      </c>
      <c r="D16" s="193">
        <v>100.6</v>
      </c>
      <c r="E16" s="190">
        <v>100.7</v>
      </c>
      <c r="F16" s="191">
        <v>101.1</v>
      </c>
    </row>
    <row r="17" spans="1:6" s="32" customFormat="1" ht="17.25" customHeight="1">
      <c r="A17" s="188" t="s">
        <v>60</v>
      </c>
      <c r="B17" s="192">
        <v>105.4</v>
      </c>
      <c r="C17" s="192">
        <v>106</v>
      </c>
      <c r="D17" s="193">
        <v>105.3</v>
      </c>
      <c r="E17" s="190">
        <v>105.5</v>
      </c>
      <c r="F17" s="191">
        <v>105.4</v>
      </c>
    </row>
    <row r="18" spans="1:6" s="32" customFormat="1" ht="17.25" customHeight="1">
      <c r="A18" s="326" t="s">
        <v>59</v>
      </c>
      <c r="B18" s="192">
        <v>104.7</v>
      </c>
      <c r="C18" s="192">
        <v>103.7</v>
      </c>
      <c r="D18" s="193">
        <v>103.6</v>
      </c>
      <c r="E18" s="190">
        <v>103.7</v>
      </c>
      <c r="F18" s="191">
        <v>103.7</v>
      </c>
    </row>
    <row r="19" spans="1:6" s="32" customFormat="1" ht="17.25" customHeight="1">
      <c r="A19" s="326" t="s">
        <v>58</v>
      </c>
      <c r="B19" s="192">
        <v>98.9</v>
      </c>
      <c r="C19" s="192">
        <v>98.7</v>
      </c>
      <c r="D19" s="193">
        <v>98.7</v>
      </c>
      <c r="E19" s="190">
        <v>99</v>
      </c>
      <c r="F19" s="191">
        <v>98.7</v>
      </c>
    </row>
    <row r="20" spans="1:6" s="32" customFormat="1" ht="17.25" customHeight="1">
      <c r="A20" s="326" t="s">
        <v>57</v>
      </c>
      <c r="B20" s="192">
        <v>98.9</v>
      </c>
      <c r="C20" s="192">
        <v>99</v>
      </c>
      <c r="D20" s="193">
        <v>99</v>
      </c>
      <c r="E20" s="190">
        <v>98.6</v>
      </c>
      <c r="F20" s="191">
        <v>98.8</v>
      </c>
    </row>
    <row r="21" spans="1:6" s="32" customFormat="1" ht="17.25" customHeight="1">
      <c r="A21" s="326" t="s">
        <v>56</v>
      </c>
      <c r="B21" s="189">
        <v>100.3</v>
      </c>
      <c r="C21" s="189">
        <v>99.9</v>
      </c>
      <c r="D21" s="190">
        <v>99.9</v>
      </c>
      <c r="E21" s="190">
        <v>99.4</v>
      </c>
      <c r="F21" s="191">
        <v>99.8</v>
      </c>
    </row>
    <row r="22" spans="1:6" s="32" customFormat="1" ht="17.25" customHeight="1">
      <c r="A22" s="326" t="s">
        <v>55</v>
      </c>
      <c r="B22" s="189">
        <v>99.4</v>
      </c>
      <c r="C22" s="189">
        <v>99</v>
      </c>
      <c r="D22" s="190">
        <v>99</v>
      </c>
      <c r="E22" s="190">
        <v>98.8</v>
      </c>
      <c r="F22" s="191">
        <v>98.7</v>
      </c>
    </row>
    <row r="23" spans="1:6" s="32" customFormat="1" ht="17.25" customHeight="1">
      <c r="A23" s="326" t="s">
        <v>54</v>
      </c>
      <c r="B23" s="192">
        <v>99.4</v>
      </c>
      <c r="C23" s="192">
        <v>98.2</v>
      </c>
      <c r="D23" s="193">
        <v>98.3</v>
      </c>
      <c r="E23" s="190">
        <v>98.9</v>
      </c>
      <c r="F23" s="191">
        <v>98.6</v>
      </c>
    </row>
    <row r="24" spans="1:6" s="32" customFormat="1" ht="17.25" customHeight="1">
      <c r="A24" s="326" t="s">
        <v>53</v>
      </c>
      <c r="B24" s="189">
        <v>98.3</v>
      </c>
      <c r="C24" s="189">
        <v>98.3</v>
      </c>
      <c r="D24" s="190">
        <v>98</v>
      </c>
      <c r="E24" s="190">
        <v>98.2</v>
      </c>
      <c r="F24" s="191">
        <v>98.4</v>
      </c>
    </row>
    <row r="25" spans="1:6" s="32" customFormat="1" ht="17.25" customHeight="1">
      <c r="A25" s="326" t="s">
        <v>52</v>
      </c>
      <c r="B25" s="192">
        <v>98.2</v>
      </c>
      <c r="C25" s="192">
        <v>98.3</v>
      </c>
      <c r="D25" s="193">
        <v>98.1</v>
      </c>
      <c r="E25" s="190">
        <v>97.9</v>
      </c>
      <c r="F25" s="191">
        <v>97.8</v>
      </c>
    </row>
    <row r="26" spans="1:6" s="32" customFormat="1" ht="17.25" customHeight="1">
      <c r="A26" s="326" t="s">
        <v>142</v>
      </c>
      <c r="B26" s="192">
        <v>99.7</v>
      </c>
      <c r="C26" s="192">
        <v>99.9</v>
      </c>
      <c r="D26" s="193">
        <v>99.9</v>
      </c>
      <c r="E26" s="190">
        <v>100</v>
      </c>
      <c r="F26" s="191">
        <v>100.1</v>
      </c>
    </row>
    <row r="27" spans="1:6" s="32" customFormat="1" ht="17.25" customHeight="1">
      <c r="A27" s="326" t="s">
        <v>51</v>
      </c>
      <c r="B27" s="189">
        <v>98.5</v>
      </c>
      <c r="C27" s="189">
        <v>98.5</v>
      </c>
      <c r="D27" s="190">
        <v>98.9</v>
      </c>
      <c r="E27" s="190">
        <v>99.2</v>
      </c>
      <c r="F27" s="191">
        <v>99.2</v>
      </c>
    </row>
    <row r="28" spans="1:6" s="32" customFormat="1" ht="17.25" customHeight="1">
      <c r="A28" s="326" t="s">
        <v>50</v>
      </c>
      <c r="B28" s="192">
        <v>98.1</v>
      </c>
      <c r="C28" s="192">
        <v>98</v>
      </c>
      <c r="D28" s="193">
        <v>98.2</v>
      </c>
      <c r="E28" s="190">
        <v>98.5</v>
      </c>
      <c r="F28" s="191">
        <v>98.2</v>
      </c>
    </row>
    <row r="29" spans="1:6" s="32" customFormat="1" ht="17.25" customHeight="1">
      <c r="A29" s="326" t="s">
        <v>49</v>
      </c>
      <c r="B29" s="189">
        <v>100.5</v>
      </c>
      <c r="C29" s="189">
        <v>100</v>
      </c>
      <c r="D29" s="190">
        <v>100.4</v>
      </c>
      <c r="E29" s="190">
        <v>100</v>
      </c>
      <c r="F29" s="191">
        <v>99.5</v>
      </c>
    </row>
    <row r="30" spans="1:6" s="32" customFormat="1" ht="17.25" customHeight="1">
      <c r="A30" s="326" t="s">
        <v>48</v>
      </c>
      <c r="B30" s="189">
        <v>100.8</v>
      </c>
      <c r="C30" s="189">
        <v>101.6</v>
      </c>
      <c r="D30" s="190">
        <v>101.1</v>
      </c>
      <c r="E30" s="190">
        <v>100.8</v>
      </c>
      <c r="F30" s="191">
        <v>100.7</v>
      </c>
    </row>
    <row r="31" spans="1:6" s="32" customFormat="1" ht="17.25" customHeight="1">
      <c r="A31" s="326" t="s">
        <v>47</v>
      </c>
      <c r="B31" s="189">
        <v>99.7</v>
      </c>
      <c r="C31" s="189">
        <v>100.7</v>
      </c>
      <c r="D31" s="190">
        <v>100.7</v>
      </c>
      <c r="E31" s="190">
        <v>100.3</v>
      </c>
      <c r="F31" s="191">
        <v>100</v>
      </c>
    </row>
    <row r="32" spans="1:6" s="32" customFormat="1" ht="17.25" customHeight="1">
      <c r="A32" s="326" t="s">
        <v>46</v>
      </c>
      <c r="B32" s="192">
        <v>100.9</v>
      </c>
      <c r="C32" s="192">
        <v>100.3</v>
      </c>
      <c r="D32" s="193">
        <v>99.9</v>
      </c>
      <c r="E32" s="190">
        <v>99.4</v>
      </c>
      <c r="F32" s="191">
        <v>99</v>
      </c>
    </row>
    <row r="33" spans="1:6" s="32" customFormat="1" ht="17.25" customHeight="1">
      <c r="A33" s="326" t="s">
        <v>45</v>
      </c>
      <c r="B33" s="192">
        <v>97.1</v>
      </c>
      <c r="C33" s="192">
        <v>96.7</v>
      </c>
      <c r="D33" s="193">
        <v>96.9</v>
      </c>
      <c r="E33" s="190">
        <v>96.7</v>
      </c>
      <c r="F33" s="191">
        <v>96.6</v>
      </c>
    </row>
    <row r="34" spans="1:6" s="32" customFormat="1" ht="17.25" customHeight="1">
      <c r="A34" s="326" t="s">
        <v>44</v>
      </c>
      <c r="B34" s="192">
        <v>99.2</v>
      </c>
      <c r="C34" s="192">
        <v>99.2</v>
      </c>
      <c r="D34" s="193">
        <v>99.1</v>
      </c>
      <c r="E34" s="190">
        <v>98.9</v>
      </c>
      <c r="F34" s="191">
        <v>98.1</v>
      </c>
    </row>
    <row r="35" spans="1:6" s="32" customFormat="1" ht="17.25" customHeight="1">
      <c r="A35" s="326" t="s">
        <v>43</v>
      </c>
      <c r="B35" s="192">
        <v>98.2</v>
      </c>
      <c r="C35" s="192">
        <v>97.6</v>
      </c>
      <c r="D35" s="193">
        <v>97.8</v>
      </c>
      <c r="E35" s="190">
        <v>97.9</v>
      </c>
      <c r="F35" s="191">
        <v>98.3</v>
      </c>
    </row>
    <row r="36" spans="1:6" s="32" customFormat="1" ht="17.25" customHeight="1">
      <c r="A36" s="326" t="s">
        <v>42</v>
      </c>
      <c r="B36" s="189">
        <v>99.9</v>
      </c>
      <c r="C36" s="189">
        <v>99.5</v>
      </c>
      <c r="D36" s="190">
        <v>100.2</v>
      </c>
      <c r="E36" s="190">
        <v>99.8</v>
      </c>
      <c r="F36" s="191">
        <v>100.2</v>
      </c>
    </row>
    <row r="37" spans="1:6" s="32" customFormat="1" ht="17.25" customHeight="1">
      <c r="A37" s="326" t="s">
        <v>41</v>
      </c>
      <c r="B37" s="189">
        <v>97.6</v>
      </c>
      <c r="C37" s="189">
        <v>97.6</v>
      </c>
      <c r="D37" s="190">
        <v>98</v>
      </c>
      <c r="E37" s="190">
        <v>97.9</v>
      </c>
      <c r="F37" s="191">
        <v>98</v>
      </c>
    </row>
    <row r="38" spans="1:6" s="32" customFormat="1" ht="17.25" customHeight="1">
      <c r="A38" s="326" t="s">
        <v>40</v>
      </c>
      <c r="B38" s="192">
        <v>98.9</v>
      </c>
      <c r="C38" s="192">
        <v>98.7</v>
      </c>
      <c r="D38" s="193">
        <v>98.8</v>
      </c>
      <c r="E38" s="190">
        <v>98.9</v>
      </c>
      <c r="F38" s="191">
        <v>99</v>
      </c>
    </row>
    <row r="39" spans="1:6" s="32" customFormat="1" ht="17.25" customHeight="1">
      <c r="A39" s="326" t="s">
        <v>39</v>
      </c>
      <c r="B39" s="192">
        <v>99.2</v>
      </c>
      <c r="C39" s="192">
        <v>99.9</v>
      </c>
      <c r="D39" s="193">
        <v>100.3</v>
      </c>
      <c r="E39" s="190">
        <v>100.5</v>
      </c>
      <c r="F39" s="191">
        <v>100.3</v>
      </c>
    </row>
    <row r="40" spans="1:6" s="32" customFormat="1" ht="17.25" customHeight="1">
      <c r="A40" s="326" t="s">
        <v>38</v>
      </c>
      <c r="B40" s="189">
        <v>100.5</v>
      </c>
      <c r="C40" s="189">
        <v>99.9</v>
      </c>
      <c r="D40" s="190">
        <v>100.1</v>
      </c>
      <c r="E40" s="190">
        <v>99.3</v>
      </c>
      <c r="F40" s="191">
        <v>98.7</v>
      </c>
    </row>
    <row r="41" spans="1:6" s="32" customFormat="1" ht="17.25" customHeight="1">
      <c r="A41" s="326" t="s">
        <v>37</v>
      </c>
      <c r="B41" s="189">
        <v>98.7</v>
      </c>
      <c r="C41" s="189">
        <v>98.7</v>
      </c>
      <c r="D41" s="190">
        <v>99.3</v>
      </c>
      <c r="E41" s="190">
        <v>99.1</v>
      </c>
      <c r="F41" s="191">
        <v>98.6</v>
      </c>
    </row>
    <row r="42" spans="1:6" s="32" customFormat="1" ht="17.25" customHeight="1">
      <c r="A42" s="326" t="s">
        <v>36</v>
      </c>
      <c r="B42" s="189">
        <v>97.9</v>
      </c>
      <c r="C42" s="189">
        <v>98.4</v>
      </c>
      <c r="D42" s="190">
        <v>98.6</v>
      </c>
      <c r="E42" s="190">
        <v>98.7</v>
      </c>
      <c r="F42" s="191">
        <v>98.8</v>
      </c>
    </row>
    <row r="43" spans="1:6" s="32" customFormat="1" ht="17.25" customHeight="1">
      <c r="A43" s="326" t="s">
        <v>35</v>
      </c>
      <c r="B43" s="189">
        <v>99.8</v>
      </c>
      <c r="C43" s="189">
        <v>99.3</v>
      </c>
      <c r="D43" s="190">
        <v>100.1</v>
      </c>
      <c r="E43" s="190">
        <v>99.5</v>
      </c>
      <c r="F43" s="191">
        <v>100</v>
      </c>
    </row>
    <row r="44" spans="1:6" s="32" customFormat="1" ht="17.25" customHeight="1">
      <c r="A44" s="326" t="s">
        <v>34</v>
      </c>
      <c r="B44" s="189">
        <v>97.5</v>
      </c>
      <c r="C44" s="189">
        <v>97.8</v>
      </c>
      <c r="D44" s="190">
        <v>98</v>
      </c>
      <c r="E44" s="190">
        <v>97.8</v>
      </c>
      <c r="F44" s="191">
        <v>97.7</v>
      </c>
    </row>
    <row r="45" spans="1:6" s="32" customFormat="1" ht="17.25" customHeight="1">
      <c r="A45" s="327" t="s">
        <v>33</v>
      </c>
      <c r="B45" s="194">
        <v>97.2</v>
      </c>
      <c r="C45" s="194">
        <v>98</v>
      </c>
      <c r="D45" s="195">
        <v>98</v>
      </c>
      <c r="E45" s="195">
        <v>97.9</v>
      </c>
      <c r="F45" s="196">
        <v>97.8</v>
      </c>
    </row>
    <row r="46" spans="1:6" s="32" customFormat="1" ht="17.25" customHeight="1">
      <c r="A46" s="326" t="s">
        <v>32</v>
      </c>
      <c r="B46" s="189">
        <v>100.8</v>
      </c>
      <c r="C46" s="189">
        <v>100.3</v>
      </c>
      <c r="D46" s="190">
        <v>99.9</v>
      </c>
      <c r="E46" s="190">
        <v>99.9</v>
      </c>
      <c r="F46" s="191">
        <v>99.7</v>
      </c>
    </row>
    <row r="47" spans="1:6" s="32" customFormat="1" ht="17.25" customHeight="1">
      <c r="A47" s="326" t="s">
        <v>31</v>
      </c>
      <c r="B47" s="189">
        <v>98.4</v>
      </c>
      <c r="C47" s="189">
        <v>98.7</v>
      </c>
      <c r="D47" s="190">
        <v>99</v>
      </c>
      <c r="E47" s="190">
        <v>99</v>
      </c>
      <c r="F47" s="191">
        <v>98.9</v>
      </c>
    </row>
    <row r="48" spans="1:6" s="32" customFormat="1" ht="17.25" customHeight="1">
      <c r="A48" s="326" t="s">
        <v>30</v>
      </c>
      <c r="B48" s="189">
        <v>98.4</v>
      </c>
      <c r="C48" s="189">
        <v>98.5</v>
      </c>
      <c r="D48" s="190">
        <v>98.1</v>
      </c>
      <c r="E48" s="190">
        <v>97.7</v>
      </c>
      <c r="F48" s="191">
        <v>97.3</v>
      </c>
    </row>
    <row r="49" spans="1:6" s="32" customFormat="1" ht="17.25" customHeight="1">
      <c r="A49" s="326" t="s">
        <v>29</v>
      </c>
      <c r="B49" s="189">
        <v>96.7</v>
      </c>
      <c r="C49" s="189">
        <v>96.7</v>
      </c>
      <c r="D49" s="190">
        <v>96.9</v>
      </c>
      <c r="E49" s="190">
        <v>96.9</v>
      </c>
      <c r="F49" s="191">
        <v>97</v>
      </c>
    </row>
    <row r="50" spans="1:6" s="32" customFormat="1" ht="17.25" customHeight="1">
      <c r="A50" s="326" t="s">
        <v>28</v>
      </c>
      <c r="B50" s="189">
        <v>97.3</v>
      </c>
      <c r="C50" s="189">
        <v>97.4</v>
      </c>
      <c r="D50" s="190">
        <v>97.6</v>
      </c>
      <c r="E50" s="190">
        <v>96.8</v>
      </c>
      <c r="F50" s="191">
        <v>96.1</v>
      </c>
    </row>
    <row r="51" spans="1:6" s="32" customFormat="1" ht="17.25" customHeight="1" thickBot="1">
      <c r="A51" s="328" t="s">
        <v>27</v>
      </c>
      <c r="B51" s="197">
        <v>99.6</v>
      </c>
      <c r="C51" s="197">
        <v>99.1</v>
      </c>
      <c r="D51" s="198">
        <v>99.6</v>
      </c>
      <c r="E51" s="198">
        <v>100</v>
      </c>
      <c r="F51" s="199">
        <v>100.5</v>
      </c>
    </row>
    <row r="52" spans="1:6" s="32" customFormat="1" ht="13.5" customHeight="1">
      <c r="A52" s="146" t="s">
        <v>501</v>
      </c>
      <c r="B52" s="146"/>
      <c r="C52" s="146"/>
      <c r="D52" s="146"/>
      <c r="E52" s="146"/>
      <c r="F52" s="146"/>
    </row>
    <row r="53" spans="1:6" s="32" customFormat="1" ht="13.5" customHeight="1">
      <c r="A53" s="146" t="s">
        <v>299</v>
      </c>
      <c r="B53" s="146"/>
      <c r="C53" s="146"/>
      <c r="D53" s="146"/>
      <c r="E53" s="146"/>
      <c r="F53" s="146"/>
    </row>
  </sheetData>
  <mergeCells count="1">
    <mergeCell ref="A2:F2"/>
  </mergeCells>
  <phoneticPr fontId="26"/>
  <printOptions horizontalCentered="1" gridLinesSet="0"/>
  <pageMargins left="0.59055118110236227" right="0.59055118110236227" top="0.59055118110236227" bottom="0.59055118110236227" header="0.59055118110236227" footer="0.51181102362204722"/>
  <pageSetup paperSize="9" scale="9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2"/>
  <sheetViews>
    <sheetView showGridLines="0" zoomScaleNormal="100" zoomScaleSheetLayoutView="100" workbookViewId="0"/>
  </sheetViews>
  <sheetFormatPr defaultColWidth="9" defaultRowHeight="11.25"/>
  <cols>
    <col min="1" max="1" width="5.625" style="8" customWidth="1"/>
    <col min="2" max="2" width="16.25" style="8" customWidth="1"/>
    <col min="3" max="3" width="30.625" style="8" customWidth="1"/>
    <col min="4" max="4" width="6.875" style="8" customWidth="1"/>
    <col min="5" max="9" width="8.125" style="8" customWidth="1"/>
    <col min="10" max="17" width="8" style="8" customWidth="1"/>
    <col min="18" max="18" width="8.5" style="8" customWidth="1"/>
    <col min="19" max="21" width="8" style="8" customWidth="1"/>
    <col min="22" max="22" width="3.5" style="7" customWidth="1"/>
    <col min="23" max="16384" width="9" style="7"/>
  </cols>
  <sheetData>
    <row r="1" spans="1:22" s="4" customFormat="1" ht="30" customHeight="1">
      <c r="A1" s="37"/>
      <c r="B1" s="37"/>
      <c r="C1" s="542"/>
      <c r="D1" s="37"/>
      <c r="E1" s="37"/>
      <c r="F1" s="37"/>
      <c r="G1" s="37"/>
      <c r="H1" s="37"/>
      <c r="I1" s="37"/>
      <c r="J1" s="37"/>
      <c r="K1" s="37"/>
      <c r="L1" s="37"/>
      <c r="M1" s="37"/>
      <c r="N1" s="37"/>
      <c r="O1" s="37"/>
      <c r="P1" s="37"/>
      <c r="Q1" s="37"/>
      <c r="R1" s="37"/>
      <c r="S1" s="37"/>
      <c r="T1" s="37"/>
      <c r="U1" s="38"/>
    </row>
    <row r="2" spans="1:22" ht="20.25" customHeight="1">
      <c r="A2" s="602" t="s">
        <v>315</v>
      </c>
      <c r="B2" s="602"/>
      <c r="C2" s="602"/>
      <c r="D2" s="602"/>
      <c r="E2" s="602"/>
      <c r="F2" s="602"/>
      <c r="G2" s="602"/>
      <c r="H2" s="602"/>
      <c r="I2" s="602"/>
      <c r="J2" s="600" t="s">
        <v>637</v>
      </c>
      <c r="K2" s="600"/>
      <c r="L2" s="600"/>
      <c r="M2" s="600"/>
      <c r="N2" s="600"/>
      <c r="O2" s="600"/>
      <c r="P2" s="600"/>
      <c r="Q2" s="600"/>
      <c r="R2" s="600"/>
      <c r="S2" s="600"/>
      <c r="T2" s="600"/>
      <c r="U2" s="600"/>
      <c r="V2" s="600"/>
    </row>
    <row r="3" spans="1:22" s="9" customFormat="1" ht="13.5" customHeight="1" thickBot="1">
      <c r="A3" s="96" t="s">
        <v>85</v>
      </c>
      <c r="B3" s="96"/>
      <c r="C3" s="96"/>
      <c r="D3" s="96"/>
      <c r="E3" s="96"/>
      <c r="F3" s="96"/>
      <c r="G3" s="96"/>
      <c r="H3" s="96"/>
      <c r="I3" s="96"/>
      <c r="J3" s="96"/>
      <c r="K3" s="96"/>
      <c r="L3" s="96"/>
      <c r="M3" s="96"/>
      <c r="N3" s="96"/>
      <c r="O3" s="96"/>
      <c r="P3" s="96"/>
      <c r="Q3" s="96"/>
      <c r="R3" s="96"/>
      <c r="S3" s="96"/>
      <c r="T3" s="96"/>
      <c r="U3" s="96"/>
    </row>
    <row r="4" spans="1:22" s="9" customFormat="1" ht="22.5" customHeight="1">
      <c r="A4" s="603" t="s">
        <v>327</v>
      </c>
      <c r="B4" s="603"/>
      <c r="C4" s="605" t="s">
        <v>328</v>
      </c>
      <c r="D4" s="605" t="s">
        <v>275</v>
      </c>
      <c r="E4" s="609" t="s">
        <v>561</v>
      </c>
      <c r="F4" s="609" t="s">
        <v>314</v>
      </c>
      <c r="G4" s="609" t="s">
        <v>516</v>
      </c>
      <c r="H4" s="607" t="s">
        <v>517</v>
      </c>
      <c r="I4" s="607" t="s">
        <v>592</v>
      </c>
      <c r="J4" s="601" t="s">
        <v>593</v>
      </c>
      <c r="K4" s="601"/>
      <c r="L4" s="601"/>
      <c r="M4" s="601"/>
      <c r="N4" s="601"/>
      <c r="O4" s="601"/>
      <c r="P4" s="601"/>
      <c r="Q4" s="601"/>
      <c r="R4" s="601"/>
      <c r="S4" s="601"/>
      <c r="T4" s="601"/>
      <c r="U4" s="601"/>
    </row>
    <row r="5" spans="1:22" s="9" customFormat="1" ht="22.5" customHeight="1">
      <c r="A5" s="604"/>
      <c r="B5" s="604"/>
      <c r="C5" s="606"/>
      <c r="D5" s="606"/>
      <c r="E5" s="611"/>
      <c r="F5" s="611"/>
      <c r="G5" s="610"/>
      <c r="H5" s="608"/>
      <c r="I5" s="608"/>
      <c r="J5" s="467" t="s">
        <v>293</v>
      </c>
      <c r="K5" s="468" t="s">
        <v>84</v>
      </c>
      <c r="L5" s="468" t="s">
        <v>83</v>
      </c>
      <c r="M5" s="468" t="s">
        <v>82</v>
      </c>
      <c r="N5" s="469" t="s">
        <v>294</v>
      </c>
      <c r="O5" s="468" t="s">
        <v>80</v>
      </c>
      <c r="P5" s="468" t="s">
        <v>79</v>
      </c>
      <c r="Q5" s="468" t="s">
        <v>78</v>
      </c>
      <c r="R5" s="468" t="s">
        <v>77</v>
      </c>
      <c r="S5" s="468" t="s">
        <v>76</v>
      </c>
      <c r="T5" s="468" t="s">
        <v>75</v>
      </c>
      <c r="U5" s="470" t="s">
        <v>74</v>
      </c>
    </row>
    <row r="6" spans="1:22" s="9" customFormat="1" ht="18" customHeight="1">
      <c r="A6" s="368" t="s">
        <v>2</v>
      </c>
      <c r="B6" s="97"/>
      <c r="C6" s="97"/>
      <c r="D6" s="97"/>
      <c r="E6" s="572"/>
      <c r="F6" s="572"/>
      <c r="G6" s="572"/>
      <c r="H6" s="573"/>
      <c r="I6" s="573"/>
      <c r="J6" s="574"/>
      <c r="K6" s="97"/>
      <c r="L6" s="97"/>
      <c r="M6" s="97"/>
      <c r="N6" s="574"/>
      <c r="O6" s="97"/>
      <c r="P6" s="97"/>
      <c r="Q6" s="97"/>
      <c r="R6" s="97"/>
      <c r="S6" s="97"/>
      <c r="T6" s="97"/>
      <c r="U6" s="97"/>
    </row>
    <row r="7" spans="1:22" s="9" customFormat="1" ht="22.5" customHeight="1">
      <c r="A7" s="113">
        <v>1002</v>
      </c>
      <c r="B7" s="362" t="s">
        <v>329</v>
      </c>
      <c r="C7" s="364" t="s">
        <v>330</v>
      </c>
      <c r="D7" s="329" t="s">
        <v>331</v>
      </c>
      <c r="E7" s="116">
        <v>2018</v>
      </c>
      <c r="F7" s="101">
        <v>2060</v>
      </c>
      <c r="G7" s="101">
        <v>1995</v>
      </c>
      <c r="H7" s="536">
        <v>1872</v>
      </c>
      <c r="I7" s="101">
        <v>1900</v>
      </c>
      <c r="J7" s="471">
        <v>1889</v>
      </c>
      <c r="K7" s="472">
        <v>1889</v>
      </c>
      <c r="L7" s="472">
        <v>1889</v>
      </c>
      <c r="M7" s="472">
        <v>1889</v>
      </c>
      <c r="N7" s="472">
        <v>1889</v>
      </c>
      <c r="O7" s="472">
        <v>1889</v>
      </c>
      <c r="P7" s="472">
        <v>1889</v>
      </c>
      <c r="Q7" s="472">
        <v>1889</v>
      </c>
      <c r="R7" s="472">
        <v>1889</v>
      </c>
      <c r="S7" s="472">
        <v>1925</v>
      </c>
      <c r="T7" s="472">
        <v>1925</v>
      </c>
      <c r="U7" s="473">
        <v>1952</v>
      </c>
    </row>
    <row r="8" spans="1:22" s="9" customFormat="1" ht="22.5" customHeight="1">
      <c r="A8" s="102">
        <v>1021</v>
      </c>
      <c r="B8" s="103" t="s">
        <v>226</v>
      </c>
      <c r="C8" s="330" t="s">
        <v>546</v>
      </c>
      <c r="D8" s="330" t="s">
        <v>150</v>
      </c>
      <c r="E8" s="104">
        <v>398</v>
      </c>
      <c r="F8" s="105">
        <v>398</v>
      </c>
      <c r="G8" s="105">
        <v>393</v>
      </c>
      <c r="H8" s="105">
        <v>425</v>
      </c>
      <c r="I8" s="105">
        <v>446</v>
      </c>
      <c r="J8" s="474">
        <v>434</v>
      </c>
      <c r="K8" s="475">
        <v>422</v>
      </c>
      <c r="L8" s="475">
        <v>431</v>
      </c>
      <c r="M8" s="475">
        <v>437</v>
      </c>
      <c r="N8" s="475">
        <v>427</v>
      </c>
      <c r="O8" s="475">
        <v>424</v>
      </c>
      <c r="P8" s="475">
        <v>458</v>
      </c>
      <c r="Q8" s="475">
        <v>477</v>
      </c>
      <c r="R8" s="475">
        <v>450</v>
      </c>
      <c r="S8" s="475">
        <v>463</v>
      </c>
      <c r="T8" s="475">
        <v>471</v>
      </c>
      <c r="U8" s="476">
        <v>462</v>
      </c>
    </row>
    <row r="9" spans="1:22" s="9" customFormat="1" ht="22.5" customHeight="1">
      <c r="A9" s="102">
        <v>1051</v>
      </c>
      <c r="B9" s="103" t="s">
        <v>332</v>
      </c>
      <c r="C9" s="355" t="s">
        <v>455</v>
      </c>
      <c r="D9" s="330" t="s">
        <v>333</v>
      </c>
      <c r="E9" s="107">
        <v>157</v>
      </c>
      <c r="F9" s="105">
        <v>157</v>
      </c>
      <c r="G9" s="105">
        <v>152</v>
      </c>
      <c r="H9" s="105">
        <v>167</v>
      </c>
      <c r="I9" s="105">
        <v>192</v>
      </c>
      <c r="J9" s="474">
        <v>182</v>
      </c>
      <c r="K9" s="475">
        <v>182</v>
      </c>
      <c r="L9" s="475">
        <v>182</v>
      </c>
      <c r="M9" s="475">
        <v>182</v>
      </c>
      <c r="N9" s="475">
        <v>182</v>
      </c>
      <c r="O9" s="475">
        <v>187</v>
      </c>
      <c r="P9" s="475">
        <v>204</v>
      </c>
      <c r="Q9" s="475">
        <v>193</v>
      </c>
      <c r="R9" s="475">
        <v>204</v>
      </c>
      <c r="S9" s="475">
        <v>204</v>
      </c>
      <c r="T9" s="475">
        <v>204</v>
      </c>
      <c r="U9" s="476">
        <v>204</v>
      </c>
    </row>
    <row r="10" spans="1:22" s="9" customFormat="1" ht="26.25" customHeight="1">
      <c r="A10" s="136">
        <v>1071</v>
      </c>
      <c r="B10" s="357" t="s">
        <v>334</v>
      </c>
      <c r="C10" s="552" t="s">
        <v>452</v>
      </c>
      <c r="D10" s="337" t="s">
        <v>331</v>
      </c>
      <c r="E10" s="104">
        <v>245</v>
      </c>
      <c r="F10" s="121">
        <v>243</v>
      </c>
      <c r="G10" s="120">
        <v>219</v>
      </c>
      <c r="H10" s="120">
        <v>264</v>
      </c>
      <c r="I10" s="120">
        <v>291</v>
      </c>
      <c r="J10" s="471">
        <v>282</v>
      </c>
      <c r="K10" s="472">
        <v>282</v>
      </c>
      <c r="L10" s="472">
        <v>282</v>
      </c>
      <c r="M10" s="472">
        <v>282</v>
      </c>
      <c r="N10" s="472">
        <v>282</v>
      </c>
      <c r="O10" s="472">
        <v>282</v>
      </c>
      <c r="P10" s="472">
        <v>296</v>
      </c>
      <c r="Q10" s="472">
        <v>296</v>
      </c>
      <c r="R10" s="472">
        <v>296</v>
      </c>
      <c r="S10" s="472">
        <v>301</v>
      </c>
      <c r="T10" s="472">
        <v>301</v>
      </c>
      <c r="U10" s="473">
        <v>306</v>
      </c>
    </row>
    <row r="11" spans="1:22" s="9" customFormat="1" ht="22.5" customHeight="1">
      <c r="A11" s="97">
        <v>1101</v>
      </c>
      <c r="B11" s="369" t="s">
        <v>335</v>
      </c>
      <c r="C11" s="370" t="s">
        <v>446</v>
      </c>
      <c r="D11" s="333" t="s">
        <v>336</v>
      </c>
      <c r="E11" s="100">
        <v>412</v>
      </c>
      <c r="F11" s="99">
        <v>429</v>
      </c>
      <c r="G11" s="99">
        <v>671</v>
      </c>
      <c r="H11" s="99">
        <v>577</v>
      </c>
      <c r="I11" s="99">
        <v>637</v>
      </c>
      <c r="J11" s="477">
        <v>693</v>
      </c>
      <c r="K11" s="478">
        <v>642</v>
      </c>
      <c r="L11" s="478">
        <v>660</v>
      </c>
      <c r="M11" s="478">
        <v>667</v>
      </c>
      <c r="N11" s="478">
        <v>642</v>
      </c>
      <c r="O11" s="478">
        <v>652</v>
      </c>
      <c r="P11" s="478">
        <v>611</v>
      </c>
      <c r="Q11" s="478">
        <v>632</v>
      </c>
      <c r="R11" s="478">
        <v>611</v>
      </c>
      <c r="S11" s="478">
        <v>611</v>
      </c>
      <c r="T11" s="478">
        <v>615</v>
      </c>
      <c r="U11" s="479">
        <v>613</v>
      </c>
    </row>
    <row r="12" spans="1:22" s="9" customFormat="1" ht="22.5" customHeight="1">
      <c r="A12" s="113">
        <v>1102</v>
      </c>
      <c r="B12" s="114" t="s">
        <v>337</v>
      </c>
      <c r="C12" s="329" t="s">
        <v>447</v>
      </c>
      <c r="D12" s="329" t="s">
        <v>336</v>
      </c>
      <c r="E12" s="116">
        <v>103</v>
      </c>
      <c r="F12" s="112">
        <v>105</v>
      </c>
      <c r="G12" s="111">
        <v>104</v>
      </c>
      <c r="H12" s="111">
        <v>113</v>
      </c>
      <c r="I12" s="111">
        <v>121</v>
      </c>
      <c r="J12" s="480">
        <v>117</v>
      </c>
      <c r="K12" s="481">
        <v>123</v>
      </c>
      <c r="L12" s="481">
        <v>117</v>
      </c>
      <c r="M12" s="481">
        <v>109</v>
      </c>
      <c r="N12" s="481">
        <v>110</v>
      </c>
      <c r="O12" s="481">
        <v>123</v>
      </c>
      <c r="P12" s="481">
        <v>139</v>
      </c>
      <c r="Q12" s="481">
        <v>140</v>
      </c>
      <c r="R12" s="481">
        <v>120</v>
      </c>
      <c r="S12" s="481">
        <v>118</v>
      </c>
      <c r="T12" s="481">
        <v>106</v>
      </c>
      <c r="U12" s="482">
        <v>124</v>
      </c>
    </row>
    <row r="13" spans="1:22" s="9" customFormat="1" ht="26.25" customHeight="1">
      <c r="A13" s="102">
        <v>1107</v>
      </c>
      <c r="B13" s="103" t="s">
        <v>338</v>
      </c>
      <c r="C13" s="575" t="s">
        <v>518</v>
      </c>
      <c r="D13" s="330" t="s">
        <v>336</v>
      </c>
      <c r="E13" s="107">
        <v>116</v>
      </c>
      <c r="F13" s="101">
        <v>105</v>
      </c>
      <c r="G13" s="101">
        <v>106</v>
      </c>
      <c r="H13" s="101">
        <v>127</v>
      </c>
      <c r="I13" s="101">
        <v>126</v>
      </c>
      <c r="J13" s="483">
        <v>118</v>
      </c>
      <c r="K13" s="484">
        <v>139</v>
      </c>
      <c r="L13" s="484">
        <v>126</v>
      </c>
      <c r="M13" s="484">
        <v>134</v>
      </c>
      <c r="N13" s="484">
        <v>133</v>
      </c>
      <c r="O13" s="484">
        <v>128</v>
      </c>
      <c r="P13" s="484">
        <v>131</v>
      </c>
      <c r="Q13" s="484">
        <v>122</v>
      </c>
      <c r="R13" s="484">
        <v>111</v>
      </c>
      <c r="S13" s="484">
        <v>116</v>
      </c>
      <c r="T13" s="484">
        <v>126</v>
      </c>
      <c r="U13" s="485">
        <v>124</v>
      </c>
    </row>
    <row r="14" spans="1:22" s="9" customFormat="1" ht="22.5" customHeight="1">
      <c r="A14" s="136">
        <v>1112</v>
      </c>
      <c r="B14" s="137" t="s">
        <v>339</v>
      </c>
      <c r="C14" s="337" t="s">
        <v>448</v>
      </c>
      <c r="D14" s="337" t="s">
        <v>336</v>
      </c>
      <c r="E14" s="104">
        <v>182</v>
      </c>
      <c r="F14" s="101">
        <v>215</v>
      </c>
      <c r="G14" s="101">
        <v>202</v>
      </c>
      <c r="H14" s="101">
        <v>216</v>
      </c>
      <c r="I14" s="101">
        <v>224</v>
      </c>
      <c r="J14" s="483">
        <v>210</v>
      </c>
      <c r="K14" s="484">
        <v>179</v>
      </c>
      <c r="L14" s="484">
        <v>181</v>
      </c>
      <c r="M14" s="484">
        <v>180</v>
      </c>
      <c r="N14" s="484">
        <v>250</v>
      </c>
      <c r="O14" s="484">
        <v>270</v>
      </c>
      <c r="P14" s="484">
        <v>241</v>
      </c>
      <c r="Q14" s="484">
        <v>242</v>
      </c>
      <c r="R14" s="484">
        <v>255</v>
      </c>
      <c r="S14" s="484">
        <v>231</v>
      </c>
      <c r="T14" s="484">
        <v>232</v>
      </c>
      <c r="U14" s="485">
        <v>216</v>
      </c>
    </row>
    <row r="15" spans="1:22" s="9" customFormat="1" ht="22.5" customHeight="1">
      <c r="A15" s="97">
        <v>1141</v>
      </c>
      <c r="B15" s="371" t="s">
        <v>340</v>
      </c>
      <c r="C15" s="333" t="s">
        <v>341</v>
      </c>
      <c r="D15" s="333" t="s">
        <v>336</v>
      </c>
      <c r="E15" s="100">
        <v>220</v>
      </c>
      <c r="F15" s="122">
        <v>222</v>
      </c>
      <c r="G15" s="122">
        <v>215</v>
      </c>
      <c r="H15" s="122">
        <v>242</v>
      </c>
      <c r="I15" s="122">
        <v>282</v>
      </c>
      <c r="J15" s="558">
        <v>278</v>
      </c>
      <c r="K15" s="559">
        <v>283</v>
      </c>
      <c r="L15" s="559">
        <v>264</v>
      </c>
      <c r="M15" s="559">
        <v>272</v>
      </c>
      <c r="N15" s="559">
        <v>277</v>
      </c>
      <c r="O15" s="559">
        <v>277</v>
      </c>
      <c r="P15" s="559">
        <v>277</v>
      </c>
      <c r="Q15" s="559">
        <v>291</v>
      </c>
      <c r="R15" s="559">
        <v>277</v>
      </c>
      <c r="S15" s="559">
        <v>304</v>
      </c>
      <c r="T15" s="559">
        <v>289</v>
      </c>
      <c r="U15" s="560">
        <v>300</v>
      </c>
    </row>
    <row r="16" spans="1:22" s="9" customFormat="1" ht="22.5" customHeight="1">
      <c r="A16" s="108">
        <v>1146</v>
      </c>
      <c r="B16" s="109" t="s">
        <v>342</v>
      </c>
      <c r="C16" s="331" t="s">
        <v>449</v>
      </c>
      <c r="D16" s="331" t="s">
        <v>336</v>
      </c>
      <c r="E16" s="135">
        <v>185</v>
      </c>
      <c r="F16" s="110">
        <v>185</v>
      </c>
      <c r="G16" s="110">
        <v>180</v>
      </c>
      <c r="H16" s="110">
        <v>156</v>
      </c>
      <c r="I16" s="110">
        <v>193</v>
      </c>
      <c r="J16" s="486">
        <v>156</v>
      </c>
      <c r="K16" s="487">
        <v>156</v>
      </c>
      <c r="L16" s="487">
        <v>156</v>
      </c>
      <c r="M16" s="487">
        <v>174</v>
      </c>
      <c r="N16" s="487">
        <v>161</v>
      </c>
      <c r="O16" s="487">
        <v>208</v>
      </c>
      <c r="P16" s="487">
        <v>208</v>
      </c>
      <c r="Q16" s="487">
        <v>208</v>
      </c>
      <c r="R16" s="487">
        <v>208</v>
      </c>
      <c r="S16" s="487">
        <v>229</v>
      </c>
      <c r="T16" s="487">
        <v>229</v>
      </c>
      <c r="U16" s="488">
        <v>228</v>
      </c>
    </row>
    <row r="17" spans="1:21" s="9" customFormat="1" ht="22.5" customHeight="1">
      <c r="A17" s="113">
        <v>1201</v>
      </c>
      <c r="B17" s="114" t="s">
        <v>442</v>
      </c>
      <c r="C17" s="329" t="s">
        <v>441</v>
      </c>
      <c r="D17" s="329" t="s">
        <v>336</v>
      </c>
      <c r="E17" s="100">
        <v>979</v>
      </c>
      <c r="F17" s="99">
        <v>934</v>
      </c>
      <c r="G17" s="99">
        <v>939</v>
      </c>
      <c r="H17" s="99">
        <v>838</v>
      </c>
      <c r="I17" s="99">
        <v>816</v>
      </c>
      <c r="J17" s="477">
        <v>790</v>
      </c>
      <c r="K17" s="478">
        <v>830</v>
      </c>
      <c r="L17" s="478">
        <v>790</v>
      </c>
      <c r="M17" s="478">
        <v>790</v>
      </c>
      <c r="N17" s="478">
        <v>790</v>
      </c>
      <c r="O17" s="478">
        <v>844</v>
      </c>
      <c r="P17" s="478">
        <v>825</v>
      </c>
      <c r="Q17" s="478">
        <v>817</v>
      </c>
      <c r="R17" s="478">
        <v>820</v>
      </c>
      <c r="S17" s="478">
        <v>798</v>
      </c>
      <c r="T17" s="478">
        <v>852</v>
      </c>
      <c r="U17" s="479">
        <v>844</v>
      </c>
    </row>
    <row r="18" spans="1:21" s="9" customFormat="1" ht="22.5" customHeight="1">
      <c r="A18" s="102">
        <v>1211</v>
      </c>
      <c r="B18" s="103" t="s">
        <v>443</v>
      </c>
      <c r="C18" s="330" t="s">
        <v>450</v>
      </c>
      <c r="D18" s="330" t="s">
        <v>336</v>
      </c>
      <c r="E18" s="104">
        <v>196</v>
      </c>
      <c r="F18" s="101">
        <v>205</v>
      </c>
      <c r="G18" s="101">
        <v>212</v>
      </c>
      <c r="H18" s="101">
        <v>212</v>
      </c>
      <c r="I18" s="101">
        <v>233</v>
      </c>
      <c r="J18" s="483">
        <v>223</v>
      </c>
      <c r="K18" s="484">
        <v>233</v>
      </c>
      <c r="L18" s="484">
        <v>230</v>
      </c>
      <c r="M18" s="484">
        <v>230</v>
      </c>
      <c r="N18" s="484">
        <v>233</v>
      </c>
      <c r="O18" s="484">
        <v>233</v>
      </c>
      <c r="P18" s="484">
        <v>233</v>
      </c>
      <c r="Q18" s="484">
        <v>233</v>
      </c>
      <c r="R18" s="484">
        <v>233</v>
      </c>
      <c r="S18" s="484">
        <v>238</v>
      </c>
      <c r="T18" s="484">
        <v>238</v>
      </c>
      <c r="U18" s="485">
        <v>238</v>
      </c>
    </row>
    <row r="19" spans="1:21" s="9" customFormat="1" ht="22.5" customHeight="1">
      <c r="A19" s="102">
        <v>1221</v>
      </c>
      <c r="B19" s="103" t="s">
        <v>444</v>
      </c>
      <c r="C19" s="330" t="s">
        <v>445</v>
      </c>
      <c r="D19" s="330" t="s">
        <v>336</v>
      </c>
      <c r="E19" s="107">
        <v>140</v>
      </c>
      <c r="F19" s="105">
        <v>149</v>
      </c>
      <c r="G19" s="105">
        <v>147</v>
      </c>
      <c r="H19" s="105">
        <v>146</v>
      </c>
      <c r="I19" s="105">
        <v>153</v>
      </c>
      <c r="J19" s="474">
        <v>150</v>
      </c>
      <c r="K19" s="475">
        <v>153</v>
      </c>
      <c r="L19" s="475">
        <v>153</v>
      </c>
      <c r="M19" s="475">
        <v>153</v>
      </c>
      <c r="N19" s="475">
        <v>153</v>
      </c>
      <c r="O19" s="475">
        <v>153</v>
      </c>
      <c r="P19" s="475">
        <v>153</v>
      </c>
      <c r="Q19" s="475">
        <v>153</v>
      </c>
      <c r="R19" s="475">
        <v>156</v>
      </c>
      <c r="S19" s="475">
        <v>156</v>
      </c>
      <c r="T19" s="475">
        <v>153</v>
      </c>
      <c r="U19" s="476">
        <v>153</v>
      </c>
    </row>
    <row r="20" spans="1:21" s="9" customFormat="1" ht="22.5" customHeight="1">
      <c r="A20" s="102">
        <v>1252</v>
      </c>
      <c r="B20" s="103" t="s">
        <v>343</v>
      </c>
      <c r="C20" s="330" t="s">
        <v>462</v>
      </c>
      <c r="D20" s="330" t="s">
        <v>336</v>
      </c>
      <c r="E20" s="104">
        <v>198</v>
      </c>
      <c r="F20" s="101">
        <v>198</v>
      </c>
      <c r="G20" s="101">
        <v>198</v>
      </c>
      <c r="H20" s="101">
        <v>200</v>
      </c>
      <c r="I20" s="101">
        <v>194</v>
      </c>
      <c r="J20" s="483">
        <v>201</v>
      </c>
      <c r="K20" s="484">
        <v>201</v>
      </c>
      <c r="L20" s="484">
        <v>193</v>
      </c>
      <c r="M20" s="484">
        <v>193</v>
      </c>
      <c r="N20" s="484">
        <v>193</v>
      </c>
      <c r="O20" s="484">
        <v>193</v>
      </c>
      <c r="P20" s="484">
        <v>193</v>
      </c>
      <c r="Q20" s="484">
        <v>193</v>
      </c>
      <c r="R20" s="484">
        <v>193</v>
      </c>
      <c r="S20" s="484">
        <v>193</v>
      </c>
      <c r="T20" s="484">
        <v>193</v>
      </c>
      <c r="U20" s="485">
        <v>193</v>
      </c>
    </row>
    <row r="21" spans="1:21" s="9" customFormat="1" ht="22.5" customHeight="1">
      <c r="A21" s="136">
        <v>1261</v>
      </c>
      <c r="B21" s="547" t="s">
        <v>344</v>
      </c>
      <c r="C21" s="548" t="s">
        <v>463</v>
      </c>
      <c r="D21" s="337" t="s">
        <v>336</v>
      </c>
      <c r="E21" s="104">
        <v>177</v>
      </c>
      <c r="F21" s="101">
        <v>168</v>
      </c>
      <c r="G21" s="101">
        <v>163</v>
      </c>
      <c r="H21" s="101">
        <v>162</v>
      </c>
      <c r="I21" s="101">
        <v>163</v>
      </c>
      <c r="J21" s="483">
        <v>167</v>
      </c>
      <c r="K21" s="484">
        <v>167</v>
      </c>
      <c r="L21" s="484">
        <v>167</v>
      </c>
      <c r="M21" s="484">
        <v>157</v>
      </c>
      <c r="N21" s="484">
        <v>157</v>
      </c>
      <c r="O21" s="484">
        <v>160</v>
      </c>
      <c r="P21" s="484">
        <v>160</v>
      </c>
      <c r="Q21" s="484">
        <v>166</v>
      </c>
      <c r="R21" s="484">
        <v>166</v>
      </c>
      <c r="S21" s="484">
        <v>160</v>
      </c>
      <c r="T21" s="484">
        <v>166</v>
      </c>
      <c r="U21" s="485">
        <v>166</v>
      </c>
    </row>
    <row r="22" spans="1:21" s="9" customFormat="1" ht="22.5" customHeight="1">
      <c r="A22" s="102">
        <v>1303</v>
      </c>
      <c r="B22" s="103" t="s">
        <v>520</v>
      </c>
      <c r="C22" s="330" t="s">
        <v>521</v>
      </c>
      <c r="D22" s="330" t="s">
        <v>345</v>
      </c>
      <c r="E22" s="107">
        <v>212</v>
      </c>
      <c r="F22" s="101">
        <v>212</v>
      </c>
      <c r="G22" s="101">
        <v>212</v>
      </c>
      <c r="H22" s="101">
        <v>212</v>
      </c>
      <c r="I22" s="101">
        <v>248</v>
      </c>
      <c r="J22" s="483">
        <v>219</v>
      </c>
      <c r="K22" s="484">
        <v>241</v>
      </c>
      <c r="L22" s="484">
        <v>241</v>
      </c>
      <c r="M22" s="484">
        <v>241</v>
      </c>
      <c r="N22" s="484">
        <v>241</v>
      </c>
      <c r="O22" s="484">
        <v>241</v>
      </c>
      <c r="P22" s="484">
        <v>249</v>
      </c>
      <c r="Q22" s="484">
        <v>268</v>
      </c>
      <c r="R22" s="484">
        <v>265</v>
      </c>
      <c r="S22" s="484">
        <v>257</v>
      </c>
      <c r="T22" s="484">
        <v>257</v>
      </c>
      <c r="U22" s="485">
        <v>257</v>
      </c>
    </row>
    <row r="23" spans="1:21" s="9" customFormat="1" ht="22.5" customHeight="1">
      <c r="A23" s="102">
        <v>1321</v>
      </c>
      <c r="B23" s="103" t="s">
        <v>144</v>
      </c>
      <c r="C23" s="330" t="s">
        <v>453</v>
      </c>
      <c r="D23" s="330" t="s">
        <v>346</v>
      </c>
      <c r="E23" s="107">
        <v>461</v>
      </c>
      <c r="F23" s="101">
        <v>461</v>
      </c>
      <c r="G23" s="101">
        <v>447</v>
      </c>
      <c r="H23" s="101">
        <v>409</v>
      </c>
      <c r="I23" s="101">
        <v>462</v>
      </c>
      <c r="J23" s="483">
        <v>409</v>
      </c>
      <c r="K23" s="484">
        <v>409</v>
      </c>
      <c r="L23" s="484">
        <v>436</v>
      </c>
      <c r="M23" s="484">
        <v>473</v>
      </c>
      <c r="N23" s="484">
        <v>473</v>
      </c>
      <c r="O23" s="484">
        <v>473</v>
      </c>
      <c r="P23" s="484">
        <v>473</v>
      </c>
      <c r="Q23" s="484">
        <v>473</v>
      </c>
      <c r="R23" s="484">
        <v>473</v>
      </c>
      <c r="S23" s="484">
        <v>473</v>
      </c>
      <c r="T23" s="484">
        <v>473</v>
      </c>
      <c r="U23" s="485">
        <v>507</v>
      </c>
    </row>
    <row r="24" spans="1:21" s="9" customFormat="1" ht="22.5" customHeight="1">
      <c r="A24" s="108">
        <v>1341</v>
      </c>
      <c r="B24" s="109" t="s">
        <v>347</v>
      </c>
      <c r="C24" s="331" t="s">
        <v>451</v>
      </c>
      <c r="D24" s="331" t="s">
        <v>348</v>
      </c>
      <c r="E24" s="118">
        <v>197</v>
      </c>
      <c r="F24" s="110">
        <v>199</v>
      </c>
      <c r="G24" s="110">
        <v>208</v>
      </c>
      <c r="H24" s="110">
        <v>211</v>
      </c>
      <c r="I24" s="110">
        <v>309</v>
      </c>
      <c r="J24" s="486">
        <v>272</v>
      </c>
      <c r="K24" s="487">
        <v>280</v>
      </c>
      <c r="L24" s="487">
        <v>324</v>
      </c>
      <c r="M24" s="487">
        <v>319</v>
      </c>
      <c r="N24" s="487">
        <v>319</v>
      </c>
      <c r="O24" s="487">
        <v>319</v>
      </c>
      <c r="P24" s="487">
        <v>316</v>
      </c>
      <c r="Q24" s="487">
        <v>311</v>
      </c>
      <c r="R24" s="487">
        <v>316</v>
      </c>
      <c r="S24" s="487">
        <v>316</v>
      </c>
      <c r="T24" s="487">
        <v>316</v>
      </c>
      <c r="U24" s="488">
        <v>300</v>
      </c>
    </row>
    <row r="25" spans="1:21" s="9" customFormat="1" ht="22.5" customHeight="1">
      <c r="A25" s="113">
        <v>1401</v>
      </c>
      <c r="B25" s="114" t="s">
        <v>145</v>
      </c>
      <c r="C25" s="329"/>
      <c r="D25" s="329" t="s">
        <v>150</v>
      </c>
      <c r="E25" s="100">
        <v>141</v>
      </c>
      <c r="F25" s="99">
        <v>159</v>
      </c>
      <c r="G25" s="99">
        <v>143</v>
      </c>
      <c r="H25" s="99">
        <v>160</v>
      </c>
      <c r="I25" s="99">
        <v>161</v>
      </c>
      <c r="J25" s="477">
        <v>159</v>
      </c>
      <c r="K25" s="478">
        <v>147</v>
      </c>
      <c r="L25" s="478">
        <v>115</v>
      </c>
      <c r="M25" s="478">
        <v>199</v>
      </c>
      <c r="N25" s="478">
        <v>170</v>
      </c>
      <c r="O25" s="478">
        <v>152</v>
      </c>
      <c r="P25" s="478">
        <v>203</v>
      </c>
      <c r="Q25" s="478">
        <v>141</v>
      </c>
      <c r="R25" s="478">
        <v>165</v>
      </c>
      <c r="S25" s="478">
        <v>192</v>
      </c>
      <c r="T25" s="478">
        <v>161</v>
      </c>
      <c r="U25" s="479">
        <v>124</v>
      </c>
    </row>
    <row r="26" spans="1:21" s="9" customFormat="1" ht="22.5" customHeight="1">
      <c r="A26" s="102">
        <v>1405</v>
      </c>
      <c r="B26" s="103" t="s">
        <v>349</v>
      </c>
      <c r="C26" s="330" t="s">
        <v>350</v>
      </c>
      <c r="D26" s="330" t="s">
        <v>150</v>
      </c>
      <c r="E26" s="107">
        <v>641</v>
      </c>
      <c r="F26" s="101">
        <v>692</v>
      </c>
      <c r="G26" s="101">
        <v>696</v>
      </c>
      <c r="H26" s="101">
        <v>681</v>
      </c>
      <c r="I26" s="101">
        <v>697</v>
      </c>
      <c r="J26" s="483">
        <v>779</v>
      </c>
      <c r="K26" s="484">
        <v>577</v>
      </c>
      <c r="L26" s="484">
        <v>481</v>
      </c>
      <c r="M26" s="484">
        <v>457</v>
      </c>
      <c r="N26" s="484">
        <v>582</v>
      </c>
      <c r="O26" s="484">
        <v>648</v>
      </c>
      <c r="P26" s="484">
        <v>702</v>
      </c>
      <c r="Q26" s="484">
        <v>787</v>
      </c>
      <c r="R26" s="484">
        <v>788</v>
      </c>
      <c r="S26" s="484">
        <v>954</v>
      </c>
      <c r="T26" s="484">
        <v>867</v>
      </c>
      <c r="U26" s="485">
        <v>747</v>
      </c>
    </row>
    <row r="27" spans="1:21" s="9" customFormat="1" ht="22.5" customHeight="1">
      <c r="A27" s="102">
        <v>1406</v>
      </c>
      <c r="B27" s="103" t="s">
        <v>351</v>
      </c>
      <c r="C27" s="330" t="s">
        <v>352</v>
      </c>
      <c r="D27" s="330" t="s">
        <v>150</v>
      </c>
      <c r="E27" s="107">
        <v>399</v>
      </c>
      <c r="F27" s="105">
        <v>400</v>
      </c>
      <c r="G27" s="105">
        <v>381</v>
      </c>
      <c r="H27" s="105">
        <v>405</v>
      </c>
      <c r="I27" s="105">
        <v>447</v>
      </c>
      <c r="J27" s="474">
        <v>497</v>
      </c>
      <c r="K27" s="475">
        <v>512</v>
      </c>
      <c r="L27" s="475">
        <v>341</v>
      </c>
      <c r="M27" s="475">
        <v>405</v>
      </c>
      <c r="N27" s="475">
        <v>356</v>
      </c>
      <c r="O27" s="475">
        <v>456</v>
      </c>
      <c r="P27" s="475">
        <v>453</v>
      </c>
      <c r="Q27" s="475">
        <v>377</v>
      </c>
      <c r="R27" s="475">
        <v>635</v>
      </c>
      <c r="S27" s="475">
        <v>598</v>
      </c>
      <c r="T27" s="475">
        <v>387</v>
      </c>
      <c r="U27" s="476">
        <v>351</v>
      </c>
    </row>
    <row r="28" spans="1:21" s="9" customFormat="1" ht="22.5" customHeight="1">
      <c r="A28" s="102">
        <v>1412</v>
      </c>
      <c r="B28" s="103" t="s">
        <v>146</v>
      </c>
      <c r="C28" s="330"/>
      <c r="D28" s="330" t="s">
        <v>150</v>
      </c>
      <c r="E28" s="107">
        <v>339</v>
      </c>
      <c r="F28" s="101">
        <v>376</v>
      </c>
      <c r="G28" s="101">
        <v>400</v>
      </c>
      <c r="H28" s="101">
        <v>401</v>
      </c>
      <c r="I28" s="101">
        <v>376</v>
      </c>
      <c r="J28" s="483">
        <v>291</v>
      </c>
      <c r="K28" s="484">
        <v>318</v>
      </c>
      <c r="L28" s="484">
        <v>387</v>
      </c>
      <c r="M28" s="484">
        <v>496</v>
      </c>
      <c r="N28" s="484">
        <v>471</v>
      </c>
      <c r="O28" s="484">
        <v>367</v>
      </c>
      <c r="P28" s="484">
        <v>379</v>
      </c>
      <c r="Q28" s="484">
        <v>361</v>
      </c>
      <c r="R28" s="484">
        <v>382</v>
      </c>
      <c r="S28" s="484">
        <v>387</v>
      </c>
      <c r="T28" s="484">
        <v>356</v>
      </c>
      <c r="U28" s="485">
        <v>315</v>
      </c>
    </row>
    <row r="29" spans="1:21" s="9" customFormat="1" ht="22.5" customHeight="1">
      <c r="A29" s="102">
        <v>1414</v>
      </c>
      <c r="B29" s="103" t="s">
        <v>147</v>
      </c>
      <c r="C29" s="330"/>
      <c r="D29" s="330" t="s">
        <v>150</v>
      </c>
      <c r="E29" s="119">
        <v>136</v>
      </c>
      <c r="F29" s="105">
        <v>157</v>
      </c>
      <c r="G29" s="105">
        <v>145</v>
      </c>
      <c r="H29" s="105">
        <v>182</v>
      </c>
      <c r="I29" s="105">
        <v>169</v>
      </c>
      <c r="J29" s="474">
        <v>147</v>
      </c>
      <c r="K29" s="475">
        <v>128</v>
      </c>
      <c r="L29" s="475">
        <v>120</v>
      </c>
      <c r="M29" s="475">
        <v>136</v>
      </c>
      <c r="N29" s="475">
        <v>157</v>
      </c>
      <c r="O29" s="475">
        <v>143</v>
      </c>
      <c r="P29" s="475">
        <v>185</v>
      </c>
      <c r="Q29" s="475">
        <v>183</v>
      </c>
      <c r="R29" s="475">
        <v>274</v>
      </c>
      <c r="S29" s="475">
        <v>258</v>
      </c>
      <c r="T29" s="475">
        <v>157</v>
      </c>
      <c r="U29" s="476">
        <v>139</v>
      </c>
    </row>
    <row r="30" spans="1:21" s="9" customFormat="1" ht="22.5" customHeight="1">
      <c r="A30" s="102">
        <v>1415</v>
      </c>
      <c r="B30" s="103" t="s">
        <v>148</v>
      </c>
      <c r="C30" s="330"/>
      <c r="D30" s="330" t="s">
        <v>150</v>
      </c>
      <c r="E30" s="107">
        <v>346</v>
      </c>
      <c r="F30" s="101">
        <v>401</v>
      </c>
      <c r="G30" s="101">
        <v>376</v>
      </c>
      <c r="H30" s="101">
        <v>412</v>
      </c>
      <c r="I30" s="101">
        <v>451</v>
      </c>
      <c r="J30" s="483">
        <v>379</v>
      </c>
      <c r="K30" s="484">
        <v>409</v>
      </c>
      <c r="L30" s="484">
        <v>403</v>
      </c>
      <c r="M30" s="484">
        <v>449</v>
      </c>
      <c r="N30" s="484">
        <v>408</v>
      </c>
      <c r="O30" s="484">
        <v>414</v>
      </c>
      <c r="P30" s="484">
        <v>445</v>
      </c>
      <c r="Q30" s="484">
        <v>468</v>
      </c>
      <c r="R30" s="484">
        <v>610</v>
      </c>
      <c r="S30" s="484">
        <v>510</v>
      </c>
      <c r="T30" s="484">
        <v>505</v>
      </c>
      <c r="U30" s="485">
        <v>418</v>
      </c>
    </row>
    <row r="31" spans="1:21" s="9" customFormat="1" ht="22.5" customHeight="1">
      <c r="A31" s="102">
        <v>1417</v>
      </c>
      <c r="B31" s="103" t="s">
        <v>353</v>
      </c>
      <c r="C31" s="330" t="s">
        <v>354</v>
      </c>
      <c r="D31" s="330" t="s">
        <v>150</v>
      </c>
      <c r="E31" s="107">
        <v>247</v>
      </c>
      <c r="F31" s="105">
        <v>239</v>
      </c>
      <c r="G31" s="105">
        <v>264</v>
      </c>
      <c r="H31" s="105">
        <v>369</v>
      </c>
      <c r="I31" s="105">
        <v>301</v>
      </c>
      <c r="J31" s="474">
        <v>273</v>
      </c>
      <c r="K31" s="475">
        <v>268</v>
      </c>
      <c r="L31" s="475">
        <v>304</v>
      </c>
      <c r="M31" s="475">
        <v>304</v>
      </c>
      <c r="N31" s="475">
        <v>262</v>
      </c>
      <c r="O31" s="475">
        <v>244</v>
      </c>
      <c r="P31" s="475">
        <v>242</v>
      </c>
      <c r="Q31" s="475">
        <v>279</v>
      </c>
      <c r="R31" s="475">
        <v>311</v>
      </c>
      <c r="S31" s="475">
        <v>321</v>
      </c>
      <c r="T31" s="475">
        <v>381</v>
      </c>
      <c r="U31" s="476">
        <v>427</v>
      </c>
    </row>
    <row r="32" spans="1:21" s="9" customFormat="1" ht="22.5" customHeight="1">
      <c r="A32" s="102">
        <v>1419</v>
      </c>
      <c r="B32" s="103" t="s">
        <v>355</v>
      </c>
      <c r="C32" s="330"/>
      <c r="D32" s="330" t="s">
        <v>150</v>
      </c>
      <c r="E32" s="107">
        <v>882</v>
      </c>
      <c r="F32" s="101">
        <v>1121</v>
      </c>
      <c r="G32" s="101">
        <v>935</v>
      </c>
      <c r="H32" s="101">
        <v>989</v>
      </c>
      <c r="I32" s="101">
        <v>979</v>
      </c>
      <c r="J32" s="483">
        <v>796</v>
      </c>
      <c r="K32" s="484">
        <v>707</v>
      </c>
      <c r="L32" s="484">
        <v>678</v>
      </c>
      <c r="M32" s="484">
        <v>652</v>
      </c>
      <c r="N32" s="484">
        <v>850</v>
      </c>
      <c r="O32" s="484">
        <v>1861</v>
      </c>
      <c r="P32" s="484">
        <v>1820</v>
      </c>
      <c r="Q32" s="484">
        <v>1086</v>
      </c>
      <c r="R32" s="484">
        <v>813</v>
      </c>
      <c r="S32" s="484">
        <v>807</v>
      </c>
      <c r="T32" s="484">
        <v>840</v>
      </c>
      <c r="U32" s="485">
        <v>838</v>
      </c>
    </row>
    <row r="33" spans="1:22" s="9" customFormat="1" ht="22.5" customHeight="1">
      <c r="A33" s="136">
        <v>1434</v>
      </c>
      <c r="B33" s="137" t="s">
        <v>149</v>
      </c>
      <c r="C33" s="337"/>
      <c r="D33" s="337" t="s">
        <v>150</v>
      </c>
      <c r="E33" s="104">
        <v>626</v>
      </c>
      <c r="F33" s="101">
        <v>639</v>
      </c>
      <c r="G33" s="101">
        <v>581</v>
      </c>
      <c r="H33" s="101">
        <v>604</v>
      </c>
      <c r="I33" s="101">
        <v>661</v>
      </c>
      <c r="J33" s="483">
        <v>757</v>
      </c>
      <c r="K33" s="484">
        <v>712</v>
      </c>
      <c r="L33" s="484">
        <v>534</v>
      </c>
      <c r="M33" s="484">
        <v>609</v>
      </c>
      <c r="N33" s="484">
        <v>529</v>
      </c>
      <c r="O33" s="484">
        <v>567</v>
      </c>
      <c r="P33" s="484">
        <v>675</v>
      </c>
      <c r="Q33" s="484">
        <v>653</v>
      </c>
      <c r="R33" s="484">
        <v>763</v>
      </c>
      <c r="S33" s="484">
        <v>761</v>
      </c>
      <c r="T33" s="484">
        <v>705</v>
      </c>
      <c r="U33" s="485">
        <v>667</v>
      </c>
    </row>
    <row r="34" spans="1:22" s="9" customFormat="1" ht="22.5" customHeight="1">
      <c r="A34" s="97">
        <v>1436</v>
      </c>
      <c r="B34" s="98" t="s">
        <v>356</v>
      </c>
      <c r="C34" s="333" t="s">
        <v>357</v>
      </c>
      <c r="D34" s="333" t="s">
        <v>150</v>
      </c>
      <c r="E34" s="100">
        <v>662</v>
      </c>
      <c r="F34" s="99">
        <v>682</v>
      </c>
      <c r="G34" s="99">
        <v>628</v>
      </c>
      <c r="H34" s="99">
        <v>706</v>
      </c>
      <c r="I34" s="99">
        <v>753</v>
      </c>
      <c r="J34" s="477">
        <v>751</v>
      </c>
      <c r="K34" s="478">
        <v>722</v>
      </c>
      <c r="L34" s="478">
        <v>701</v>
      </c>
      <c r="M34" s="478">
        <v>677</v>
      </c>
      <c r="N34" s="478">
        <v>648</v>
      </c>
      <c r="O34" s="478">
        <v>540</v>
      </c>
      <c r="P34" s="478">
        <v>624</v>
      </c>
      <c r="Q34" s="478">
        <v>656</v>
      </c>
      <c r="R34" s="478">
        <v>914</v>
      </c>
      <c r="S34" s="478">
        <v>1014</v>
      </c>
      <c r="T34" s="478">
        <v>991</v>
      </c>
      <c r="U34" s="479">
        <v>799</v>
      </c>
    </row>
    <row r="35" spans="1:22" s="9" customFormat="1" ht="22.5" customHeight="1">
      <c r="A35" s="102">
        <v>1461</v>
      </c>
      <c r="B35" s="103" t="s">
        <v>358</v>
      </c>
      <c r="C35" s="330" t="s">
        <v>359</v>
      </c>
      <c r="D35" s="330" t="s">
        <v>331</v>
      </c>
      <c r="E35" s="107">
        <v>494</v>
      </c>
      <c r="F35" s="105">
        <v>474</v>
      </c>
      <c r="G35" s="105">
        <v>476</v>
      </c>
      <c r="H35" s="105">
        <v>476</v>
      </c>
      <c r="I35" s="105">
        <v>483</v>
      </c>
      <c r="J35" s="474">
        <v>476</v>
      </c>
      <c r="K35" s="475">
        <v>476</v>
      </c>
      <c r="L35" s="475">
        <v>476</v>
      </c>
      <c r="M35" s="475">
        <v>476</v>
      </c>
      <c r="N35" s="475">
        <v>476</v>
      </c>
      <c r="O35" s="475">
        <v>476</v>
      </c>
      <c r="P35" s="475">
        <v>476</v>
      </c>
      <c r="Q35" s="475">
        <v>476</v>
      </c>
      <c r="R35" s="475">
        <v>476</v>
      </c>
      <c r="S35" s="475">
        <v>503</v>
      </c>
      <c r="T35" s="475">
        <v>503</v>
      </c>
      <c r="U35" s="476">
        <v>503</v>
      </c>
    </row>
    <row r="36" spans="1:22" s="9" customFormat="1" ht="22.5" customHeight="1">
      <c r="A36" s="102">
        <v>1471</v>
      </c>
      <c r="B36" s="103" t="s">
        <v>360</v>
      </c>
      <c r="C36" s="330" t="s">
        <v>361</v>
      </c>
      <c r="D36" s="330" t="s">
        <v>150</v>
      </c>
      <c r="E36" s="107">
        <v>183</v>
      </c>
      <c r="F36" s="105">
        <v>199</v>
      </c>
      <c r="G36" s="105">
        <v>201</v>
      </c>
      <c r="H36" s="105">
        <v>196</v>
      </c>
      <c r="I36" s="105">
        <v>200</v>
      </c>
      <c r="J36" s="474">
        <v>193</v>
      </c>
      <c r="K36" s="475">
        <v>193</v>
      </c>
      <c r="L36" s="475">
        <v>200</v>
      </c>
      <c r="M36" s="475">
        <v>200</v>
      </c>
      <c r="N36" s="475">
        <v>200</v>
      </c>
      <c r="O36" s="475">
        <v>200</v>
      </c>
      <c r="P36" s="475">
        <v>200</v>
      </c>
      <c r="Q36" s="475">
        <v>200</v>
      </c>
      <c r="R36" s="475">
        <v>200</v>
      </c>
      <c r="S36" s="475">
        <v>200</v>
      </c>
      <c r="T36" s="475">
        <v>200</v>
      </c>
      <c r="U36" s="476">
        <v>207</v>
      </c>
    </row>
    <row r="37" spans="1:22" s="9" customFormat="1" ht="22.5" customHeight="1">
      <c r="A37" s="113">
        <v>1472</v>
      </c>
      <c r="B37" s="114" t="s">
        <v>362</v>
      </c>
      <c r="C37" s="330" t="s">
        <v>363</v>
      </c>
      <c r="D37" s="330" t="s">
        <v>150</v>
      </c>
      <c r="E37" s="116">
        <v>1778</v>
      </c>
      <c r="F37" s="120">
        <v>1729</v>
      </c>
      <c r="G37" s="120">
        <v>1741</v>
      </c>
      <c r="H37" s="120">
        <v>1867</v>
      </c>
      <c r="I37" s="120">
        <v>1637</v>
      </c>
      <c r="J37" s="471">
        <v>1719</v>
      </c>
      <c r="K37" s="472">
        <v>1891</v>
      </c>
      <c r="L37" s="472">
        <v>1667</v>
      </c>
      <c r="M37" s="472">
        <v>1792</v>
      </c>
      <c r="N37" s="472">
        <v>1783</v>
      </c>
      <c r="O37" s="472">
        <v>1902</v>
      </c>
      <c r="P37" s="472">
        <v>1752</v>
      </c>
      <c r="Q37" s="472">
        <v>1787</v>
      </c>
      <c r="R37" s="472">
        <v>1729</v>
      </c>
      <c r="S37" s="472">
        <v>1163</v>
      </c>
      <c r="T37" s="472">
        <v>1210</v>
      </c>
      <c r="U37" s="473">
        <v>1247</v>
      </c>
    </row>
    <row r="38" spans="1:22" s="9" customFormat="1" ht="22.5" customHeight="1">
      <c r="A38" s="108">
        <v>1481</v>
      </c>
      <c r="B38" s="109" t="s">
        <v>364</v>
      </c>
      <c r="C38" s="331" t="s">
        <v>365</v>
      </c>
      <c r="D38" s="331" t="s">
        <v>150</v>
      </c>
      <c r="E38" s="118">
        <v>243</v>
      </c>
      <c r="F38" s="110">
        <v>247</v>
      </c>
      <c r="G38" s="110">
        <v>245</v>
      </c>
      <c r="H38" s="110">
        <v>249</v>
      </c>
      <c r="I38" s="110">
        <v>273</v>
      </c>
      <c r="J38" s="486">
        <v>272</v>
      </c>
      <c r="K38" s="487">
        <v>265</v>
      </c>
      <c r="L38" s="487">
        <v>265</v>
      </c>
      <c r="M38" s="487">
        <v>265</v>
      </c>
      <c r="N38" s="487">
        <v>265</v>
      </c>
      <c r="O38" s="487">
        <v>265</v>
      </c>
      <c r="P38" s="487">
        <v>265</v>
      </c>
      <c r="Q38" s="487">
        <v>265</v>
      </c>
      <c r="R38" s="487">
        <v>286</v>
      </c>
      <c r="S38" s="487">
        <v>286</v>
      </c>
      <c r="T38" s="487">
        <v>286</v>
      </c>
      <c r="U38" s="488">
        <v>286</v>
      </c>
    </row>
    <row r="39" spans="1:22" s="9" customFormat="1" ht="22.5" customHeight="1">
      <c r="A39" s="113">
        <v>1502</v>
      </c>
      <c r="B39" s="114" t="s">
        <v>366</v>
      </c>
      <c r="C39" s="329" t="s">
        <v>367</v>
      </c>
      <c r="D39" s="329" t="s">
        <v>150</v>
      </c>
      <c r="E39" s="111">
        <v>543</v>
      </c>
      <c r="F39" s="116">
        <v>659</v>
      </c>
      <c r="G39" s="120">
        <v>570</v>
      </c>
      <c r="H39" s="120">
        <v>683</v>
      </c>
      <c r="I39" s="120">
        <v>741</v>
      </c>
      <c r="J39" s="471">
        <v>615</v>
      </c>
      <c r="K39" s="472">
        <v>604</v>
      </c>
      <c r="L39" s="472">
        <v>587</v>
      </c>
      <c r="M39" s="472">
        <v>582</v>
      </c>
      <c r="N39" s="472">
        <v>657</v>
      </c>
      <c r="O39" s="472">
        <v>725</v>
      </c>
      <c r="P39" s="472">
        <v>885</v>
      </c>
      <c r="Q39" s="472">
        <v>973</v>
      </c>
      <c r="R39" s="472">
        <v>892</v>
      </c>
      <c r="S39" s="472">
        <v>783</v>
      </c>
      <c r="T39" s="472">
        <v>773</v>
      </c>
      <c r="U39" s="473">
        <v>821</v>
      </c>
    </row>
    <row r="40" spans="1:22" s="9" customFormat="1" ht="22.5" customHeight="1" thickBot="1">
      <c r="A40" s="123">
        <v>1511</v>
      </c>
      <c r="B40" s="124" t="s">
        <v>368</v>
      </c>
      <c r="C40" s="332" t="s">
        <v>547</v>
      </c>
      <c r="D40" s="332" t="s">
        <v>150</v>
      </c>
      <c r="E40" s="126">
        <v>524</v>
      </c>
      <c r="F40" s="125">
        <v>511</v>
      </c>
      <c r="G40" s="126">
        <v>487</v>
      </c>
      <c r="H40" s="126">
        <v>531</v>
      </c>
      <c r="I40" s="126">
        <v>670</v>
      </c>
      <c r="J40" s="489">
        <v>594</v>
      </c>
      <c r="K40" s="490">
        <v>599</v>
      </c>
      <c r="L40" s="490">
        <v>708</v>
      </c>
      <c r="M40" s="490" t="s">
        <v>612</v>
      </c>
      <c r="N40" s="490" t="s">
        <v>612</v>
      </c>
      <c r="O40" s="490" t="s">
        <v>612</v>
      </c>
      <c r="P40" s="490" t="s">
        <v>612</v>
      </c>
      <c r="Q40" s="490" t="s">
        <v>612</v>
      </c>
      <c r="R40" s="490">
        <v>725</v>
      </c>
      <c r="S40" s="490">
        <v>974</v>
      </c>
      <c r="T40" s="490">
        <v>543</v>
      </c>
      <c r="U40" s="491">
        <v>547</v>
      </c>
    </row>
    <row r="41" spans="1:22" s="9" customFormat="1" ht="22.5" customHeight="1">
      <c r="A41" s="36"/>
      <c r="B41" s="39"/>
      <c r="C41" s="39"/>
      <c r="D41" s="40"/>
      <c r="E41" s="42"/>
      <c r="F41" s="41"/>
      <c r="G41" s="41"/>
      <c r="H41" s="41"/>
      <c r="I41" s="41"/>
      <c r="J41" s="42"/>
      <c r="K41" s="42"/>
      <c r="L41" s="42"/>
      <c r="M41" s="42"/>
      <c r="N41" s="42"/>
      <c r="O41" s="42"/>
      <c r="P41" s="42"/>
      <c r="Q41" s="42"/>
      <c r="R41" s="42"/>
      <c r="S41" s="42"/>
      <c r="T41" s="42"/>
      <c r="U41" s="42"/>
    </row>
    <row r="42" spans="1:22" s="9" customFormat="1" ht="20.25" customHeight="1">
      <c r="A42" s="602" t="s">
        <v>315</v>
      </c>
      <c r="B42" s="602"/>
      <c r="C42" s="602"/>
      <c r="D42" s="602"/>
      <c r="E42" s="602"/>
      <c r="F42" s="602"/>
      <c r="G42" s="602"/>
      <c r="H42" s="602"/>
      <c r="I42" s="602"/>
      <c r="J42" s="600" t="s">
        <v>638</v>
      </c>
      <c r="K42" s="600"/>
      <c r="L42" s="600"/>
      <c r="M42" s="600"/>
      <c r="N42" s="600"/>
      <c r="O42" s="600"/>
      <c r="P42" s="600"/>
      <c r="Q42" s="600"/>
      <c r="R42" s="600"/>
      <c r="S42" s="600"/>
      <c r="T42" s="600"/>
      <c r="U42" s="600"/>
      <c r="V42" s="600"/>
    </row>
    <row r="43" spans="1:22" ht="22.5" customHeight="1" thickBot="1">
      <c r="A43" s="96" t="s">
        <v>85</v>
      </c>
      <c r="B43" s="96"/>
      <c r="C43" s="96"/>
      <c r="D43" s="96"/>
      <c r="E43" s="96"/>
      <c r="F43" s="96"/>
      <c r="G43" s="96"/>
      <c r="H43" s="96"/>
      <c r="I43" s="96"/>
      <c r="J43" s="96"/>
      <c r="K43" s="96"/>
      <c r="L43" s="96"/>
      <c r="M43" s="96"/>
      <c r="N43" s="96"/>
      <c r="O43" s="96"/>
      <c r="P43" s="96"/>
      <c r="Q43" s="96"/>
      <c r="R43" s="96"/>
      <c r="S43" s="96"/>
      <c r="T43" s="96"/>
      <c r="U43" s="96"/>
      <c r="V43" s="9"/>
    </row>
    <row r="44" spans="1:22" s="9" customFormat="1" ht="13.5" customHeight="1">
      <c r="A44" s="603" t="s">
        <v>327</v>
      </c>
      <c r="B44" s="603"/>
      <c r="C44" s="605" t="s">
        <v>328</v>
      </c>
      <c r="D44" s="605" t="s">
        <v>275</v>
      </c>
      <c r="E44" s="609" t="s">
        <v>561</v>
      </c>
      <c r="F44" s="609" t="s">
        <v>314</v>
      </c>
      <c r="G44" s="609" t="s">
        <v>516</v>
      </c>
      <c r="H44" s="607" t="s">
        <v>517</v>
      </c>
      <c r="I44" s="607" t="s">
        <v>592</v>
      </c>
      <c r="J44" s="613" t="s">
        <v>593</v>
      </c>
      <c r="K44" s="613"/>
      <c r="L44" s="613"/>
      <c r="M44" s="613"/>
      <c r="N44" s="613"/>
      <c r="O44" s="613"/>
      <c r="P44" s="613"/>
      <c r="Q44" s="613"/>
      <c r="R44" s="613"/>
      <c r="S44" s="613"/>
      <c r="T44" s="613"/>
      <c r="U44" s="613"/>
    </row>
    <row r="45" spans="1:22" s="9" customFormat="1" ht="22.5" customHeight="1">
      <c r="A45" s="604"/>
      <c r="B45" s="604"/>
      <c r="C45" s="606"/>
      <c r="D45" s="606"/>
      <c r="E45" s="611"/>
      <c r="F45" s="611"/>
      <c r="G45" s="610"/>
      <c r="H45" s="608"/>
      <c r="I45" s="608"/>
      <c r="J45" s="492" t="s">
        <v>143</v>
      </c>
      <c r="K45" s="468" t="s">
        <v>84</v>
      </c>
      <c r="L45" s="468" t="s">
        <v>83</v>
      </c>
      <c r="M45" s="468" t="s">
        <v>82</v>
      </c>
      <c r="N45" s="468" t="s">
        <v>81</v>
      </c>
      <c r="O45" s="468" t="s">
        <v>80</v>
      </c>
      <c r="P45" s="468" t="s">
        <v>79</v>
      </c>
      <c r="Q45" s="468" t="s">
        <v>78</v>
      </c>
      <c r="R45" s="468" t="s">
        <v>77</v>
      </c>
      <c r="S45" s="468" t="s">
        <v>76</v>
      </c>
      <c r="T45" s="468" t="s">
        <v>75</v>
      </c>
      <c r="U45" s="470" t="s">
        <v>74</v>
      </c>
    </row>
    <row r="46" spans="1:22" s="9" customFormat="1" ht="22.5" customHeight="1">
      <c r="A46" s="102">
        <v>1521</v>
      </c>
      <c r="B46" s="103" t="s">
        <v>369</v>
      </c>
      <c r="C46" s="330" t="s">
        <v>370</v>
      </c>
      <c r="D46" s="330" t="s">
        <v>92</v>
      </c>
      <c r="E46" s="101">
        <v>701</v>
      </c>
      <c r="F46" s="107">
        <v>988</v>
      </c>
      <c r="G46" s="101">
        <v>882</v>
      </c>
      <c r="H46" s="101">
        <v>928</v>
      </c>
      <c r="I46" s="101">
        <v>974</v>
      </c>
      <c r="J46" s="483" t="s">
        <v>612</v>
      </c>
      <c r="K46" s="475" t="s">
        <v>612</v>
      </c>
      <c r="L46" s="475" t="s">
        <v>612</v>
      </c>
      <c r="M46" s="475" t="s">
        <v>612</v>
      </c>
      <c r="N46" s="475" t="s">
        <v>612</v>
      </c>
      <c r="O46" s="475" t="s">
        <v>612</v>
      </c>
      <c r="P46" s="475" t="s">
        <v>612</v>
      </c>
      <c r="Q46" s="475">
        <v>1051</v>
      </c>
      <c r="R46" s="475">
        <v>897</v>
      </c>
      <c r="S46" s="475" t="s">
        <v>609</v>
      </c>
      <c r="T46" s="484" t="s">
        <v>612</v>
      </c>
      <c r="U46" s="485" t="s">
        <v>612</v>
      </c>
    </row>
    <row r="47" spans="1:22" s="9" customFormat="1" ht="22.5" customHeight="1">
      <c r="A47" s="108">
        <v>1581</v>
      </c>
      <c r="B47" s="109" t="s">
        <v>371</v>
      </c>
      <c r="C47" s="331" t="s">
        <v>548</v>
      </c>
      <c r="D47" s="331" t="s">
        <v>92</v>
      </c>
      <c r="E47" s="118">
        <v>298</v>
      </c>
      <c r="F47" s="118">
        <v>297</v>
      </c>
      <c r="G47" s="110">
        <v>296</v>
      </c>
      <c r="H47" s="110">
        <v>308</v>
      </c>
      <c r="I47" s="110">
        <v>302</v>
      </c>
      <c r="J47" s="486">
        <v>332</v>
      </c>
      <c r="K47" s="487">
        <v>287</v>
      </c>
      <c r="L47" s="487">
        <v>329</v>
      </c>
      <c r="M47" s="487">
        <v>280</v>
      </c>
      <c r="N47" s="487">
        <v>283</v>
      </c>
      <c r="O47" s="487">
        <v>277</v>
      </c>
      <c r="P47" s="487">
        <v>307</v>
      </c>
      <c r="Q47" s="487">
        <v>307</v>
      </c>
      <c r="R47" s="487">
        <v>304</v>
      </c>
      <c r="S47" s="487">
        <v>299</v>
      </c>
      <c r="T47" s="487">
        <v>290</v>
      </c>
      <c r="U47" s="488">
        <v>325</v>
      </c>
    </row>
    <row r="48" spans="1:22" s="9" customFormat="1" ht="22.5" customHeight="1">
      <c r="A48" s="113">
        <v>1601</v>
      </c>
      <c r="B48" s="114" t="s">
        <v>372</v>
      </c>
      <c r="C48" s="329" t="s">
        <v>458</v>
      </c>
      <c r="D48" s="329" t="s">
        <v>345</v>
      </c>
      <c r="E48" s="111">
        <v>296</v>
      </c>
      <c r="F48" s="120">
        <v>292</v>
      </c>
      <c r="G48" s="111">
        <v>291</v>
      </c>
      <c r="H48" s="111">
        <v>373</v>
      </c>
      <c r="I48" s="111">
        <v>432</v>
      </c>
      <c r="J48" s="493">
        <v>452</v>
      </c>
      <c r="K48" s="494">
        <v>452</v>
      </c>
      <c r="L48" s="494">
        <v>452</v>
      </c>
      <c r="M48" s="494">
        <v>463</v>
      </c>
      <c r="N48" s="494">
        <v>463</v>
      </c>
      <c r="O48" s="494">
        <v>441</v>
      </c>
      <c r="P48" s="494">
        <v>398</v>
      </c>
      <c r="Q48" s="494">
        <v>411</v>
      </c>
      <c r="R48" s="494">
        <v>411</v>
      </c>
      <c r="S48" s="494">
        <v>422</v>
      </c>
      <c r="T48" s="494">
        <v>409</v>
      </c>
      <c r="U48" s="495">
        <v>409</v>
      </c>
    </row>
    <row r="49" spans="1:21" s="9" customFormat="1" ht="22.5" customHeight="1">
      <c r="A49" s="102">
        <v>1621</v>
      </c>
      <c r="B49" s="103" t="s">
        <v>373</v>
      </c>
      <c r="C49" s="330" t="s">
        <v>459</v>
      </c>
      <c r="D49" s="330" t="s">
        <v>345</v>
      </c>
      <c r="E49" s="105">
        <v>280</v>
      </c>
      <c r="F49" s="105">
        <v>277</v>
      </c>
      <c r="G49" s="105">
        <v>273</v>
      </c>
      <c r="H49" s="105">
        <v>300</v>
      </c>
      <c r="I49" s="105">
        <v>325</v>
      </c>
      <c r="J49" s="496">
        <v>311</v>
      </c>
      <c r="K49" s="497">
        <v>311</v>
      </c>
      <c r="L49" s="497">
        <v>311</v>
      </c>
      <c r="M49" s="497">
        <v>330</v>
      </c>
      <c r="N49" s="497">
        <v>330</v>
      </c>
      <c r="O49" s="497">
        <v>330</v>
      </c>
      <c r="P49" s="497">
        <v>330</v>
      </c>
      <c r="Q49" s="497">
        <v>330</v>
      </c>
      <c r="R49" s="497">
        <v>330</v>
      </c>
      <c r="S49" s="497">
        <v>330</v>
      </c>
      <c r="T49" s="497">
        <v>330</v>
      </c>
      <c r="U49" s="498">
        <v>330</v>
      </c>
    </row>
    <row r="50" spans="1:21" s="9" customFormat="1" ht="22.5" customHeight="1">
      <c r="A50" s="102">
        <v>1631</v>
      </c>
      <c r="B50" s="103" t="s">
        <v>374</v>
      </c>
      <c r="C50" s="330" t="s">
        <v>375</v>
      </c>
      <c r="D50" s="330" t="s">
        <v>333</v>
      </c>
      <c r="E50" s="105">
        <v>332</v>
      </c>
      <c r="F50" s="105">
        <v>235</v>
      </c>
      <c r="G50" s="105">
        <v>232</v>
      </c>
      <c r="H50" s="105">
        <v>235</v>
      </c>
      <c r="I50" s="105">
        <v>247</v>
      </c>
      <c r="J50" s="496">
        <v>235</v>
      </c>
      <c r="K50" s="497">
        <v>246</v>
      </c>
      <c r="L50" s="497">
        <v>246</v>
      </c>
      <c r="M50" s="497">
        <v>246</v>
      </c>
      <c r="N50" s="497">
        <v>246</v>
      </c>
      <c r="O50" s="497">
        <v>246</v>
      </c>
      <c r="P50" s="497">
        <v>246</v>
      </c>
      <c r="Q50" s="497">
        <v>246</v>
      </c>
      <c r="R50" s="497">
        <v>252</v>
      </c>
      <c r="S50" s="497">
        <v>252</v>
      </c>
      <c r="T50" s="497">
        <v>252</v>
      </c>
      <c r="U50" s="498">
        <v>252</v>
      </c>
    </row>
    <row r="51" spans="1:21" s="9" customFormat="1" ht="22.5" customHeight="1">
      <c r="A51" s="102">
        <v>1632</v>
      </c>
      <c r="B51" s="103" t="s">
        <v>376</v>
      </c>
      <c r="C51" s="330" t="s">
        <v>377</v>
      </c>
      <c r="D51" s="330" t="s">
        <v>331</v>
      </c>
      <c r="E51" s="105">
        <v>199</v>
      </c>
      <c r="F51" s="105">
        <v>201</v>
      </c>
      <c r="G51" s="105">
        <v>203</v>
      </c>
      <c r="H51" s="105">
        <v>213</v>
      </c>
      <c r="I51" s="105">
        <v>247</v>
      </c>
      <c r="J51" s="496">
        <v>229</v>
      </c>
      <c r="K51" s="497">
        <v>240</v>
      </c>
      <c r="L51" s="497">
        <v>240</v>
      </c>
      <c r="M51" s="497">
        <v>240</v>
      </c>
      <c r="N51" s="497">
        <v>245</v>
      </c>
      <c r="O51" s="497">
        <v>250</v>
      </c>
      <c r="P51" s="497">
        <v>250</v>
      </c>
      <c r="Q51" s="497">
        <v>250</v>
      </c>
      <c r="R51" s="497">
        <v>250</v>
      </c>
      <c r="S51" s="497">
        <v>257</v>
      </c>
      <c r="T51" s="497">
        <v>257</v>
      </c>
      <c r="U51" s="498">
        <v>257</v>
      </c>
    </row>
    <row r="52" spans="1:21" s="9" customFormat="1" ht="22.5" customHeight="1">
      <c r="A52" s="102">
        <v>1641</v>
      </c>
      <c r="B52" s="103" t="s">
        <v>378</v>
      </c>
      <c r="C52" s="330" t="s">
        <v>379</v>
      </c>
      <c r="D52" s="330" t="s">
        <v>345</v>
      </c>
      <c r="E52" s="111">
        <v>202</v>
      </c>
      <c r="F52" s="105">
        <v>202</v>
      </c>
      <c r="G52" s="105">
        <v>215</v>
      </c>
      <c r="H52" s="105">
        <v>213</v>
      </c>
      <c r="I52" s="105">
        <v>247</v>
      </c>
      <c r="J52" s="496">
        <v>203</v>
      </c>
      <c r="K52" s="497">
        <v>252</v>
      </c>
      <c r="L52" s="497">
        <v>252</v>
      </c>
      <c r="M52" s="497">
        <v>252</v>
      </c>
      <c r="N52" s="497">
        <v>252</v>
      </c>
      <c r="O52" s="497">
        <v>252</v>
      </c>
      <c r="P52" s="497">
        <v>252</v>
      </c>
      <c r="Q52" s="497">
        <v>252</v>
      </c>
      <c r="R52" s="497">
        <v>236</v>
      </c>
      <c r="S52" s="497">
        <v>252</v>
      </c>
      <c r="T52" s="497">
        <v>252</v>
      </c>
      <c r="U52" s="498">
        <v>252</v>
      </c>
    </row>
    <row r="53" spans="1:21" s="9" customFormat="1" ht="22.5" customHeight="1">
      <c r="A53" s="102">
        <v>1643</v>
      </c>
      <c r="B53" s="103" t="s">
        <v>380</v>
      </c>
      <c r="C53" s="363" t="s">
        <v>381</v>
      </c>
      <c r="D53" s="330" t="s">
        <v>345</v>
      </c>
      <c r="E53" s="101">
        <v>219</v>
      </c>
      <c r="F53" s="105">
        <v>214</v>
      </c>
      <c r="G53" s="105">
        <v>219</v>
      </c>
      <c r="H53" s="105">
        <v>277</v>
      </c>
      <c r="I53" s="105">
        <v>322</v>
      </c>
      <c r="J53" s="496">
        <v>297</v>
      </c>
      <c r="K53" s="497">
        <v>297</v>
      </c>
      <c r="L53" s="497">
        <v>297</v>
      </c>
      <c r="M53" s="497">
        <v>330</v>
      </c>
      <c r="N53" s="497">
        <v>330</v>
      </c>
      <c r="O53" s="497">
        <v>333</v>
      </c>
      <c r="P53" s="497">
        <v>333</v>
      </c>
      <c r="Q53" s="497">
        <v>333</v>
      </c>
      <c r="R53" s="497">
        <v>333</v>
      </c>
      <c r="S53" s="497">
        <v>333</v>
      </c>
      <c r="T53" s="497">
        <v>326</v>
      </c>
      <c r="U53" s="498">
        <v>326</v>
      </c>
    </row>
    <row r="54" spans="1:21" s="9" customFormat="1" ht="22.5" customHeight="1">
      <c r="A54" s="108">
        <v>1654</v>
      </c>
      <c r="B54" s="109" t="s">
        <v>382</v>
      </c>
      <c r="C54" s="331" t="s">
        <v>383</v>
      </c>
      <c r="D54" s="331" t="s">
        <v>91</v>
      </c>
      <c r="E54" s="110">
        <v>235</v>
      </c>
      <c r="F54" s="110">
        <v>236</v>
      </c>
      <c r="G54" s="110">
        <v>235</v>
      </c>
      <c r="H54" s="110">
        <v>241</v>
      </c>
      <c r="I54" s="110">
        <v>262</v>
      </c>
      <c r="J54" s="486">
        <v>264</v>
      </c>
      <c r="K54" s="487">
        <v>264</v>
      </c>
      <c r="L54" s="487">
        <v>264</v>
      </c>
      <c r="M54" s="487">
        <v>264</v>
      </c>
      <c r="N54" s="487">
        <v>264</v>
      </c>
      <c r="O54" s="487">
        <v>264</v>
      </c>
      <c r="P54" s="487">
        <v>264</v>
      </c>
      <c r="Q54" s="487">
        <v>246</v>
      </c>
      <c r="R54" s="487">
        <v>264</v>
      </c>
      <c r="S54" s="487">
        <v>264</v>
      </c>
      <c r="T54" s="487">
        <v>264</v>
      </c>
      <c r="U54" s="488">
        <v>264</v>
      </c>
    </row>
    <row r="55" spans="1:21" s="9" customFormat="1" ht="22.5" customHeight="1">
      <c r="A55" s="127">
        <v>1701</v>
      </c>
      <c r="B55" s="98" t="s">
        <v>384</v>
      </c>
      <c r="C55" s="333" t="s">
        <v>385</v>
      </c>
      <c r="D55" s="333" t="s">
        <v>91</v>
      </c>
      <c r="E55" s="111">
        <v>237</v>
      </c>
      <c r="F55" s="111">
        <v>249</v>
      </c>
      <c r="G55" s="111">
        <v>254</v>
      </c>
      <c r="H55" s="111">
        <v>271</v>
      </c>
      <c r="I55" s="111">
        <v>284</v>
      </c>
      <c r="J55" s="493">
        <v>276</v>
      </c>
      <c r="K55" s="494">
        <v>276</v>
      </c>
      <c r="L55" s="494">
        <v>276</v>
      </c>
      <c r="M55" s="494">
        <v>276</v>
      </c>
      <c r="N55" s="494">
        <v>289</v>
      </c>
      <c r="O55" s="494">
        <v>289</v>
      </c>
      <c r="P55" s="494">
        <v>289</v>
      </c>
      <c r="Q55" s="494">
        <v>289</v>
      </c>
      <c r="R55" s="494">
        <v>289</v>
      </c>
      <c r="S55" s="494">
        <v>289</v>
      </c>
      <c r="T55" s="494">
        <v>289</v>
      </c>
      <c r="U55" s="495">
        <v>289</v>
      </c>
    </row>
    <row r="56" spans="1:21" s="9" customFormat="1" ht="22.5" customHeight="1">
      <c r="A56" s="136">
        <v>1721</v>
      </c>
      <c r="B56" s="544" t="s">
        <v>386</v>
      </c>
      <c r="C56" s="335" t="s">
        <v>456</v>
      </c>
      <c r="D56" s="335" t="s">
        <v>91</v>
      </c>
      <c r="E56" s="101">
        <v>168</v>
      </c>
      <c r="F56" s="101">
        <v>153</v>
      </c>
      <c r="G56" s="101">
        <v>148</v>
      </c>
      <c r="H56" s="101">
        <v>151</v>
      </c>
      <c r="I56" s="101">
        <v>159</v>
      </c>
      <c r="J56" s="499">
        <v>144</v>
      </c>
      <c r="K56" s="500">
        <v>144</v>
      </c>
      <c r="L56" s="500">
        <v>153</v>
      </c>
      <c r="M56" s="500">
        <v>153</v>
      </c>
      <c r="N56" s="500">
        <v>153</v>
      </c>
      <c r="O56" s="500">
        <v>167</v>
      </c>
      <c r="P56" s="500">
        <v>167</v>
      </c>
      <c r="Q56" s="500">
        <v>167</v>
      </c>
      <c r="R56" s="500">
        <v>167</v>
      </c>
      <c r="S56" s="500">
        <v>167</v>
      </c>
      <c r="T56" s="500">
        <v>153</v>
      </c>
      <c r="U56" s="501">
        <v>167</v>
      </c>
    </row>
    <row r="57" spans="1:21" s="9" customFormat="1" ht="22.5" customHeight="1">
      <c r="A57" s="136">
        <v>1761</v>
      </c>
      <c r="B57" s="137" t="s">
        <v>387</v>
      </c>
      <c r="C57" s="337" t="s">
        <v>388</v>
      </c>
      <c r="D57" s="337" t="s">
        <v>91</v>
      </c>
      <c r="E57" s="101">
        <v>208</v>
      </c>
      <c r="F57" s="101">
        <v>205</v>
      </c>
      <c r="G57" s="101">
        <v>206</v>
      </c>
      <c r="H57" s="101">
        <v>219</v>
      </c>
      <c r="I57" s="101">
        <v>244</v>
      </c>
      <c r="J57" s="499">
        <v>233</v>
      </c>
      <c r="K57" s="500">
        <v>218</v>
      </c>
      <c r="L57" s="500">
        <v>225</v>
      </c>
      <c r="M57" s="500">
        <v>240</v>
      </c>
      <c r="N57" s="500">
        <v>255</v>
      </c>
      <c r="O57" s="500">
        <v>255</v>
      </c>
      <c r="P57" s="500">
        <v>255</v>
      </c>
      <c r="Q57" s="500">
        <v>255</v>
      </c>
      <c r="R57" s="500">
        <v>255</v>
      </c>
      <c r="S57" s="500">
        <v>255</v>
      </c>
      <c r="T57" s="500">
        <v>255</v>
      </c>
      <c r="U57" s="501">
        <v>225</v>
      </c>
    </row>
    <row r="58" spans="1:21" s="9" customFormat="1" ht="22.5" customHeight="1">
      <c r="A58" s="97">
        <v>1794</v>
      </c>
      <c r="B58" s="98" t="s">
        <v>389</v>
      </c>
      <c r="C58" s="333" t="s">
        <v>464</v>
      </c>
      <c r="D58" s="333" t="s">
        <v>91</v>
      </c>
      <c r="E58" s="99">
        <v>49</v>
      </c>
      <c r="F58" s="99">
        <v>73</v>
      </c>
      <c r="G58" s="99">
        <v>67</v>
      </c>
      <c r="H58" s="99">
        <v>70</v>
      </c>
      <c r="I58" s="99">
        <v>84</v>
      </c>
      <c r="J58" s="505">
        <v>70</v>
      </c>
      <c r="K58" s="506">
        <v>70</v>
      </c>
      <c r="L58" s="506">
        <v>84</v>
      </c>
      <c r="M58" s="506">
        <v>88</v>
      </c>
      <c r="N58" s="506">
        <v>88</v>
      </c>
      <c r="O58" s="506">
        <v>88</v>
      </c>
      <c r="P58" s="506">
        <v>88</v>
      </c>
      <c r="Q58" s="506">
        <v>88</v>
      </c>
      <c r="R58" s="506">
        <v>88</v>
      </c>
      <c r="S58" s="506">
        <v>88</v>
      </c>
      <c r="T58" s="506">
        <v>88</v>
      </c>
      <c r="U58" s="507">
        <v>82</v>
      </c>
    </row>
    <row r="59" spans="1:21" s="9" customFormat="1" ht="22.5" customHeight="1">
      <c r="A59" s="108">
        <v>1796</v>
      </c>
      <c r="B59" s="109" t="s">
        <v>390</v>
      </c>
      <c r="C59" s="331" t="s">
        <v>465</v>
      </c>
      <c r="D59" s="331" t="s">
        <v>331</v>
      </c>
      <c r="E59" s="110">
        <v>206</v>
      </c>
      <c r="F59" s="110">
        <v>246</v>
      </c>
      <c r="G59" s="110">
        <v>246</v>
      </c>
      <c r="H59" s="110">
        <v>243</v>
      </c>
      <c r="I59" s="110">
        <v>254</v>
      </c>
      <c r="J59" s="502">
        <v>246</v>
      </c>
      <c r="K59" s="503">
        <v>246</v>
      </c>
      <c r="L59" s="503">
        <v>246</v>
      </c>
      <c r="M59" s="503">
        <v>257</v>
      </c>
      <c r="N59" s="503">
        <v>257</v>
      </c>
      <c r="O59" s="503">
        <v>257</v>
      </c>
      <c r="P59" s="503">
        <v>257</v>
      </c>
      <c r="Q59" s="503">
        <v>257</v>
      </c>
      <c r="R59" s="503">
        <v>257</v>
      </c>
      <c r="S59" s="503">
        <v>257</v>
      </c>
      <c r="T59" s="503">
        <v>257</v>
      </c>
      <c r="U59" s="504">
        <v>257</v>
      </c>
    </row>
    <row r="60" spans="1:21" s="9" customFormat="1" ht="22.5" customHeight="1">
      <c r="A60" s="113">
        <v>1902</v>
      </c>
      <c r="B60" s="114" t="s">
        <v>391</v>
      </c>
      <c r="C60" s="329" t="s">
        <v>466</v>
      </c>
      <c r="D60" s="329" t="s">
        <v>91</v>
      </c>
      <c r="E60" s="111">
        <v>555</v>
      </c>
      <c r="F60" s="111">
        <v>528</v>
      </c>
      <c r="G60" s="111">
        <v>527</v>
      </c>
      <c r="H60" s="111">
        <v>527</v>
      </c>
      <c r="I60" s="111">
        <v>527</v>
      </c>
      <c r="J60" s="493">
        <v>527</v>
      </c>
      <c r="K60" s="494">
        <v>527</v>
      </c>
      <c r="L60" s="494">
        <v>527</v>
      </c>
      <c r="M60" s="494">
        <v>527</v>
      </c>
      <c r="N60" s="494">
        <v>527</v>
      </c>
      <c r="O60" s="494">
        <v>527</v>
      </c>
      <c r="P60" s="494">
        <v>527</v>
      </c>
      <c r="Q60" s="494">
        <v>527</v>
      </c>
      <c r="R60" s="494">
        <v>527</v>
      </c>
      <c r="S60" s="494">
        <v>527</v>
      </c>
      <c r="T60" s="494">
        <v>527</v>
      </c>
      <c r="U60" s="495">
        <v>527</v>
      </c>
    </row>
    <row r="61" spans="1:21" s="9" customFormat="1" ht="22.5" customHeight="1">
      <c r="A61" s="102">
        <v>1911</v>
      </c>
      <c r="B61" s="103" t="s">
        <v>392</v>
      </c>
      <c r="C61" s="330" t="s">
        <v>393</v>
      </c>
      <c r="D61" s="330" t="s">
        <v>326</v>
      </c>
      <c r="E61" s="105">
        <v>113</v>
      </c>
      <c r="F61" s="129">
        <v>113</v>
      </c>
      <c r="G61" s="105">
        <v>111</v>
      </c>
      <c r="H61" s="105">
        <v>116</v>
      </c>
      <c r="I61" s="105">
        <v>112</v>
      </c>
      <c r="J61" s="496">
        <v>104</v>
      </c>
      <c r="K61" s="497">
        <v>104</v>
      </c>
      <c r="L61" s="497">
        <v>104</v>
      </c>
      <c r="M61" s="497">
        <v>114</v>
      </c>
      <c r="N61" s="497">
        <v>114</v>
      </c>
      <c r="O61" s="497">
        <v>114</v>
      </c>
      <c r="P61" s="497">
        <v>114</v>
      </c>
      <c r="Q61" s="497">
        <v>114</v>
      </c>
      <c r="R61" s="497">
        <v>120</v>
      </c>
      <c r="S61" s="497">
        <v>120</v>
      </c>
      <c r="T61" s="497">
        <v>120</v>
      </c>
      <c r="U61" s="498">
        <v>109</v>
      </c>
    </row>
    <row r="62" spans="1:21" s="9" customFormat="1" ht="22.5" customHeight="1">
      <c r="A62" s="136">
        <v>1921</v>
      </c>
      <c r="B62" s="547" t="s">
        <v>151</v>
      </c>
      <c r="C62" s="552" t="s">
        <v>454</v>
      </c>
      <c r="D62" s="337" t="s">
        <v>91</v>
      </c>
      <c r="E62" s="101">
        <v>799</v>
      </c>
      <c r="F62" s="101">
        <v>789</v>
      </c>
      <c r="G62" s="101">
        <v>766</v>
      </c>
      <c r="H62" s="101">
        <v>838</v>
      </c>
      <c r="I62" s="101">
        <v>833</v>
      </c>
      <c r="J62" s="499">
        <v>852</v>
      </c>
      <c r="K62" s="500">
        <v>852</v>
      </c>
      <c r="L62" s="500">
        <v>852</v>
      </c>
      <c r="M62" s="500">
        <v>852</v>
      </c>
      <c r="N62" s="500">
        <v>852</v>
      </c>
      <c r="O62" s="500">
        <v>852</v>
      </c>
      <c r="P62" s="500">
        <v>852</v>
      </c>
      <c r="Q62" s="500">
        <v>852</v>
      </c>
      <c r="R62" s="500">
        <v>807</v>
      </c>
      <c r="S62" s="500">
        <v>807</v>
      </c>
      <c r="T62" s="500">
        <v>762</v>
      </c>
      <c r="U62" s="501">
        <v>807</v>
      </c>
    </row>
    <row r="63" spans="1:21" s="9" customFormat="1" ht="26.25" customHeight="1">
      <c r="A63" s="108">
        <v>2003</v>
      </c>
      <c r="B63" s="117" t="s">
        <v>152</v>
      </c>
      <c r="C63" s="331" t="s">
        <v>467</v>
      </c>
      <c r="D63" s="331" t="s">
        <v>345</v>
      </c>
      <c r="E63" s="110">
        <v>962</v>
      </c>
      <c r="F63" s="110">
        <v>959</v>
      </c>
      <c r="G63" s="110">
        <v>1060</v>
      </c>
      <c r="H63" s="110">
        <v>1026</v>
      </c>
      <c r="I63" s="110">
        <v>1147</v>
      </c>
      <c r="J63" s="502">
        <v>1153</v>
      </c>
      <c r="K63" s="503">
        <v>1153</v>
      </c>
      <c r="L63" s="503">
        <v>1153</v>
      </c>
      <c r="M63" s="503">
        <v>1153</v>
      </c>
      <c r="N63" s="503">
        <v>1153</v>
      </c>
      <c r="O63" s="503">
        <v>1153</v>
      </c>
      <c r="P63" s="503">
        <v>1153</v>
      </c>
      <c r="Q63" s="503">
        <v>1153</v>
      </c>
      <c r="R63" s="503">
        <v>1153</v>
      </c>
      <c r="S63" s="503">
        <v>1153</v>
      </c>
      <c r="T63" s="503">
        <v>1153</v>
      </c>
      <c r="U63" s="504">
        <v>1079</v>
      </c>
    </row>
    <row r="64" spans="1:21" s="9" customFormat="1" ht="22.5" customHeight="1">
      <c r="A64" s="127">
        <v>2021</v>
      </c>
      <c r="B64" s="130" t="s">
        <v>394</v>
      </c>
      <c r="C64" s="335" t="s">
        <v>395</v>
      </c>
      <c r="D64" s="335" t="s">
        <v>348</v>
      </c>
      <c r="E64" s="120">
        <v>1134</v>
      </c>
      <c r="F64" s="120">
        <v>1133</v>
      </c>
      <c r="G64" s="120">
        <v>1087</v>
      </c>
      <c r="H64" s="120">
        <v>1098</v>
      </c>
      <c r="I64" s="120">
        <v>1171</v>
      </c>
      <c r="J64" s="509">
        <v>1175</v>
      </c>
      <c r="K64" s="508">
        <v>1175</v>
      </c>
      <c r="L64" s="508">
        <v>1175</v>
      </c>
      <c r="M64" s="508">
        <v>1175</v>
      </c>
      <c r="N64" s="508">
        <v>1185</v>
      </c>
      <c r="O64" s="508">
        <v>1185</v>
      </c>
      <c r="P64" s="508">
        <v>1185</v>
      </c>
      <c r="Q64" s="508">
        <v>1185</v>
      </c>
      <c r="R64" s="508">
        <v>1185</v>
      </c>
      <c r="S64" s="508">
        <v>1141</v>
      </c>
      <c r="T64" s="508">
        <v>1145</v>
      </c>
      <c r="U64" s="510">
        <v>1145</v>
      </c>
    </row>
    <row r="65" spans="1:21" s="9" customFormat="1" ht="22.5" customHeight="1">
      <c r="A65" s="102">
        <v>2101</v>
      </c>
      <c r="B65" s="115" t="s">
        <v>396</v>
      </c>
      <c r="C65" s="330" t="s">
        <v>550</v>
      </c>
      <c r="D65" s="330" t="s">
        <v>397</v>
      </c>
      <c r="E65" s="105">
        <v>400</v>
      </c>
      <c r="F65" s="105">
        <v>401</v>
      </c>
      <c r="G65" s="105">
        <v>411</v>
      </c>
      <c r="H65" s="105">
        <v>446</v>
      </c>
      <c r="I65" s="105">
        <v>486</v>
      </c>
      <c r="J65" s="496">
        <v>478</v>
      </c>
      <c r="K65" s="497">
        <v>478</v>
      </c>
      <c r="L65" s="497">
        <v>478</v>
      </c>
      <c r="M65" s="497">
        <v>488</v>
      </c>
      <c r="N65" s="497">
        <v>488</v>
      </c>
      <c r="O65" s="497">
        <v>488</v>
      </c>
      <c r="P65" s="497">
        <v>488</v>
      </c>
      <c r="Q65" s="497">
        <v>488</v>
      </c>
      <c r="R65" s="497">
        <v>488</v>
      </c>
      <c r="S65" s="497">
        <v>488</v>
      </c>
      <c r="T65" s="497">
        <v>494</v>
      </c>
      <c r="U65" s="498">
        <v>494</v>
      </c>
    </row>
    <row r="66" spans="1:21" s="9" customFormat="1" ht="22.5" customHeight="1">
      <c r="A66" s="545">
        <v>2133</v>
      </c>
      <c r="B66" s="356" t="s">
        <v>398</v>
      </c>
      <c r="C66" s="334" t="s">
        <v>549</v>
      </c>
      <c r="D66" s="334" t="s">
        <v>90</v>
      </c>
      <c r="E66" s="134">
        <v>595</v>
      </c>
      <c r="F66" s="134">
        <v>595</v>
      </c>
      <c r="G66" s="134">
        <v>595</v>
      </c>
      <c r="H66" s="134">
        <v>604</v>
      </c>
      <c r="I66" s="134">
        <v>627</v>
      </c>
      <c r="J66" s="515">
        <v>627</v>
      </c>
      <c r="K66" s="511">
        <v>627</v>
      </c>
      <c r="L66" s="511">
        <v>627</v>
      </c>
      <c r="M66" s="511">
        <v>627</v>
      </c>
      <c r="N66" s="511">
        <v>627</v>
      </c>
      <c r="O66" s="511">
        <v>627</v>
      </c>
      <c r="P66" s="511">
        <v>627</v>
      </c>
      <c r="Q66" s="511">
        <v>627</v>
      </c>
      <c r="R66" s="511">
        <v>627</v>
      </c>
      <c r="S66" s="511">
        <v>627</v>
      </c>
      <c r="T66" s="511">
        <v>627</v>
      </c>
      <c r="U66" s="516">
        <v>627</v>
      </c>
    </row>
    <row r="67" spans="1:21" s="9" customFormat="1" ht="22.5" customHeight="1">
      <c r="A67" s="127">
        <v>2144</v>
      </c>
      <c r="B67" s="544" t="s">
        <v>399</v>
      </c>
      <c r="C67" s="335" t="s">
        <v>400</v>
      </c>
      <c r="D67" s="335" t="s">
        <v>401</v>
      </c>
      <c r="E67" s="120">
        <v>2304</v>
      </c>
      <c r="F67" s="120">
        <v>2310</v>
      </c>
      <c r="G67" s="120">
        <v>2323</v>
      </c>
      <c r="H67" s="120">
        <v>2351</v>
      </c>
      <c r="I67" s="120">
        <v>2693</v>
      </c>
      <c r="J67" s="471">
        <v>2423</v>
      </c>
      <c r="K67" s="472">
        <v>2480</v>
      </c>
      <c r="L67" s="472">
        <v>2693</v>
      </c>
      <c r="M67" s="472">
        <v>2693</v>
      </c>
      <c r="N67" s="472">
        <v>2693</v>
      </c>
      <c r="O67" s="472">
        <v>2693</v>
      </c>
      <c r="P67" s="472">
        <v>2693</v>
      </c>
      <c r="Q67" s="472">
        <v>2693</v>
      </c>
      <c r="R67" s="472">
        <v>2693</v>
      </c>
      <c r="S67" s="472">
        <v>2693</v>
      </c>
      <c r="T67" s="472">
        <v>2693</v>
      </c>
      <c r="U67" s="473">
        <v>2693</v>
      </c>
    </row>
    <row r="68" spans="1:21" s="9" customFormat="1" ht="22.5" customHeight="1">
      <c r="A68" s="136">
        <v>2162</v>
      </c>
      <c r="B68" s="137" t="s">
        <v>402</v>
      </c>
      <c r="C68" s="337" t="s">
        <v>403</v>
      </c>
      <c r="D68" s="337" t="s">
        <v>89</v>
      </c>
      <c r="E68" s="101">
        <v>383</v>
      </c>
      <c r="F68" s="101">
        <v>383</v>
      </c>
      <c r="G68" s="101">
        <v>383</v>
      </c>
      <c r="H68" s="101">
        <v>414</v>
      </c>
      <c r="I68" s="101">
        <v>444</v>
      </c>
      <c r="J68" s="499">
        <v>417</v>
      </c>
      <c r="K68" s="500">
        <v>417</v>
      </c>
      <c r="L68" s="500">
        <v>417</v>
      </c>
      <c r="M68" s="500">
        <v>417</v>
      </c>
      <c r="N68" s="500">
        <v>417</v>
      </c>
      <c r="O68" s="500">
        <v>417</v>
      </c>
      <c r="P68" s="500">
        <v>417</v>
      </c>
      <c r="Q68" s="500">
        <v>417</v>
      </c>
      <c r="R68" s="500">
        <v>500</v>
      </c>
      <c r="S68" s="500">
        <v>500</v>
      </c>
      <c r="T68" s="500">
        <v>500</v>
      </c>
      <c r="U68" s="501">
        <v>500</v>
      </c>
    </row>
    <row r="69" spans="1:21" s="9" customFormat="1" ht="22.5" customHeight="1">
      <c r="A69" s="108">
        <v>2172</v>
      </c>
      <c r="B69" s="109" t="s">
        <v>404</v>
      </c>
      <c r="C69" s="331" t="s">
        <v>551</v>
      </c>
      <c r="D69" s="331" t="s">
        <v>405</v>
      </c>
      <c r="E69" s="110">
        <v>176</v>
      </c>
      <c r="F69" s="110">
        <v>177</v>
      </c>
      <c r="G69" s="110">
        <v>180</v>
      </c>
      <c r="H69" s="110">
        <v>189</v>
      </c>
      <c r="I69" s="110">
        <v>203</v>
      </c>
      <c r="J69" s="502">
        <v>203</v>
      </c>
      <c r="K69" s="503">
        <v>203</v>
      </c>
      <c r="L69" s="503">
        <v>203</v>
      </c>
      <c r="M69" s="503">
        <v>203</v>
      </c>
      <c r="N69" s="503">
        <v>203</v>
      </c>
      <c r="O69" s="503">
        <v>203</v>
      </c>
      <c r="P69" s="503">
        <v>203</v>
      </c>
      <c r="Q69" s="503">
        <v>203</v>
      </c>
      <c r="R69" s="503">
        <v>203</v>
      </c>
      <c r="S69" s="503">
        <v>203</v>
      </c>
      <c r="T69" s="503">
        <v>206</v>
      </c>
      <c r="U69" s="504">
        <v>206</v>
      </c>
    </row>
    <row r="70" spans="1:21" s="9" customFormat="1" ht="22.5" customHeight="1">
      <c r="A70" s="368" t="s">
        <v>3</v>
      </c>
      <c r="B70" s="98"/>
      <c r="C70" s="569"/>
      <c r="D70" s="569"/>
      <c r="E70" s="570"/>
      <c r="F70" s="570"/>
      <c r="G70" s="570"/>
      <c r="H70" s="570"/>
      <c r="I70" s="570"/>
      <c r="J70" s="570"/>
      <c r="K70" s="570"/>
      <c r="L70" s="570"/>
      <c r="M70" s="570"/>
      <c r="N70" s="570"/>
      <c r="O70" s="570"/>
      <c r="P70" s="570"/>
      <c r="Q70" s="570"/>
      <c r="R70" s="570"/>
      <c r="S70" s="570"/>
      <c r="T70" s="570"/>
      <c r="U70" s="570"/>
    </row>
    <row r="71" spans="1:21" s="9" customFormat="1" ht="22.5" customHeight="1">
      <c r="A71" s="127">
        <v>3001</v>
      </c>
      <c r="B71" s="544" t="s">
        <v>406</v>
      </c>
      <c r="C71" s="549" t="s">
        <v>407</v>
      </c>
      <c r="D71" s="335" t="s">
        <v>408</v>
      </c>
      <c r="E71" s="120">
        <v>3590</v>
      </c>
      <c r="F71" s="120">
        <v>3605</v>
      </c>
      <c r="G71" s="120">
        <v>3621</v>
      </c>
      <c r="H71" s="120">
        <v>3646</v>
      </c>
      <c r="I71" s="120">
        <v>3664</v>
      </c>
      <c r="J71" s="471">
        <v>3656</v>
      </c>
      <c r="K71" s="472">
        <v>3659</v>
      </c>
      <c r="L71" s="472">
        <v>3647</v>
      </c>
      <c r="M71" s="472">
        <v>3650</v>
      </c>
      <c r="N71" s="472">
        <v>3665</v>
      </c>
      <c r="O71" s="472">
        <v>3665</v>
      </c>
      <c r="P71" s="472">
        <v>3664</v>
      </c>
      <c r="Q71" s="472">
        <v>3670</v>
      </c>
      <c r="R71" s="472">
        <v>3668</v>
      </c>
      <c r="S71" s="472">
        <v>3670</v>
      </c>
      <c r="T71" s="472">
        <v>3676</v>
      </c>
      <c r="U71" s="473">
        <v>3677</v>
      </c>
    </row>
    <row r="72" spans="1:21" s="9" customFormat="1" ht="22.5" customHeight="1">
      <c r="A72" s="108">
        <v>3121</v>
      </c>
      <c r="B72" s="109" t="s">
        <v>409</v>
      </c>
      <c r="C72" s="567" t="s">
        <v>457</v>
      </c>
      <c r="D72" s="367" t="s">
        <v>410</v>
      </c>
      <c r="E72" s="550">
        <v>1492</v>
      </c>
      <c r="F72" s="110">
        <v>1513</v>
      </c>
      <c r="G72" s="110">
        <v>1599</v>
      </c>
      <c r="H72" s="110">
        <v>1823</v>
      </c>
      <c r="I72" s="110">
        <v>2210</v>
      </c>
      <c r="J72" s="502">
        <v>2210</v>
      </c>
      <c r="K72" s="503">
        <v>2210</v>
      </c>
      <c r="L72" s="503">
        <v>2210</v>
      </c>
      <c r="M72" s="503">
        <v>2210</v>
      </c>
      <c r="N72" s="503">
        <v>2210</v>
      </c>
      <c r="O72" s="503">
        <v>2210</v>
      </c>
      <c r="P72" s="503">
        <v>2210</v>
      </c>
      <c r="Q72" s="503">
        <v>2210</v>
      </c>
      <c r="R72" s="503">
        <v>2210</v>
      </c>
      <c r="S72" s="503">
        <v>2210</v>
      </c>
      <c r="T72" s="503">
        <v>2210</v>
      </c>
      <c r="U72" s="504">
        <v>2210</v>
      </c>
    </row>
    <row r="73" spans="1:21" s="9" customFormat="1" ht="26.25" customHeight="1">
      <c r="A73" s="545">
        <v>3151</v>
      </c>
      <c r="B73" s="128" t="s">
        <v>411</v>
      </c>
      <c r="C73" s="551" t="s">
        <v>412</v>
      </c>
      <c r="D73" s="334" t="s">
        <v>86</v>
      </c>
      <c r="E73" s="134">
        <v>6485</v>
      </c>
      <c r="F73" s="134">
        <v>6585</v>
      </c>
      <c r="G73" s="134">
        <v>6585</v>
      </c>
      <c r="H73" s="134">
        <v>6634</v>
      </c>
      <c r="I73" s="134">
        <v>6750</v>
      </c>
      <c r="J73" s="561">
        <v>6750</v>
      </c>
      <c r="K73" s="562">
        <v>6750</v>
      </c>
      <c r="L73" s="562">
        <v>6750</v>
      </c>
      <c r="M73" s="562">
        <v>6750</v>
      </c>
      <c r="N73" s="562">
        <v>6750</v>
      </c>
      <c r="O73" s="562">
        <v>6750</v>
      </c>
      <c r="P73" s="562">
        <v>6750</v>
      </c>
      <c r="Q73" s="562">
        <v>6750</v>
      </c>
      <c r="R73" s="562">
        <v>6750</v>
      </c>
      <c r="S73" s="562">
        <v>6750</v>
      </c>
      <c r="T73" s="562">
        <v>6750</v>
      </c>
      <c r="U73" s="563">
        <v>6750</v>
      </c>
    </row>
    <row r="74" spans="1:21" s="9" customFormat="1" ht="24" customHeight="1">
      <c r="A74" s="599" t="s">
        <v>4</v>
      </c>
      <c r="B74" s="599"/>
      <c r="C74" s="569"/>
      <c r="D74" s="569"/>
      <c r="E74" s="570"/>
      <c r="F74" s="570"/>
      <c r="G74" s="570"/>
      <c r="H74" s="570"/>
      <c r="I74" s="570"/>
      <c r="J74" s="570"/>
      <c r="K74" s="570"/>
      <c r="L74" s="570"/>
      <c r="M74" s="570"/>
      <c r="N74" s="570"/>
      <c r="O74" s="570"/>
      <c r="P74" s="570"/>
      <c r="Q74" s="570"/>
      <c r="R74" s="570"/>
      <c r="S74" s="570"/>
      <c r="T74" s="570"/>
      <c r="U74" s="570"/>
    </row>
    <row r="75" spans="1:21" s="9" customFormat="1" ht="18" customHeight="1">
      <c r="A75" s="102">
        <v>3605</v>
      </c>
      <c r="B75" s="103" t="s">
        <v>413</v>
      </c>
      <c r="C75" s="330" t="s">
        <v>535</v>
      </c>
      <c r="D75" s="330" t="s">
        <v>414</v>
      </c>
      <c r="E75" s="106">
        <v>8133</v>
      </c>
      <c r="F75" s="106">
        <v>7969</v>
      </c>
      <c r="G75" s="106">
        <v>7853</v>
      </c>
      <c r="H75" s="106">
        <v>9289</v>
      </c>
      <c r="I75" s="106">
        <v>9045</v>
      </c>
      <c r="J75" s="474">
        <v>10836</v>
      </c>
      <c r="K75" s="475">
        <v>9853</v>
      </c>
      <c r="L75" s="475">
        <v>9568</v>
      </c>
      <c r="M75" s="475">
        <v>9314</v>
      </c>
      <c r="N75" s="475">
        <v>9172</v>
      </c>
      <c r="O75" s="475">
        <v>8921</v>
      </c>
      <c r="P75" s="475">
        <v>8630</v>
      </c>
      <c r="Q75" s="475">
        <v>8339</v>
      </c>
      <c r="R75" s="475">
        <v>8156</v>
      </c>
      <c r="S75" s="475">
        <v>8591</v>
      </c>
      <c r="T75" s="475">
        <v>8577</v>
      </c>
      <c r="U75" s="476">
        <v>8585</v>
      </c>
    </row>
    <row r="76" spans="1:21" s="9" customFormat="1" ht="22.5" customHeight="1">
      <c r="A76" s="136">
        <v>3615</v>
      </c>
      <c r="B76" s="137" t="s">
        <v>154</v>
      </c>
      <c r="C76" s="552" t="s">
        <v>552</v>
      </c>
      <c r="D76" s="337" t="s">
        <v>153</v>
      </c>
      <c r="E76" s="101">
        <v>8574</v>
      </c>
      <c r="F76" s="101">
        <v>8157</v>
      </c>
      <c r="G76" s="101">
        <v>8178</v>
      </c>
      <c r="H76" s="101">
        <v>8597</v>
      </c>
      <c r="I76" s="101">
        <v>8707</v>
      </c>
      <c r="J76" s="499">
        <v>8670</v>
      </c>
      <c r="K76" s="500">
        <v>8670</v>
      </c>
      <c r="L76" s="500">
        <v>8670</v>
      </c>
      <c r="M76" s="500">
        <v>8670</v>
      </c>
      <c r="N76" s="500">
        <v>9002</v>
      </c>
      <c r="O76" s="500">
        <v>8670</v>
      </c>
      <c r="P76" s="500">
        <v>8670</v>
      </c>
      <c r="Q76" s="500">
        <v>8670</v>
      </c>
      <c r="R76" s="500">
        <v>8670</v>
      </c>
      <c r="S76" s="500">
        <v>8707</v>
      </c>
      <c r="T76" s="500">
        <v>8707</v>
      </c>
      <c r="U76" s="501">
        <v>8707</v>
      </c>
    </row>
    <row r="77" spans="1:21" s="9" customFormat="1" ht="22.5" customHeight="1">
      <c r="A77" s="102">
        <v>3701</v>
      </c>
      <c r="B77" s="103" t="s">
        <v>415</v>
      </c>
      <c r="C77" s="330" t="s">
        <v>553</v>
      </c>
      <c r="D77" s="553" t="s">
        <v>460</v>
      </c>
      <c r="E77" s="105">
        <v>1714</v>
      </c>
      <c r="F77" s="105">
        <v>1557</v>
      </c>
      <c r="G77" s="105">
        <v>1729</v>
      </c>
      <c r="H77" s="105">
        <v>2049</v>
      </c>
      <c r="I77" s="105">
        <v>2105</v>
      </c>
      <c r="J77" s="496">
        <v>2052</v>
      </c>
      <c r="K77" s="497">
        <v>2028</v>
      </c>
      <c r="L77" s="497">
        <v>2028</v>
      </c>
      <c r="M77" s="497">
        <v>2028</v>
      </c>
      <c r="N77" s="497">
        <v>2028</v>
      </c>
      <c r="O77" s="497">
        <v>2028</v>
      </c>
      <c r="P77" s="497">
        <v>2084</v>
      </c>
      <c r="Q77" s="497">
        <v>2191</v>
      </c>
      <c r="R77" s="497">
        <v>2245</v>
      </c>
      <c r="S77" s="497">
        <v>2224</v>
      </c>
      <c r="T77" s="497">
        <v>2170</v>
      </c>
      <c r="U77" s="498">
        <v>2151</v>
      </c>
    </row>
    <row r="78" spans="1:21" s="9" customFormat="1" ht="22.5" customHeight="1">
      <c r="A78" s="127">
        <v>3800</v>
      </c>
      <c r="B78" s="544" t="s">
        <v>416</v>
      </c>
      <c r="C78" s="554" t="s">
        <v>554</v>
      </c>
      <c r="D78" s="335" t="s">
        <v>153</v>
      </c>
      <c r="E78" s="555">
        <v>3467</v>
      </c>
      <c r="F78" s="555">
        <v>3520</v>
      </c>
      <c r="G78" s="555">
        <v>3520</v>
      </c>
      <c r="H78" s="555">
        <v>3520</v>
      </c>
      <c r="I78" s="120">
        <v>3520</v>
      </c>
      <c r="J78" s="509">
        <v>3520</v>
      </c>
      <c r="K78" s="508">
        <v>3520</v>
      </c>
      <c r="L78" s="508">
        <v>3520</v>
      </c>
      <c r="M78" s="508">
        <v>3520</v>
      </c>
      <c r="N78" s="508">
        <v>3520</v>
      </c>
      <c r="O78" s="508">
        <v>3520</v>
      </c>
      <c r="P78" s="508">
        <v>3520</v>
      </c>
      <c r="Q78" s="508">
        <v>3520</v>
      </c>
      <c r="R78" s="508">
        <v>3520</v>
      </c>
      <c r="S78" s="508">
        <v>3520</v>
      </c>
      <c r="T78" s="508">
        <v>3520</v>
      </c>
      <c r="U78" s="510">
        <v>3520</v>
      </c>
    </row>
    <row r="79" spans="1:21" s="9" customFormat="1" ht="22.5" customHeight="1">
      <c r="A79" s="599" t="s">
        <v>5</v>
      </c>
      <c r="B79" s="599"/>
      <c r="C79" s="569"/>
      <c r="D79" s="569"/>
      <c r="E79" s="571"/>
      <c r="F79" s="571"/>
      <c r="G79" s="571"/>
      <c r="H79" s="571"/>
      <c r="I79" s="571"/>
      <c r="J79" s="571"/>
      <c r="K79" s="571"/>
      <c r="L79" s="571"/>
      <c r="M79" s="571"/>
      <c r="N79" s="571"/>
      <c r="O79" s="571"/>
      <c r="P79" s="571"/>
      <c r="Q79" s="571"/>
      <c r="R79" s="571"/>
      <c r="S79" s="571"/>
      <c r="T79" s="571"/>
      <c r="U79" s="571"/>
    </row>
    <row r="80" spans="1:21" s="9" customFormat="1" ht="22.5" customHeight="1">
      <c r="A80" s="136">
        <v>4251</v>
      </c>
      <c r="B80" s="137" t="s">
        <v>522</v>
      </c>
      <c r="C80" s="568" t="s">
        <v>523</v>
      </c>
      <c r="D80" s="337" t="s">
        <v>410</v>
      </c>
      <c r="E80" s="101">
        <v>1781</v>
      </c>
      <c r="F80" s="101">
        <v>1796</v>
      </c>
      <c r="G80" s="101">
        <v>1478</v>
      </c>
      <c r="H80" s="101">
        <v>1450</v>
      </c>
      <c r="I80" s="101">
        <v>1675</v>
      </c>
      <c r="J80" s="499">
        <v>1932</v>
      </c>
      <c r="K80" s="500">
        <v>1671</v>
      </c>
      <c r="L80" s="500">
        <v>1708</v>
      </c>
      <c r="M80" s="484">
        <v>1708</v>
      </c>
      <c r="N80" s="484">
        <v>1708</v>
      </c>
      <c r="O80" s="484">
        <v>1708</v>
      </c>
      <c r="P80" s="484">
        <v>1708</v>
      </c>
      <c r="Q80" s="484">
        <v>1562</v>
      </c>
      <c r="R80" s="484">
        <v>1598</v>
      </c>
      <c r="S80" s="500">
        <v>1598</v>
      </c>
      <c r="T80" s="500">
        <v>1598</v>
      </c>
      <c r="U80" s="501">
        <v>1598</v>
      </c>
    </row>
    <row r="81" spans="1:22" s="9" customFormat="1" ht="24" customHeight="1" thickBot="1">
      <c r="A81" s="123">
        <v>4331</v>
      </c>
      <c r="B81" s="124" t="s">
        <v>417</v>
      </c>
      <c r="C81" s="576" t="s">
        <v>468</v>
      </c>
      <c r="D81" s="332" t="s">
        <v>333</v>
      </c>
      <c r="E81" s="126">
        <v>1365</v>
      </c>
      <c r="F81" s="126">
        <v>1348</v>
      </c>
      <c r="G81" s="126">
        <v>1323</v>
      </c>
      <c r="H81" s="126">
        <v>1444</v>
      </c>
      <c r="I81" s="126">
        <v>1242</v>
      </c>
      <c r="J81" s="564">
        <v>1139</v>
      </c>
      <c r="K81" s="565">
        <v>1156</v>
      </c>
      <c r="L81" s="565">
        <v>1189</v>
      </c>
      <c r="M81" s="565">
        <v>1189</v>
      </c>
      <c r="N81" s="565">
        <v>1189</v>
      </c>
      <c r="O81" s="565">
        <v>1244</v>
      </c>
      <c r="P81" s="565">
        <v>1244</v>
      </c>
      <c r="Q81" s="565">
        <v>1244</v>
      </c>
      <c r="R81" s="565">
        <v>1244</v>
      </c>
      <c r="S81" s="565">
        <v>1244</v>
      </c>
      <c r="T81" s="565">
        <v>1409</v>
      </c>
      <c r="U81" s="566">
        <v>1409</v>
      </c>
    </row>
    <row r="82" spans="1:22" s="9" customFormat="1" ht="24" customHeight="1">
      <c r="A82" s="36"/>
      <c r="B82" s="39"/>
      <c r="C82" s="39"/>
      <c r="D82" s="40"/>
      <c r="E82" s="41"/>
      <c r="F82" s="41"/>
      <c r="G82" s="43"/>
      <c r="H82" s="43"/>
      <c r="I82" s="41"/>
      <c r="J82" s="42"/>
      <c r="K82" s="42"/>
      <c r="L82" s="42"/>
      <c r="M82" s="42"/>
      <c r="N82" s="42"/>
      <c r="O82" s="42"/>
      <c r="P82" s="42"/>
      <c r="Q82" s="42"/>
      <c r="R82" s="42"/>
      <c r="S82" s="42"/>
      <c r="T82" s="42"/>
      <c r="U82" s="42"/>
      <c r="V82" s="4"/>
    </row>
    <row r="83" spans="1:22" s="9" customFormat="1" ht="20.25" customHeight="1">
      <c r="A83" s="602" t="s">
        <v>315</v>
      </c>
      <c r="B83" s="602"/>
      <c r="C83" s="602"/>
      <c r="D83" s="602"/>
      <c r="E83" s="602"/>
      <c r="F83" s="602"/>
      <c r="G83" s="602"/>
      <c r="H83" s="602"/>
      <c r="I83" s="602"/>
      <c r="J83" s="600" t="s">
        <v>638</v>
      </c>
      <c r="K83" s="600"/>
      <c r="L83" s="600"/>
      <c r="M83" s="600"/>
      <c r="N83" s="600"/>
      <c r="O83" s="600"/>
      <c r="P83" s="600"/>
      <c r="Q83" s="600"/>
      <c r="R83" s="600"/>
      <c r="S83" s="600"/>
      <c r="T83" s="600"/>
      <c r="U83" s="600"/>
      <c r="V83" s="600"/>
    </row>
    <row r="84" spans="1:22" s="4" customFormat="1" ht="20.25" customHeight="1" thickBot="1">
      <c r="A84" s="96" t="s">
        <v>85</v>
      </c>
      <c r="B84" s="96"/>
      <c r="C84" s="96"/>
      <c r="D84" s="96"/>
      <c r="E84" s="96"/>
      <c r="F84" s="96"/>
      <c r="G84" s="96"/>
      <c r="H84" s="96"/>
      <c r="I84" s="96"/>
      <c r="J84" s="96"/>
      <c r="K84" s="96"/>
      <c r="L84" s="96"/>
      <c r="M84" s="96"/>
      <c r="N84" s="96"/>
      <c r="O84" s="96"/>
      <c r="P84" s="96"/>
      <c r="Q84" s="96"/>
      <c r="R84" s="96"/>
      <c r="S84" s="96"/>
      <c r="T84" s="96"/>
      <c r="U84" s="96"/>
      <c r="V84" s="9"/>
    </row>
    <row r="85" spans="1:22" ht="22.5" customHeight="1">
      <c r="A85" s="603" t="s">
        <v>327</v>
      </c>
      <c r="B85" s="603"/>
      <c r="C85" s="605" t="s">
        <v>328</v>
      </c>
      <c r="D85" s="605" t="s">
        <v>275</v>
      </c>
      <c r="E85" s="609" t="s">
        <v>631</v>
      </c>
      <c r="F85" s="609" t="s">
        <v>314</v>
      </c>
      <c r="G85" s="609" t="s">
        <v>516</v>
      </c>
      <c r="H85" s="607" t="s">
        <v>517</v>
      </c>
      <c r="I85" s="607" t="s">
        <v>592</v>
      </c>
      <c r="J85" s="613" t="s">
        <v>593</v>
      </c>
      <c r="K85" s="613"/>
      <c r="L85" s="613"/>
      <c r="M85" s="613"/>
      <c r="N85" s="613"/>
      <c r="O85" s="613"/>
      <c r="P85" s="613"/>
      <c r="Q85" s="613"/>
      <c r="R85" s="613"/>
      <c r="S85" s="613"/>
      <c r="T85" s="613"/>
      <c r="U85" s="613"/>
      <c r="V85" s="9"/>
    </row>
    <row r="86" spans="1:22" s="9" customFormat="1" ht="13.5" customHeight="1">
      <c r="A86" s="604"/>
      <c r="B86" s="604"/>
      <c r="C86" s="606"/>
      <c r="D86" s="606"/>
      <c r="E86" s="611"/>
      <c r="F86" s="611"/>
      <c r="G86" s="610"/>
      <c r="H86" s="608"/>
      <c r="I86" s="608"/>
      <c r="J86" s="492" t="s">
        <v>143</v>
      </c>
      <c r="K86" s="468" t="s">
        <v>84</v>
      </c>
      <c r="L86" s="468" t="s">
        <v>83</v>
      </c>
      <c r="M86" s="468" t="s">
        <v>82</v>
      </c>
      <c r="N86" s="468" t="s">
        <v>81</v>
      </c>
      <c r="O86" s="468" t="s">
        <v>80</v>
      </c>
      <c r="P86" s="468" t="s">
        <v>79</v>
      </c>
      <c r="Q86" s="468" t="s">
        <v>78</v>
      </c>
      <c r="R86" s="468" t="s">
        <v>77</v>
      </c>
      <c r="S86" s="468" t="s">
        <v>76</v>
      </c>
      <c r="T86" s="468" t="s">
        <v>75</v>
      </c>
      <c r="U86" s="470" t="s">
        <v>74</v>
      </c>
    </row>
    <row r="87" spans="1:22" s="9" customFormat="1" ht="22.5" customHeight="1">
      <c r="A87" s="113">
        <v>4412</v>
      </c>
      <c r="B87" s="114" t="s">
        <v>155</v>
      </c>
      <c r="C87" s="364" t="s">
        <v>418</v>
      </c>
      <c r="D87" s="365" t="s">
        <v>419</v>
      </c>
      <c r="E87" s="111">
        <v>376</v>
      </c>
      <c r="F87" s="111">
        <v>390</v>
      </c>
      <c r="G87" s="111">
        <v>391</v>
      </c>
      <c r="H87" s="111">
        <v>366</v>
      </c>
      <c r="I87" s="111">
        <v>439</v>
      </c>
      <c r="J87" s="493">
        <v>391</v>
      </c>
      <c r="K87" s="494">
        <v>420</v>
      </c>
      <c r="L87" s="494">
        <v>406</v>
      </c>
      <c r="M87" s="494">
        <v>413</v>
      </c>
      <c r="N87" s="494">
        <v>456</v>
      </c>
      <c r="O87" s="494">
        <v>456</v>
      </c>
      <c r="P87" s="494">
        <v>456</v>
      </c>
      <c r="Q87" s="494">
        <v>456</v>
      </c>
      <c r="R87" s="494">
        <v>456</v>
      </c>
      <c r="S87" s="494">
        <v>454</v>
      </c>
      <c r="T87" s="494">
        <v>454</v>
      </c>
      <c r="U87" s="495">
        <v>454</v>
      </c>
    </row>
    <row r="88" spans="1:22" s="9" customFormat="1" ht="22.5" customHeight="1">
      <c r="A88" s="127">
        <v>4413</v>
      </c>
      <c r="B88" s="130" t="s">
        <v>420</v>
      </c>
      <c r="C88" s="335" t="s">
        <v>543</v>
      </c>
      <c r="D88" s="330" t="s">
        <v>421</v>
      </c>
      <c r="E88" s="120">
        <v>394</v>
      </c>
      <c r="F88" s="120">
        <v>725</v>
      </c>
      <c r="G88" s="111">
        <v>718</v>
      </c>
      <c r="H88" s="111">
        <v>683</v>
      </c>
      <c r="I88" s="111">
        <v>770</v>
      </c>
      <c r="J88" s="493">
        <v>689</v>
      </c>
      <c r="K88" s="494">
        <v>741</v>
      </c>
      <c r="L88" s="508">
        <v>785</v>
      </c>
      <c r="M88" s="508">
        <v>785</v>
      </c>
      <c r="N88" s="508">
        <v>781</v>
      </c>
      <c r="O88" s="508">
        <v>781</v>
      </c>
      <c r="P88" s="508">
        <v>781</v>
      </c>
      <c r="Q88" s="508">
        <v>781</v>
      </c>
      <c r="R88" s="494">
        <v>781</v>
      </c>
      <c r="S88" s="494">
        <v>778</v>
      </c>
      <c r="T88" s="494">
        <v>778</v>
      </c>
      <c r="U88" s="495">
        <v>774</v>
      </c>
    </row>
    <row r="89" spans="1:22" s="9" customFormat="1" ht="22.5" customHeight="1">
      <c r="A89" s="108">
        <v>4441</v>
      </c>
      <c r="B89" s="109" t="s">
        <v>156</v>
      </c>
      <c r="C89" s="540" t="s">
        <v>542</v>
      </c>
      <c r="D89" s="331" t="s">
        <v>150</v>
      </c>
      <c r="E89" s="110">
        <v>293</v>
      </c>
      <c r="F89" s="110">
        <v>363</v>
      </c>
      <c r="G89" s="110">
        <v>343</v>
      </c>
      <c r="H89" s="110">
        <v>355</v>
      </c>
      <c r="I89" s="110">
        <v>415</v>
      </c>
      <c r="J89" s="502">
        <v>393</v>
      </c>
      <c r="K89" s="503">
        <v>393</v>
      </c>
      <c r="L89" s="503">
        <v>393</v>
      </c>
      <c r="M89" s="503">
        <v>427</v>
      </c>
      <c r="N89" s="503">
        <v>471</v>
      </c>
      <c r="O89" s="503">
        <v>473</v>
      </c>
      <c r="P89" s="503">
        <v>407</v>
      </c>
      <c r="Q89" s="503">
        <v>396</v>
      </c>
      <c r="R89" s="503">
        <v>407</v>
      </c>
      <c r="S89" s="503">
        <v>407</v>
      </c>
      <c r="T89" s="503">
        <v>407</v>
      </c>
      <c r="U89" s="504">
        <v>407</v>
      </c>
    </row>
    <row r="90" spans="1:22" s="9" customFormat="1" ht="22.5" customHeight="1">
      <c r="A90" s="599" t="s">
        <v>316</v>
      </c>
      <c r="B90" s="599"/>
      <c r="C90" s="569"/>
      <c r="D90" s="569"/>
      <c r="E90" s="570"/>
      <c r="F90" s="570"/>
      <c r="G90" s="570"/>
      <c r="H90" s="570"/>
      <c r="I90" s="570"/>
      <c r="J90" s="570"/>
      <c r="K90" s="570"/>
      <c r="L90" s="570"/>
      <c r="M90" s="570"/>
      <c r="N90" s="570"/>
      <c r="O90" s="570"/>
      <c r="P90" s="570"/>
      <c r="Q90" s="570"/>
      <c r="R90" s="570"/>
      <c r="S90" s="570"/>
      <c r="T90" s="570"/>
      <c r="U90" s="570"/>
    </row>
    <row r="91" spans="1:22" s="9" customFormat="1" ht="22.5" customHeight="1">
      <c r="A91" s="113">
        <v>5102</v>
      </c>
      <c r="B91" s="114" t="s">
        <v>422</v>
      </c>
      <c r="C91" s="329" t="s">
        <v>469</v>
      </c>
      <c r="D91" s="329" t="s">
        <v>88</v>
      </c>
      <c r="E91" s="111">
        <v>79570</v>
      </c>
      <c r="F91" s="120">
        <v>0</v>
      </c>
      <c r="G91" s="120">
        <v>93500</v>
      </c>
      <c r="H91" s="120">
        <v>71867</v>
      </c>
      <c r="I91" s="120">
        <v>86533</v>
      </c>
      <c r="J91" s="509">
        <v>61600</v>
      </c>
      <c r="K91" s="472">
        <v>61600</v>
      </c>
      <c r="L91" s="472" t="s">
        <v>612</v>
      </c>
      <c r="M91" s="472" t="s">
        <v>612</v>
      </c>
      <c r="N91" s="472" t="s">
        <v>612</v>
      </c>
      <c r="O91" s="472" t="s">
        <v>612</v>
      </c>
      <c r="P91" s="472" t="s">
        <v>612</v>
      </c>
      <c r="Q91" s="472" t="s">
        <v>612</v>
      </c>
      <c r="R91" s="481">
        <v>99000</v>
      </c>
      <c r="S91" s="481">
        <v>99000</v>
      </c>
      <c r="T91" s="494">
        <v>99000</v>
      </c>
      <c r="U91" s="495">
        <v>99000</v>
      </c>
    </row>
    <row r="92" spans="1:22" s="9" customFormat="1" ht="22.5" customHeight="1">
      <c r="A92" s="127">
        <v>5104</v>
      </c>
      <c r="B92" s="544" t="s">
        <v>422</v>
      </c>
      <c r="C92" s="335" t="s">
        <v>524</v>
      </c>
      <c r="D92" s="335" t="s">
        <v>88</v>
      </c>
      <c r="E92" s="120">
        <v>23914</v>
      </c>
      <c r="F92" s="101">
        <v>30394</v>
      </c>
      <c r="G92" s="101">
        <v>37278</v>
      </c>
      <c r="H92" s="101">
        <v>38964</v>
      </c>
      <c r="I92" s="101">
        <v>43330</v>
      </c>
      <c r="J92" s="499">
        <v>43230</v>
      </c>
      <c r="K92" s="484">
        <v>43230</v>
      </c>
      <c r="L92" s="484" t="s">
        <v>612</v>
      </c>
      <c r="M92" s="484" t="s">
        <v>612</v>
      </c>
      <c r="N92" s="484" t="s">
        <v>612</v>
      </c>
      <c r="O92" s="484" t="s">
        <v>612</v>
      </c>
      <c r="P92" s="484" t="s">
        <v>612</v>
      </c>
      <c r="Q92" s="484" t="s">
        <v>612</v>
      </c>
      <c r="R92" s="472">
        <v>47227</v>
      </c>
      <c r="S92" s="472">
        <v>43560</v>
      </c>
      <c r="T92" s="508">
        <v>43560</v>
      </c>
      <c r="U92" s="510">
        <v>39171</v>
      </c>
    </row>
    <row r="93" spans="1:22" s="9" customFormat="1" ht="22.5" customHeight="1">
      <c r="A93" s="97">
        <v>5172</v>
      </c>
      <c r="B93" s="98" t="s">
        <v>423</v>
      </c>
      <c r="C93" s="333" t="s">
        <v>424</v>
      </c>
      <c r="D93" s="333" t="s">
        <v>86</v>
      </c>
      <c r="E93" s="99">
        <v>9779</v>
      </c>
      <c r="F93" s="99">
        <v>9533</v>
      </c>
      <c r="G93" s="99">
        <v>10022</v>
      </c>
      <c r="H93" s="99">
        <v>10364</v>
      </c>
      <c r="I93" s="99">
        <v>13252</v>
      </c>
      <c r="J93" s="505">
        <v>10597</v>
      </c>
      <c r="K93" s="506">
        <v>10230</v>
      </c>
      <c r="L93" s="478" t="s">
        <v>612</v>
      </c>
      <c r="M93" s="478" t="s">
        <v>612</v>
      </c>
      <c r="N93" s="478" t="s">
        <v>612</v>
      </c>
      <c r="O93" s="478" t="s">
        <v>612</v>
      </c>
      <c r="P93" s="478" t="s">
        <v>612</v>
      </c>
      <c r="Q93" s="478" t="s">
        <v>612</v>
      </c>
      <c r="R93" s="506">
        <v>14850</v>
      </c>
      <c r="S93" s="506">
        <v>14850</v>
      </c>
      <c r="T93" s="506">
        <v>14850</v>
      </c>
      <c r="U93" s="507">
        <v>14135</v>
      </c>
    </row>
    <row r="94" spans="1:22" s="9" customFormat="1" ht="22.5" customHeight="1">
      <c r="A94" s="545">
        <v>5202</v>
      </c>
      <c r="B94" s="128" t="s">
        <v>425</v>
      </c>
      <c r="C94" s="334" t="s">
        <v>470</v>
      </c>
      <c r="D94" s="334" t="s">
        <v>86</v>
      </c>
      <c r="E94" s="134">
        <v>4225</v>
      </c>
      <c r="F94" s="134">
        <v>4314</v>
      </c>
      <c r="G94" s="134">
        <v>4498</v>
      </c>
      <c r="H94" s="134">
        <v>4571</v>
      </c>
      <c r="I94" s="134">
        <v>4657</v>
      </c>
      <c r="J94" s="561">
        <v>4657</v>
      </c>
      <c r="K94" s="562">
        <v>4657</v>
      </c>
      <c r="L94" s="562">
        <v>4657</v>
      </c>
      <c r="M94" s="562">
        <v>4657</v>
      </c>
      <c r="N94" s="562">
        <v>4657</v>
      </c>
      <c r="O94" s="562">
        <v>4657</v>
      </c>
      <c r="P94" s="562">
        <v>4657</v>
      </c>
      <c r="Q94" s="562">
        <v>4657</v>
      </c>
      <c r="R94" s="562">
        <v>4657</v>
      </c>
      <c r="S94" s="562">
        <v>4657</v>
      </c>
      <c r="T94" s="562">
        <v>4657</v>
      </c>
      <c r="U94" s="563">
        <v>4657</v>
      </c>
    </row>
    <row r="95" spans="1:22" s="9" customFormat="1" ht="22.5" customHeight="1">
      <c r="A95" s="113">
        <v>5601</v>
      </c>
      <c r="B95" s="114" t="s">
        <v>426</v>
      </c>
      <c r="C95" s="329" t="s">
        <v>471</v>
      </c>
      <c r="D95" s="329" t="s">
        <v>87</v>
      </c>
      <c r="E95" s="111">
        <v>10633</v>
      </c>
      <c r="F95" s="111">
        <v>11513</v>
      </c>
      <c r="G95" s="111">
        <v>13888</v>
      </c>
      <c r="H95" s="111">
        <v>14410</v>
      </c>
      <c r="I95" s="111">
        <v>14795</v>
      </c>
      <c r="J95" s="493">
        <v>14795</v>
      </c>
      <c r="K95" s="494">
        <v>14795</v>
      </c>
      <c r="L95" s="494">
        <v>14795</v>
      </c>
      <c r="M95" s="494">
        <v>14795</v>
      </c>
      <c r="N95" s="494">
        <v>14795</v>
      </c>
      <c r="O95" s="494">
        <v>14795</v>
      </c>
      <c r="P95" s="494">
        <v>14795</v>
      </c>
      <c r="Q95" s="494">
        <v>14795</v>
      </c>
      <c r="R95" s="494">
        <v>14795</v>
      </c>
      <c r="S95" s="494">
        <v>14795</v>
      </c>
      <c r="T95" s="494">
        <v>14795</v>
      </c>
      <c r="U95" s="495">
        <v>14795</v>
      </c>
    </row>
    <row r="96" spans="1:22" s="9" customFormat="1" ht="22.5" customHeight="1">
      <c r="A96" s="102">
        <v>5611</v>
      </c>
      <c r="B96" s="103" t="s">
        <v>427</v>
      </c>
      <c r="C96" s="330" t="s">
        <v>472</v>
      </c>
      <c r="D96" s="330" t="s">
        <v>87</v>
      </c>
      <c r="E96" s="105">
        <v>14106</v>
      </c>
      <c r="F96" s="105">
        <v>13237</v>
      </c>
      <c r="G96" s="105">
        <v>9658</v>
      </c>
      <c r="H96" s="105">
        <v>9722</v>
      </c>
      <c r="I96" s="105">
        <v>9790</v>
      </c>
      <c r="J96" s="496">
        <v>9790</v>
      </c>
      <c r="K96" s="497">
        <v>9790</v>
      </c>
      <c r="L96" s="497">
        <v>9790</v>
      </c>
      <c r="M96" s="497">
        <v>9790</v>
      </c>
      <c r="N96" s="497">
        <v>9790</v>
      </c>
      <c r="O96" s="497">
        <v>9790</v>
      </c>
      <c r="P96" s="497">
        <v>9790</v>
      </c>
      <c r="Q96" s="497">
        <v>9790</v>
      </c>
      <c r="R96" s="497">
        <v>9790</v>
      </c>
      <c r="S96" s="497">
        <v>9790</v>
      </c>
      <c r="T96" s="497">
        <v>9790</v>
      </c>
      <c r="U96" s="498">
        <v>9790</v>
      </c>
    </row>
    <row r="97" spans="1:22" s="9" customFormat="1" ht="22.5" customHeight="1">
      <c r="A97" s="136">
        <v>5631</v>
      </c>
      <c r="B97" s="137" t="s">
        <v>428</v>
      </c>
      <c r="C97" s="541" t="s">
        <v>544</v>
      </c>
      <c r="D97" s="338" t="s">
        <v>87</v>
      </c>
      <c r="E97" s="101">
        <v>4335</v>
      </c>
      <c r="F97" s="101">
        <v>4395</v>
      </c>
      <c r="G97" s="101">
        <v>4349</v>
      </c>
      <c r="H97" s="101">
        <v>5500</v>
      </c>
      <c r="I97" s="101">
        <v>5363</v>
      </c>
      <c r="J97" s="499">
        <v>5500</v>
      </c>
      <c r="K97" s="500">
        <v>5500</v>
      </c>
      <c r="L97" s="500">
        <v>5500</v>
      </c>
      <c r="M97" s="500">
        <v>5500</v>
      </c>
      <c r="N97" s="500">
        <v>5500</v>
      </c>
      <c r="O97" s="500">
        <v>5500</v>
      </c>
      <c r="P97" s="500">
        <v>5500</v>
      </c>
      <c r="Q97" s="500">
        <v>5170</v>
      </c>
      <c r="R97" s="500">
        <v>5170</v>
      </c>
      <c r="S97" s="500">
        <v>5170</v>
      </c>
      <c r="T97" s="500">
        <v>5170</v>
      </c>
      <c r="U97" s="501">
        <v>5170</v>
      </c>
    </row>
    <row r="98" spans="1:22" s="9" customFormat="1" ht="22.5" customHeight="1">
      <c r="A98" s="108">
        <v>5711</v>
      </c>
      <c r="B98" s="109" t="s">
        <v>429</v>
      </c>
      <c r="C98" s="331" t="s">
        <v>473</v>
      </c>
      <c r="D98" s="331" t="s">
        <v>86</v>
      </c>
      <c r="E98" s="110">
        <v>150</v>
      </c>
      <c r="F98" s="110">
        <v>157</v>
      </c>
      <c r="G98" s="110">
        <v>160</v>
      </c>
      <c r="H98" s="110">
        <v>163</v>
      </c>
      <c r="I98" s="110">
        <v>167</v>
      </c>
      <c r="J98" s="486">
        <v>163</v>
      </c>
      <c r="K98" s="487">
        <v>163</v>
      </c>
      <c r="L98" s="487">
        <v>163</v>
      </c>
      <c r="M98" s="487">
        <v>163</v>
      </c>
      <c r="N98" s="487">
        <v>163</v>
      </c>
      <c r="O98" s="487">
        <v>163</v>
      </c>
      <c r="P98" s="487">
        <v>163</v>
      </c>
      <c r="Q98" s="487">
        <v>163</v>
      </c>
      <c r="R98" s="487">
        <v>163</v>
      </c>
      <c r="S98" s="487">
        <v>180</v>
      </c>
      <c r="T98" s="487">
        <v>180</v>
      </c>
      <c r="U98" s="488">
        <v>180</v>
      </c>
    </row>
    <row r="99" spans="1:22" s="9" customFormat="1" ht="22.5" customHeight="1">
      <c r="A99" s="599" t="s">
        <v>7</v>
      </c>
      <c r="B99" s="599"/>
      <c r="C99" s="569"/>
      <c r="D99" s="569"/>
      <c r="E99" s="570"/>
      <c r="F99" s="570"/>
      <c r="G99" s="570"/>
      <c r="H99" s="570"/>
      <c r="I99" s="570"/>
      <c r="J99" s="571"/>
      <c r="K99" s="571"/>
      <c r="L99" s="571"/>
      <c r="M99" s="571"/>
      <c r="N99" s="571"/>
      <c r="O99" s="571"/>
      <c r="P99" s="571"/>
      <c r="Q99" s="571"/>
      <c r="R99" s="571"/>
      <c r="S99" s="571"/>
      <c r="T99" s="571"/>
      <c r="U99" s="571"/>
    </row>
    <row r="100" spans="1:22" s="9" customFormat="1" ht="22.5" customHeight="1">
      <c r="A100" s="127">
        <v>6001</v>
      </c>
      <c r="B100" s="544" t="s">
        <v>430</v>
      </c>
      <c r="C100" s="554" t="s">
        <v>474</v>
      </c>
      <c r="D100" s="335" t="s">
        <v>431</v>
      </c>
      <c r="E100" s="120">
        <v>1399</v>
      </c>
      <c r="F100" s="120">
        <v>1433</v>
      </c>
      <c r="G100" s="120">
        <v>1441</v>
      </c>
      <c r="H100" s="120">
        <v>1572</v>
      </c>
      <c r="I100" s="120">
        <v>1675</v>
      </c>
      <c r="J100" s="471">
        <v>1608</v>
      </c>
      <c r="K100" s="472">
        <v>1681</v>
      </c>
      <c r="L100" s="472">
        <v>1681</v>
      </c>
      <c r="M100" s="472">
        <v>1681</v>
      </c>
      <c r="N100" s="472">
        <v>1681</v>
      </c>
      <c r="O100" s="472">
        <v>1692</v>
      </c>
      <c r="P100" s="472">
        <v>1692</v>
      </c>
      <c r="Q100" s="472">
        <v>1692</v>
      </c>
      <c r="R100" s="472">
        <v>1692</v>
      </c>
      <c r="S100" s="472">
        <v>1692</v>
      </c>
      <c r="T100" s="472">
        <v>1692</v>
      </c>
      <c r="U100" s="473">
        <v>1608</v>
      </c>
    </row>
    <row r="101" spans="1:22" s="9" customFormat="1" ht="22.5" customHeight="1">
      <c r="A101" s="132">
        <v>6102</v>
      </c>
      <c r="B101" s="133" t="s">
        <v>432</v>
      </c>
      <c r="C101" s="336" t="s">
        <v>433</v>
      </c>
      <c r="D101" s="336" t="s">
        <v>331</v>
      </c>
      <c r="E101" s="131">
        <v>392</v>
      </c>
      <c r="F101" s="131">
        <v>379</v>
      </c>
      <c r="G101" s="131">
        <v>371</v>
      </c>
      <c r="H101" s="131">
        <v>425</v>
      </c>
      <c r="I101" s="131">
        <v>474</v>
      </c>
      <c r="J101" s="512">
        <v>399</v>
      </c>
      <c r="K101" s="513">
        <v>399</v>
      </c>
      <c r="L101" s="513">
        <v>412</v>
      </c>
      <c r="M101" s="513">
        <v>503</v>
      </c>
      <c r="N101" s="513">
        <v>503</v>
      </c>
      <c r="O101" s="513">
        <v>503</v>
      </c>
      <c r="P101" s="513">
        <v>503</v>
      </c>
      <c r="Q101" s="513">
        <v>493</v>
      </c>
      <c r="R101" s="513">
        <v>493</v>
      </c>
      <c r="S101" s="513">
        <v>493</v>
      </c>
      <c r="T101" s="513">
        <v>493</v>
      </c>
      <c r="U101" s="514">
        <v>493</v>
      </c>
    </row>
    <row r="102" spans="1:22" s="9" customFormat="1" ht="22.5" customHeight="1">
      <c r="A102" s="599" t="s">
        <v>317</v>
      </c>
      <c r="B102" s="599"/>
      <c r="C102" s="569"/>
      <c r="D102" s="569"/>
      <c r="E102" s="570"/>
      <c r="F102" s="570"/>
      <c r="G102" s="570"/>
      <c r="H102" s="570"/>
      <c r="I102" s="570"/>
      <c r="J102" s="571"/>
      <c r="K102" s="571"/>
      <c r="L102" s="571"/>
      <c r="M102" s="571"/>
      <c r="N102" s="571"/>
      <c r="O102" s="571"/>
      <c r="P102" s="571"/>
      <c r="Q102" s="571"/>
      <c r="R102" s="571"/>
      <c r="S102" s="571"/>
      <c r="T102" s="571"/>
      <c r="U102" s="571"/>
    </row>
    <row r="103" spans="1:22" s="9" customFormat="1" ht="22.5" customHeight="1">
      <c r="A103" s="545">
        <v>7301</v>
      </c>
      <c r="B103" s="356" t="s">
        <v>434</v>
      </c>
      <c r="C103" s="577" t="s">
        <v>629</v>
      </c>
      <c r="D103" s="334" t="s">
        <v>461</v>
      </c>
      <c r="E103" s="134">
        <v>157</v>
      </c>
      <c r="F103" s="134">
        <v>147</v>
      </c>
      <c r="G103" s="134">
        <v>162</v>
      </c>
      <c r="H103" s="134">
        <v>178</v>
      </c>
      <c r="I103" s="134">
        <v>182</v>
      </c>
      <c r="J103" s="515">
        <v>179</v>
      </c>
      <c r="K103" s="511">
        <v>179</v>
      </c>
      <c r="L103" s="511">
        <v>178</v>
      </c>
      <c r="M103" s="511">
        <v>178</v>
      </c>
      <c r="N103" s="511">
        <v>178</v>
      </c>
      <c r="O103" s="511">
        <v>178</v>
      </c>
      <c r="P103" s="511">
        <v>179</v>
      </c>
      <c r="Q103" s="511">
        <v>183</v>
      </c>
      <c r="R103" s="511">
        <v>192</v>
      </c>
      <c r="S103" s="511">
        <v>188</v>
      </c>
      <c r="T103" s="511">
        <v>185</v>
      </c>
      <c r="U103" s="516">
        <v>185</v>
      </c>
    </row>
    <row r="104" spans="1:22" s="9" customFormat="1" ht="22.5" customHeight="1">
      <c r="A104" s="599" t="s">
        <v>318</v>
      </c>
      <c r="B104" s="599"/>
      <c r="C104" s="569"/>
      <c r="D104" s="569"/>
      <c r="E104" s="570"/>
      <c r="F104" s="570"/>
      <c r="G104" s="570"/>
      <c r="H104" s="570"/>
      <c r="I104" s="570"/>
      <c r="J104" s="571"/>
      <c r="K104" s="571"/>
      <c r="L104" s="571"/>
      <c r="M104" s="571"/>
      <c r="N104" s="571"/>
      <c r="O104" s="571"/>
      <c r="P104" s="571"/>
      <c r="Q104" s="571"/>
      <c r="R104" s="571"/>
      <c r="S104" s="571"/>
      <c r="T104" s="571"/>
      <c r="U104" s="571"/>
    </row>
    <row r="105" spans="1:22" s="9" customFormat="1" ht="22.5" customHeight="1">
      <c r="A105" s="127">
        <v>9201</v>
      </c>
      <c r="B105" s="373" t="s">
        <v>486</v>
      </c>
      <c r="C105" s="335" t="s">
        <v>475</v>
      </c>
      <c r="D105" s="335" t="s">
        <v>157</v>
      </c>
      <c r="E105" s="120">
        <v>3298</v>
      </c>
      <c r="F105" s="120">
        <v>3400</v>
      </c>
      <c r="G105" s="120">
        <v>3400</v>
      </c>
      <c r="H105" s="120">
        <v>3400</v>
      </c>
      <c r="I105" s="120">
        <v>3733</v>
      </c>
      <c r="J105" s="509">
        <v>3400</v>
      </c>
      <c r="K105" s="508">
        <v>3400</v>
      </c>
      <c r="L105" s="508">
        <v>3400</v>
      </c>
      <c r="M105" s="508">
        <v>3400</v>
      </c>
      <c r="N105" s="508">
        <v>3900</v>
      </c>
      <c r="O105" s="508">
        <v>3900</v>
      </c>
      <c r="P105" s="508">
        <v>3900</v>
      </c>
      <c r="Q105" s="508">
        <v>3900</v>
      </c>
      <c r="R105" s="508">
        <v>3900</v>
      </c>
      <c r="S105" s="508">
        <v>3900</v>
      </c>
      <c r="T105" s="508">
        <v>3900</v>
      </c>
      <c r="U105" s="510">
        <v>3900</v>
      </c>
    </row>
    <row r="106" spans="1:22" s="9" customFormat="1" ht="22.5" customHeight="1">
      <c r="A106" s="599" t="s">
        <v>11</v>
      </c>
      <c r="B106" s="599"/>
      <c r="C106" s="569"/>
      <c r="D106" s="569"/>
      <c r="E106" s="570"/>
      <c r="F106" s="570"/>
      <c r="G106" s="570"/>
      <c r="H106" s="570"/>
      <c r="I106" s="570"/>
      <c r="J106" s="570"/>
      <c r="K106" s="570"/>
      <c r="L106" s="570"/>
      <c r="M106" s="570"/>
      <c r="N106" s="570"/>
      <c r="O106" s="570"/>
      <c r="P106" s="570"/>
      <c r="Q106" s="570"/>
      <c r="R106" s="570"/>
      <c r="S106" s="570"/>
      <c r="T106" s="570"/>
      <c r="U106" s="570"/>
    </row>
    <row r="107" spans="1:22" s="4" customFormat="1" ht="22.5" customHeight="1">
      <c r="A107" s="113">
        <v>9504</v>
      </c>
      <c r="B107" s="114" t="s">
        <v>435</v>
      </c>
      <c r="C107" s="329" t="s">
        <v>476</v>
      </c>
      <c r="D107" s="329" t="s">
        <v>436</v>
      </c>
      <c r="E107" s="111">
        <v>1172</v>
      </c>
      <c r="F107" s="111">
        <v>1188</v>
      </c>
      <c r="G107" s="111">
        <v>1280</v>
      </c>
      <c r="H107" s="111">
        <v>1310</v>
      </c>
      <c r="I107" s="111">
        <v>1343</v>
      </c>
      <c r="J107" s="493">
        <v>1310</v>
      </c>
      <c r="K107" s="481">
        <v>1310</v>
      </c>
      <c r="L107" s="481">
        <v>1310</v>
      </c>
      <c r="M107" s="494">
        <v>1310</v>
      </c>
      <c r="N107" s="481">
        <v>1360</v>
      </c>
      <c r="O107" s="481">
        <v>1360</v>
      </c>
      <c r="P107" s="481">
        <v>1360</v>
      </c>
      <c r="Q107" s="481">
        <v>1360</v>
      </c>
      <c r="R107" s="481">
        <v>1360</v>
      </c>
      <c r="S107" s="481">
        <v>1360</v>
      </c>
      <c r="T107" s="481">
        <v>1360</v>
      </c>
      <c r="U107" s="482">
        <v>1360</v>
      </c>
      <c r="V107" s="9"/>
    </row>
    <row r="108" spans="1:22" s="9" customFormat="1" ht="22.5" customHeight="1">
      <c r="A108" s="102">
        <v>9511</v>
      </c>
      <c r="B108" s="103" t="s">
        <v>437</v>
      </c>
      <c r="C108" s="330" t="s">
        <v>438</v>
      </c>
      <c r="D108" s="330" t="s">
        <v>73</v>
      </c>
      <c r="E108" s="105">
        <v>3225</v>
      </c>
      <c r="F108" s="105">
        <v>3225</v>
      </c>
      <c r="G108" s="105">
        <v>3225</v>
      </c>
      <c r="H108" s="105">
        <v>3225</v>
      </c>
      <c r="I108" s="105">
        <v>3319</v>
      </c>
      <c r="J108" s="496">
        <v>3225</v>
      </c>
      <c r="K108" s="475">
        <v>3225</v>
      </c>
      <c r="L108" s="475">
        <v>3225</v>
      </c>
      <c r="M108" s="475">
        <v>3350</v>
      </c>
      <c r="N108" s="475">
        <v>3350</v>
      </c>
      <c r="O108" s="475">
        <v>3350</v>
      </c>
      <c r="P108" s="475">
        <v>3350</v>
      </c>
      <c r="Q108" s="475">
        <v>3350</v>
      </c>
      <c r="R108" s="475">
        <v>3350</v>
      </c>
      <c r="S108" s="475">
        <v>3350</v>
      </c>
      <c r="T108" s="475">
        <v>3350</v>
      </c>
      <c r="U108" s="476">
        <v>3350</v>
      </c>
    </row>
    <row r="109" spans="1:22" s="9" customFormat="1" ht="22.5" customHeight="1">
      <c r="A109" s="108">
        <v>9521</v>
      </c>
      <c r="B109" s="109" t="s">
        <v>439</v>
      </c>
      <c r="C109" s="331" t="s">
        <v>440</v>
      </c>
      <c r="D109" s="331" t="s">
        <v>73</v>
      </c>
      <c r="E109" s="110">
        <v>8137</v>
      </c>
      <c r="F109" s="110">
        <v>8325</v>
      </c>
      <c r="G109" s="110">
        <v>8417</v>
      </c>
      <c r="H109" s="110">
        <v>8875</v>
      </c>
      <c r="I109" s="110">
        <v>9104</v>
      </c>
      <c r="J109" s="502">
        <v>8875</v>
      </c>
      <c r="K109" s="487">
        <v>8875</v>
      </c>
      <c r="L109" s="487">
        <v>9150</v>
      </c>
      <c r="M109" s="503">
        <v>9150</v>
      </c>
      <c r="N109" s="487">
        <v>9150</v>
      </c>
      <c r="O109" s="503">
        <v>9150</v>
      </c>
      <c r="P109" s="487">
        <v>9150</v>
      </c>
      <c r="Q109" s="503">
        <v>9150</v>
      </c>
      <c r="R109" s="487">
        <v>9150</v>
      </c>
      <c r="S109" s="503">
        <v>9150</v>
      </c>
      <c r="T109" s="487">
        <v>9150</v>
      </c>
      <c r="U109" s="504">
        <v>9150</v>
      </c>
    </row>
    <row r="110" spans="1:22" s="9" customFormat="1" ht="22.5" customHeight="1" thickBot="1">
      <c r="A110" s="138">
        <v>9621</v>
      </c>
      <c r="B110" s="372" t="s">
        <v>508</v>
      </c>
      <c r="C110" s="335" t="s">
        <v>509</v>
      </c>
      <c r="D110" s="366" t="s">
        <v>510</v>
      </c>
      <c r="E110" s="139">
        <v>238</v>
      </c>
      <c r="F110" s="139">
        <v>229</v>
      </c>
      <c r="G110" s="139">
        <v>838</v>
      </c>
      <c r="H110" s="139">
        <v>652</v>
      </c>
      <c r="I110" s="139">
        <v>675</v>
      </c>
      <c r="J110" s="517">
        <v>633</v>
      </c>
      <c r="K110" s="518">
        <v>650</v>
      </c>
      <c r="L110" s="518">
        <v>656</v>
      </c>
      <c r="M110" s="519">
        <v>685</v>
      </c>
      <c r="N110" s="518">
        <v>685</v>
      </c>
      <c r="O110" s="519">
        <v>685</v>
      </c>
      <c r="P110" s="518">
        <v>693</v>
      </c>
      <c r="Q110" s="519">
        <v>674</v>
      </c>
      <c r="R110" s="518">
        <v>693</v>
      </c>
      <c r="S110" s="519">
        <v>680</v>
      </c>
      <c r="T110" s="518">
        <v>680</v>
      </c>
      <c r="U110" s="520">
        <v>684</v>
      </c>
    </row>
    <row r="111" spans="1:22" s="9" customFormat="1" ht="15" customHeight="1">
      <c r="A111" s="612" t="s">
        <v>506</v>
      </c>
      <c r="B111" s="612"/>
      <c r="C111" s="612"/>
      <c r="D111" s="612"/>
      <c r="E111" s="546"/>
      <c r="F111" s="546"/>
      <c r="G111" s="546"/>
      <c r="H111" s="546"/>
      <c r="I111" s="544"/>
      <c r="J111" s="140"/>
      <c r="K111" s="557"/>
      <c r="L111" s="557"/>
      <c r="M111" s="557"/>
      <c r="N111" s="557"/>
      <c r="O111" s="557"/>
      <c r="P111" s="557"/>
      <c r="Q111" s="557"/>
      <c r="R111" s="557"/>
      <c r="S111" s="557"/>
      <c r="T111" s="557"/>
      <c r="U111" s="557"/>
      <c r="V111" s="7"/>
    </row>
    <row r="112" spans="1:22" s="9" customFormat="1" ht="15" customHeight="1">
      <c r="A112" s="140" t="s">
        <v>630</v>
      </c>
      <c r="B112" s="359" t="s">
        <v>158</v>
      </c>
      <c r="C112" s="359"/>
      <c r="D112" s="359"/>
      <c r="E112" s="359"/>
      <c r="F112" s="359"/>
      <c r="G112" s="359"/>
      <c r="H112" s="359"/>
      <c r="I112" s="359"/>
      <c r="J112" s="140" t="s">
        <v>613</v>
      </c>
      <c r="K112" s="391" t="s">
        <v>485</v>
      </c>
      <c r="L112" s="360"/>
      <c r="M112" s="360"/>
      <c r="N112" s="360"/>
      <c r="O112" s="360"/>
      <c r="P112" s="360"/>
      <c r="Q112" s="360"/>
      <c r="R112" s="391"/>
      <c r="S112" s="391"/>
      <c r="T112" s="391"/>
      <c r="U112" s="391"/>
      <c r="V112" s="7"/>
    </row>
    <row r="113" spans="1:22" s="9" customFormat="1" ht="15" customHeight="1">
      <c r="A113" s="140" t="s">
        <v>319</v>
      </c>
      <c r="B113" s="556" t="s">
        <v>320</v>
      </c>
      <c r="C113" s="556"/>
      <c r="D113" s="556"/>
      <c r="E113" s="556"/>
      <c r="F113" s="556"/>
      <c r="G113" s="556"/>
      <c r="H113" s="556"/>
      <c r="I113" s="358"/>
      <c r="J113" s="140" t="s">
        <v>614</v>
      </c>
      <c r="K113" s="360" t="s">
        <v>615</v>
      </c>
      <c r="L113" s="360"/>
      <c r="M113" s="360"/>
      <c r="N113" s="360"/>
      <c r="O113" s="360"/>
      <c r="P113" s="360"/>
      <c r="Q113" s="360"/>
      <c r="R113" s="543"/>
      <c r="S113" s="543"/>
      <c r="T113" s="543"/>
      <c r="U113" s="543"/>
      <c r="V113" s="7"/>
    </row>
    <row r="114" spans="1:22" ht="15" customHeight="1">
      <c r="A114" s="140" t="s">
        <v>135</v>
      </c>
      <c r="B114" s="557" t="s">
        <v>296</v>
      </c>
      <c r="C114" s="557"/>
      <c r="D114" s="557"/>
      <c r="E114" s="557"/>
      <c r="F114" s="557"/>
      <c r="G114" s="557"/>
      <c r="H114" s="557"/>
      <c r="I114" s="359"/>
      <c r="J114" s="140" t="s">
        <v>616</v>
      </c>
      <c r="K114" s="360" t="s">
        <v>617</v>
      </c>
      <c r="L114" s="391"/>
      <c r="M114" s="360"/>
      <c r="N114" s="360"/>
      <c r="O114" s="360"/>
      <c r="P114" s="360"/>
      <c r="Q114" s="360"/>
      <c r="R114" s="391"/>
      <c r="S114" s="391"/>
      <c r="T114" s="391"/>
      <c r="U114" s="391"/>
    </row>
    <row r="115" spans="1:22" ht="15" customHeight="1">
      <c r="A115" s="140" t="s">
        <v>321</v>
      </c>
      <c r="B115" s="359" t="s">
        <v>534</v>
      </c>
      <c r="C115" s="359"/>
      <c r="D115" s="359"/>
      <c r="E115" s="359"/>
      <c r="F115" s="359"/>
      <c r="G115" s="359"/>
      <c r="H115" s="359"/>
      <c r="I115" s="359"/>
      <c r="J115" s="140" t="s">
        <v>618</v>
      </c>
      <c r="K115" s="360" t="s">
        <v>482</v>
      </c>
      <c r="L115" s="543"/>
      <c r="M115" s="391"/>
      <c r="N115" s="391"/>
      <c r="O115" s="391"/>
      <c r="P115" s="391"/>
      <c r="Q115" s="391"/>
      <c r="R115" s="543"/>
      <c r="S115" s="543"/>
      <c r="T115" s="543"/>
      <c r="U115" s="543"/>
    </row>
    <row r="116" spans="1:22" ht="15" customHeight="1">
      <c r="A116" s="140" t="s">
        <v>529</v>
      </c>
      <c r="B116" s="359" t="s">
        <v>478</v>
      </c>
      <c r="C116" s="359"/>
      <c r="D116" s="359"/>
      <c r="E116" s="359"/>
      <c r="F116" s="359"/>
      <c r="G116" s="359"/>
      <c r="H116" s="359"/>
      <c r="I116" s="359"/>
      <c r="J116" s="140" t="s">
        <v>619</v>
      </c>
      <c r="K116" s="391" t="s">
        <v>477</v>
      </c>
      <c r="L116" s="391"/>
      <c r="M116" s="391"/>
      <c r="N116" s="391"/>
      <c r="O116" s="391"/>
      <c r="P116" s="391"/>
      <c r="Q116" s="391"/>
      <c r="R116" s="543"/>
      <c r="S116" s="543"/>
      <c r="T116" s="391"/>
      <c r="U116" s="391"/>
    </row>
    <row r="117" spans="1:22" ht="15" customHeight="1">
      <c r="A117" s="140" t="s">
        <v>530</v>
      </c>
      <c r="B117" s="543" t="s">
        <v>479</v>
      </c>
      <c r="C117" s="544"/>
      <c r="D117" s="544"/>
      <c r="E117" s="544"/>
      <c r="F117" s="544"/>
      <c r="G117" s="544"/>
      <c r="H117" s="544"/>
      <c r="I117" s="544"/>
      <c r="J117" s="140" t="s">
        <v>620</v>
      </c>
      <c r="K117" s="543" t="s">
        <v>325</v>
      </c>
      <c r="L117" s="543"/>
      <c r="M117" s="543"/>
      <c r="N117" s="543"/>
      <c r="O117" s="543"/>
      <c r="P117" s="543"/>
      <c r="Q117" s="543"/>
      <c r="R117" s="391"/>
      <c r="S117" s="391"/>
      <c r="T117" s="543"/>
      <c r="U117" s="543"/>
    </row>
    <row r="118" spans="1:22" ht="15" customHeight="1">
      <c r="A118" s="140" t="s">
        <v>531</v>
      </c>
      <c r="B118" s="543" t="s">
        <v>480</v>
      </c>
      <c r="C118" s="543"/>
      <c r="D118" s="543"/>
      <c r="E118" s="543"/>
      <c r="F118" s="543"/>
      <c r="G118" s="543"/>
      <c r="H118" s="543"/>
      <c r="I118" s="543"/>
      <c r="J118" s="140" t="s">
        <v>621</v>
      </c>
      <c r="K118" s="391" t="s">
        <v>528</v>
      </c>
      <c r="L118" s="391"/>
      <c r="M118" s="391"/>
      <c r="N118" s="391"/>
      <c r="O118" s="391"/>
      <c r="P118" s="391"/>
      <c r="Q118" s="391"/>
      <c r="R118" s="543"/>
      <c r="S118" s="543"/>
      <c r="T118" s="543"/>
      <c r="U118" s="543"/>
    </row>
    <row r="119" spans="1:22" ht="15" customHeight="1">
      <c r="A119" s="140" t="s">
        <v>532</v>
      </c>
      <c r="B119" s="543" t="s">
        <v>481</v>
      </c>
      <c r="C119" s="543"/>
      <c r="D119" s="543"/>
      <c r="E119" s="543"/>
      <c r="F119" s="543"/>
      <c r="G119" s="543"/>
      <c r="H119" s="543"/>
      <c r="I119" s="543"/>
      <c r="J119" s="140"/>
      <c r="K119" s="391" t="s">
        <v>536</v>
      </c>
      <c r="L119" s="543"/>
      <c r="M119" s="543"/>
      <c r="N119" s="543"/>
      <c r="O119" s="543"/>
      <c r="P119" s="543"/>
      <c r="Q119" s="543"/>
      <c r="R119" s="543"/>
      <c r="S119" s="543"/>
      <c r="U119" s="360"/>
    </row>
    <row r="120" spans="1:22" ht="15" customHeight="1">
      <c r="A120" s="140" t="s">
        <v>533</v>
      </c>
      <c r="B120" s="543" t="s">
        <v>519</v>
      </c>
      <c r="C120" s="543"/>
      <c r="D120" s="543"/>
      <c r="E120" s="543"/>
      <c r="F120" s="543"/>
      <c r="G120" s="543"/>
      <c r="H120" s="543"/>
      <c r="I120" s="543"/>
      <c r="J120" s="140" t="s">
        <v>622</v>
      </c>
      <c r="K120" s="543" t="s">
        <v>526</v>
      </c>
      <c r="L120" s="543"/>
      <c r="M120" s="391"/>
      <c r="N120" s="391"/>
      <c r="O120" s="391"/>
      <c r="P120" s="391"/>
      <c r="Q120" s="391"/>
      <c r="U120" s="360"/>
    </row>
    <row r="121" spans="1:22" ht="15" customHeight="1">
      <c r="A121" s="140" t="s">
        <v>322</v>
      </c>
      <c r="B121" s="543" t="s">
        <v>484</v>
      </c>
      <c r="C121" s="543"/>
      <c r="D121" s="543"/>
      <c r="E121" s="543"/>
      <c r="F121" s="543"/>
      <c r="G121" s="543"/>
      <c r="H121" s="543"/>
      <c r="I121" s="543"/>
      <c r="J121" s="140" t="s">
        <v>623</v>
      </c>
      <c r="K121" s="543" t="s">
        <v>527</v>
      </c>
      <c r="L121" s="543"/>
      <c r="M121" s="391"/>
      <c r="N121" s="391"/>
      <c r="O121" s="391"/>
      <c r="P121" s="391"/>
      <c r="Q121" s="391"/>
    </row>
    <row r="122" spans="1:22" ht="15" customHeight="1">
      <c r="A122" s="140" t="s">
        <v>323</v>
      </c>
      <c r="B122" s="543" t="s">
        <v>297</v>
      </c>
      <c r="C122" s="543"/>
      <c r="D122" s="543"/>
      <c r="E122" s="543"/>
      <c r="F122" s="543"/>
      <c r="G122" s="543"/>
      <c r="H122" s="543"/>
      <c r="I122" s="543"/>
      <c r="J122" s="140" t="s">
        <v>624</v>
      </c>
      <c r="K122" s="543" t="s">
        <v>525</v>
      </c>
      <c r="M122" s="543"/>
      <c r="N122" s="543"/>
      <c r="O122" s="543"/>
      <c r="P122" s="543"/>
      <c r="Q122" s="543"/>
      <c r="T122" s="361"/>
    </row>
    <row r="123" spans="1:22" ht="15" customHeight="1">
      <c r="A123" s="140" t="s">
        <v>324</v>
      </c>
      <c r="B123" s="543" t="s">
        <v>610</v>
      </c>
      <c r="C123" s="543"/>
      <c r="D123" s="543"/>
      <c r="E123" s="543"/>
      <c r="F123" s="543"/>
      <c r="G123" s="543"/>
      <c r="H123" s="543"/>
      <c r="I123" s="543"/>
      <c r="J123" s="140" t="s">
        <v>625</v>
      </c>
      <c r="K123" s="543" t="s">
        <v>483</v>
      </c>
      <c r="M123" s="543"/>
      <c r="N123" s="543"/>
      <c r="O123" s="543"/>
      <c r="P123" s="543"/>
      <c r="Q123" s="543"/>
      <c r="T123" s="361"/>
      <c r="U123" s="298"/>
    </row>
    <row r="124" spans="1:22" ht="15" customHeight="1">
      <c r="A124" s="140"/>
      <c r="B124" s="543" t="s">
        <v>611</v>
      </c>
      <c r="C124" s="543"/>
      <c r="D124" s="543"/>
      <c r="E124" s="543"/>
      <c r="F124" s="543"/>
      <c r="G124" s="543"/>
      <c r="H124" s="543"/>
      <c r="I124" s="543"/>
      <c r="J124" s="140" t="s">
        <v>626</v>
      </c>
      <c r="K124" s="360" t="s">
        <v>507</v>
      </c>
      <c r="R124" s="361"/>
      <c r="S124" s="361"/>
      <c r="T124" s="361"/>
    </row>
    <row r="125" spans="1:22" ht="15" customHeight="1">
      <c r="A125" s="140" t="s">
        <v>495</v>
      </c>
      <c r="B125" s="391" t="s">
        <v>494</v>
      </c>
      <c r="C125" s="543"/>
      <c r="D125" s="537"/>
      <c r="E125" s="537"/>
      <c r="F125" s="537"/>
      <c r="G125" s="537"/>
      <c r="H125" s="537"/>
      <c r="I125" s="537"/>
      <c r="J125" s="140" t="s">
        <v>627</v>
      </c>
      <c r="K125" s="360" t="s">
        <v>628</v>
      </c>
      <c r="L125" s="361"/>
      <c r="R125" s="361"/>
      <c r="S125" s="361"/>
      <c r="T125" s="360"/>
      <c r="U125" s="360"/>
    </row>
    <row r="126" spans="1:22" ht="15" customHeight="1">
      <c r="A126" s="127"/>
      <c r="B126" s="539"/>
      <c r="C126" s="538"/>
      <c r="D126" s="538"/>
      <c r="E126" s="538"/>
      <c r="F126" s="538"/>
      <c r="G126" s="538"/>
      <c r="H126" s="538"/>
      <c r="I126" s="538"/>
      <c r="J126" s="140"/>
      <c r="K126" s="360"/>
      <c r="M126" s="535"/>
      <c r="N126" s="535"/>
      <c r="O126" s="535"/>
      <c r="P126" s="535"/>
      <c r="Q126" s="535"/>
      <c r="T126" s="361"/>
      <c r="U126" s="298"/>
    </row>
    <row r="127" spans="1:22" ht="15" customHeight="1">
      <c r="A127" s="127"/>
      <c r="B127" s="539"/>
      <c r="C127" s="538"/>
      <c r="D127" s="538"/>
      <c r="E127" s="538"/>
      <c r="F127" s="538"/>
      <c r="G127" s="538"/>
      <c r="H127" s="538"/>
      <c r="I127" s="538"/>
      <c r="J127" s="140"/>
      <c r="K127" s="360"/>
      <c r="R127" s="361"/>
      <c r="S127" s="361"/>
      <c r="T127" s="361"/>
    </row>
    <row r="128" spans="1:22" ht="15" customHeight="1">
      <c r="A128" s="127"/>
      <c r="B128" s="539"/>
      <c r="C128" s="538"/>
      <c r="D128" s="537"/>
      <c r="E128" s="537"/>
      <c r="F128" s="537"/>
      <c r="G128" s="537"/>
      <c r="H128" s="537"/>
      <c r="I128" s="537"/>
      <c r="K128" s="360"/>
      <c r="L128" s="361"/>
      <c r="R128" s="361"/>
      <c r="S128" s="361"/>
      <c r="T128" s="360"/>
      <c r="U128" s="360"/>
    </row>
    <row r="129" spans="1:21" ht="15" customHeight="1">
      <c r="A129" s="127"/>
      <c r="B129" s="391"/>
      <c r="C129" s="538"/>
      <c r="D129" s="538"/>
      <c r="E129" s="538"/>
      <c r="F129" s="538"/>
      <c r="G129" s="538"/>
      <c r="H129" s="538"/>
      <c r="I129" s="538"/>
      <c r="J129" s="140"/>
      <c r="K129" s="360"/>
      <c r="L129" s="360"/>
      <c r="M129" s="360"/>
      <c r="N129" s="360"/>
      <c r="O129" s="360"/>
      <c r="P129" s="360"/>
      <c r="Q129" s="360"/>
      <c r="R129" s="361"/>
      <c r="S129" s="361"/>
      <c r="T129" s="360"/>
      <c r="U129" s="360"/>
    </row>
    <row r="130" spans="1:21" ht="12.75">
      <c r="A130" s="127"/>
      <c r="B130" s="391"/>
      <c r="C130" s="391"/>
      <c r="D130" s="391"/>
      <c r="E130" s="391"/>
      <c r="F130" s="391"/>
      <c r="G130" s="391"/>
      <c r="H130" s="391"/>
      <c r="I130" s="391"/>
      <c r="J130" s="140"/>
      <c r="K130" s="360"/>
      <c r="L130" s="361"/>
      <c r="M130" s="361"/>
      <c r="N130" s="361"/>
      <c r="O130" s="361"/>
      <c r="P130" s="361"/>
      <c r="Q130" s="361"/>
      <c r="R130" s="360"/>
      <c r="S130" s="360"/>
      <c r="T130" s="360"/>
      <c r="U130" s="360"/>
    </row>
    <row r="131" spans="1:21" ht="12.75">
      <c r="A131" s="127"/>
      <c r="B131" s="391"/>
      <c r="C131" s="391"/>
      <c r="D131" s="391"/>
      <c r="E131" s="391"/>
      <c r="F131" s="391"/>
      <c r="G131" s="391"/>
      <c r="H131" s="391"/>
      <c r="I131" s="391"/>
      <c r="J131" s="140"/>
      <c r="K131" s="360"/>
      <c r="L131" s="360"/>
      <c r="M131" s="360"/>
      <c r="N131" s="360"/>
      <c r="O131" s="360"/>
      <c r="P131" s="360"/>
      <c r="Q131" s="360"/>
      <c r="R131" s="360"/>
      <c r="S131" s="360"/>
      <c r="T131" s="360"/>
      <c r="U131" s="360"/>
    </row>
    <row r="132" spans="1:21" ht="12.75">
      <c r="J132" s="140"/>
      <c r="K132" s="360"/>
    </row>
  </sheetData>
  <mergeCells count="41">
    <mergeCell ref="A90:B90"/>
    <mergeCell ref="A99:B99"/>
    <mergeCell ref="A102:B102"/>
    <mergeCell ref="A111:D111"/>
    <mergeCell ref="J42:V42"/>
    <mergeCell ref="J44:U44"/>
    <mergeCell ref="J83:V83"/>
    <mergeCell ref="J85:U85"/>
    <mergeCell ref="A83:I83"/>
    <mergeCell ref="A85:B86"/>
    <mergeCell ref="C85:C86"/>
    <mergeCell ref="D85:D86"/>
    <mergeCell ref="E85:E86"/>
    <mergeCell ref="F85:F86"/>
    <mergeCell ref="G85:G86"/>
    <mergeCell ref="H85:H86"/>
    <mergeCell ref="H44:H45"/>
    <mergeCell ref="I44:I45"/>
    <mergeCell ref="A74:B74"/>
    <mergeCell ref="A79:B79"/>
    <mergeCell ref="A44:B45"/>
    <mergeCell ref="C44:C45"/>
    <mergeCell ref="D44:D45"/>
    <mergeCell ref="E44:E45"/>
    <mergeCell ref="F44:F45"/>
    <mergeCell ref="A104:B104"/>
    <mergeCell ref="A106:B106"/>
    <mergeCell ref="J2:V2"/>
    <mergeCell ref="J4:U4"/>
    <mergeCell ref="A2:I2"/>
    <mergeCell ref="A4:B5"/>
    <mergeCell ref="D4:D5"/>
    <mergeCell ref="I4:I5"/>
    <mergeCell ref="H4:H5"/>
    <mergeCell ref="C4:C5"/>
    <mergeCell ref="G4:G5"/>
    <mergeCell ref="E4:E5"/>
    <mergeCell ref="F4:F5"/>
    <mergeCell ref="A42:I42"/>
    <mergeCell ref="I85:I86"/>
    <mergeCell ref="G44:G45"/>
  </mergeCells>
  <phoneticPr fontId="4"/>
  <printOptions horizontalCentered="1"/>
  <pageMargins left="0" right="0" top="0" bottom="0" header="0.47244094488188981" footer="0.59055118110236227"/>
  <pageSetup paperSize="9" scale="91" fitToHeight="10" pageOrder="overThenDown" orientation="portrait" r:id="rId1"/>
  <headerFooter alignWithMargins="0"/>
  <rowBreaks count="2" manualBreakCount="2">
    <brk id="41" max="21" man="1"/>
    <brk id="83" max="21" man="1"/>
  </rowBreaks>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ColWidth="9" defaultRowHeight="12"/>
  <cols>
    <col min="1" max="1" width="26.625" style="10" customWidth="1"/>
    <col min="2" max="4" width="10.125" style="10" customWidth="1"/>
    <col min="5" max="7" width="10" style="10" customWidth="1"/>
    <col min="8" max="16" width="9.625" style="10" customWidth="1"/>
    <col min="17" max="16384" width="9" style="10"/>
  </cols>
  <sheetData>
    <row r="1" spans="1:17" s="12" customFormat="1" ht="30" customHeight="1">
      <c r="P1" s="13"/>
    </row>
    <row r="2" spans="1:17" customFormat="1" ht="22.5" customHeight="1">
      <c r="A2" s="615" t="s">
        <v>652</v>
      </c>
      <c r="B2" s="615"/>
      <c r="C2" s="615"/>
      <c r="D2" s="615"/>
      <c r="E2" s="615"/>
      <c r="F2" s="615"/>
      <c r="G2" s="615"/>
      <c r="H2" s="614" t="s">
        <v>639</v>
      </c>
      <c r="I2" s="614"/>
      <c r="J2" s="614"/>
      <c r="K2" s="614"/>
      <c r="L2" s="614"/>
      <c r="M2" s="614"/>
      <c r="N2" s="614"/>
      <c r="O2" s="614"/>
      <c r="P2" s="614"/>
    </row>
    <row r="3" spans="1:17" ht="13.5" customHeight="1" thickBot="1">
      <c r="A3" s="308" t="s">
        <v>104</v>
      </c>
      <c r="B3" s="203"/>
      <c r="C3" s="203"/>
      <c r="D3" s="204"/>
      <c r="E3" s="205"/>
      <c r="F3" s="204"/>
      <c r="G3" s="204"/>
      <c r="H3" s="204"/>
      <c r="I3" s="204"/>
      <c r="J3" s="204"/>
      <c r="K3" s="206"/>
      <c r="L3" s="206"/>
      <c r="M3" s="206"/>
      <c r="N3" s="206"/>
      <c r="O3" s="206"/>
      <c r="P3" s="206"/>
    </row>
    <row r="4" spans="1:17" ht="40.5" customHeight="1">
      <c r="A4" s="310" t="s">
        <v>234</v>
      </c>
      <c r="B4" s="207" t="s">
        <v>503</v>
      </c>
      <c r="C4" s="207" t="s">
        <v>540</v>
      </c>
      <c r="D4" s="207" t="s">
        <v>562</v>
      </c>
      <c r="E4" s="207" t="s">
        <v>563</v>
      </c>
      <c r="F4" s="207" t="s">
        <v>564</v>
      </c>
      <c r="G4" s="207" t="s">
        <v>565</v>
      </c>
      <c r="H4" s="208" t="s">
        <v>566</v>
      </c>
      <c r="I4" s="207" t="s">
        <v>567</v>
      </c>
      <c r="J4" s="207" t="s">
        <v>568</v>
      </c>
      <c r="K4" s="207" t="s">
        <v>569</v>
      </c>
      <c r="L4" s="207" t="s">
        <v>570</v>
      </c>
      <c r="M4" s="207" t="s">
        <v>571</v>
      </c>
      <c r="N4" s="207" t="s">
        <v>572</v>
      </c>
      <c r="O4" s="207" t="s">
        <v>573</v>
      </c>
      <c r="P4" s="207" t="s">
        <v>574</v>
      </c>
      <c r="Q4" s="11"/>
    </row>
    <row r="5" spans="1:17" ht="19.5" customHeight="1">
      <c r="A5" s="342" t="s">
        <v>227</v>
      </c>
      <c r="B5" s="209">
        <v>95</v>
      </c>
      <c r="C5" s="209">
        <v>94</v>
      </c>
      <c r="D5" s="209">
        <v>93</v>
      </c>
      <c r="E5" s="209">
        <v>95</v>
      </c>
      <c r="F5" s="209">
        <v>93</v>
      </c>
      <c r="G5" s="210">
        <v>94</v>
      </c>
      <c r="H5" s="211">
        <v>92</v>
      </c>
      <c r="I5" s="209">
        <v>92</v>
      </c>
      <c r="J5" s="209">
        <v>90</v>
      </c>
      <c r="K5" s="209">
        <v>91</v>
      </c>
      <c r="L5" s="209">
        <v>93</v>
      </c>
      <c r="M5" s="209">
        <v>96</v>
      </c>
      <c r="N5" s="209">
        <v>94</v>
      </c>
      <c r="O5" s="209">
        <v>93</v>
      </c>
      <c r="P5" s="394">
        <v>93</v>
      </c>
    </row>
    <row r="6" spans="1:17" ht="19.5" customHeight="1">
      <c r="A6" s="339" t="s">
        <v>231</v>
      </c>
      <c r="B6" s="212">
        <v>2.86</v>
      </c>
      <c r="C6" s="212">
        <v>2.7</v>
      </c>
      <c r="D6" s="212">
        <v>2.91</v>
      </c>
      <c r="E6" s="212">
        <v>2.9</v>
      </c>
      <c r="F6" s="212">
        <v>2.99</v>
      </c>
      <c r="G6" s="212">
        <v>2.95</v>
      </c>
      <c r="H6" s="213">
        <v>2.9</v>
      </c>
      <c r="I6" s="212">
        <v>2.82</v>
      </c>
      <c r="J6" s="212">
        <v>2.78</v>
      </c>
      <c r="K6" s="212">
        <v>2.83</v>
      </c>
      <c r="L6" s="212">
        <v>2.86</v>
      </c>
      <c r="M6" s="212">
        <v>2.95</v>
      </c>
      <c r="N6" s="212">
        <v>3.02</v>
      </c>
      <c r="O6" s="212">
        <v>2.97</v>
      </c>
      <c r="P6" s="395">
        <v>2.95</v>
      </c>
    </row>
    <row r="7" spans="1:17" ht="19.5" customHeight="1">
      <c r="A7" s="339" t="s">
        <v>232</v>
      </c>
      <c r="B7" s="212">
        <v>1.4</v>
      </c>
      <c r="C7" s="212">
        <v>1.29</v>
      </c>
      <c r="D7" s="212">
        <v>1.25</v>
      </c>
      <c r="E7" s="212">
        <v>1.24</v>
      </c>
      <c r="F7" s="212">
        <v>1.23</v>
      </c>
      <c r="G7" s="212">
        <v>1.23</v>
      </c>
      <c r="H7" s="213">
        <v>1.22</v>
      </c>
      <c r="I7" s="212">
        <v>1.24</v>
      </c>
      <c r="J7" s="212">
        <v>1.18</v>
      </c>
      <c r="K7" s="212">
        <v>1.18</v>
      </c>
      <c r="L7" s="212">
        <v>1.22</v>
      </c>
      <c r="M7" s="212">
        <v>1.3</v>
      </c>
      <c r="N7" s="212">
        <v>1.31</v>
      </c>
      <c r="O7" s="212">
        <v>1.34</v>
      </c>
      <c r="P7" s="395">
        <v>1.35</v>
      </c>
    </row>
    <row r="8" spans="1:17" ht="19.5" customHeight="1">
      <c r="A8" s="339" t="s">
        <v>233</v>
      </c>
      <c r="B8" s="214">
        <v>61.3</v>
      </c>
      <c r="C8" s="214">
        <v>60.6</v>
      </c>
      <c r="D8" s="214">
        <v>58.6</v>
      </c>
      <c r="E8" s="214">
        <v>60.6</v>
      </c>
      <c r="F8" s="214">
        <v>58.5</v>
      </c>
      <c r="G8" s="214">
        <v>58.4</v>
      </c>
      <c r="H8" s="215">
        <v>58.5</v>
      </c>
      <c r="I8" s="214">
        <v>59.5</v>
      </c>
      <c r="J8" s="214">
        <v>58.6</v>
      </c>
      <c r="K8" s="214">
        <v>57.9</v>
      </c>
      <c r="L8" s="214">
        <v>58</v>
      </c>
      <c r="M8" s="214">
        <v>57.5</v>
      </c>
      <c r="N8" s="214">
        <v>57.7</v>
      </c>
      <c r="O8" s="214">
        <v>58.1</v>
      </c>
      <c r="P8" s="396">
        <v>60.3</v>
      </c>
    </row>
    <row r="9" spans="1:17" ht="19.5" customHeight="1">
      <c r="A9" s="339" t="s">
        <v>103</v>
      </c>
      <c r="B9" s="216">
        <v>274612</v>
      </c>
      <c r="C9" s="216">
        <v>273822</v>
      </c>
      <c r="D9" s="216">
        <v>274861</v>
      </c>
      <c r="E9" s="216">
        <v>294087</v>
      </c>
      <c r="F9" s="216">
        <v>278491</v>
      </c>
      <c r="G9" s="216">
        <v>276607</v>
      </c>
      <c r="H9" s="217">
        <v>289089</v>
      </c>
      <c r="I9" s="216">
        <v>242803</v>
      </c>
      <c r="J9" s="216">
        <v>244011</v>
      </c>
      <c r="K9" s="216">
        <v>243109</v>
      </c>
      <c r="L9" s="216">
        <v>273942</v>
      </c>
      <c r="M9" s="216">
        <v>261509</v>
      </c>
      <c r="N9" s="216">
        <v>253674</v>
      </c>
      <c r="O9" s="216">
        <v>254014</v>
      </c>
      <c r="P9" s="397">
        <v>386990</v>
      </c>
    </row>
    <row r="10" spans="1:17" ht="19.5" customHeight="1">
      <c r="A10" s="341" t="s">
        <v>102</v>
      </c>
      <c r="B10" s="216">
        <v>68797</v>
      </c>
      <c r="C10" s="216">
        <v>69993</v>
      </c>
      <c r="D10" s="216">
        <v>74932</v>
      </c>
      <c r="E10" s="216">
        <v>74758</v>
      </c>
      <c r="F10" s="216">
        <v>69437</v>
      </c>
      <c r="G10" s="216">
        <v>68797</v>
      </c>
      <c r="H10" s="217">
        <v>69649</v>
      </c>
      <c r="I10" s="216">
        <v>72626</v>
      </c>
      <c r="J10" s="216">
        <v>70198</v>
      </c>
      <c r="K10" s="216">
        <v>70973</v>
      </c>
      <c r="L10" s="216">
        <v>78913</v>
      </c>
      <c r="M10" s="216">
        <v>74903</v>
      </c>
      <c r="N10" s="216">
        <v>80443</v>
      </c>
      <c r="O10" s="216">
        <v>75648</v>
      </c>
      <c r="P10" s="397">
        <v>92846</v>
      </c>
    </row>
    <row r="11" spans="1:17" ht="19.5" customHeight="1">
      <c r="A11" s="343" t="s">
        <v>159</v>
      </c>
      <c r="B11" s="216">
        <v>5726</v>
      </c>
      <c r="C11" s="216">
        <v>5483</v>
      </c>
      <c r="D11" s="216">
        <v>6044</v>
      </c>
      <c r="E11" s="216">
        <v>5463</v>
      </c>
      <c r="F11" s="216">
        <v>5794</v>
      </c>
      <c r="G11" s="216">
        <v>5367</v>
      </c>
      <c r="H11" s="217">
        <v>5555</v>
      </c>
      <c r="I11" s="216">
        <v>5685</v>
      </c>
      <c r="J11" s="216">
        <v>5431</v>
      </c>
      <c r="K11" s="216">
        <v>6020</v>
      </c>
      <c r="L11" s="216">
        <v>6395</v>
      </c>
      <c r="M11" s="216">
        <v>6046</v>
      </c>
      <c r="N11" s="216">
        <v>7404</v>
      </c>
      <c r="O11" s="216">
        <v>5694</v>
      </c>
      <c r="P11" s="397">
        <v>7674</v>
      </c>
    </row>
    <row r="12" spans="1:17" ht="19.5" customHeight="1">
      <c r="A12" s="343" t="s">
        <v>160</v>
      </c>
      <c r="B12" s="216">
        <v>5564</v>
      </c>
      <c r="C12" s="216">
        <v>5315</v>
      </c>
      <c r="D12" s="216">
        <v>5106</v>
      </c>
      <c r="E12" s="216">
        <v>5613</v>
      </c>
      <c r="F12" s="216">
        <v>4965</v>
      </c>
      <c r="G12" s="216">
        <v>4480</v>
      </c>
      <c r="H12" s="217">
        <v>4857</v>
      </c>
      <c r="I12" s="216">
        <v>4641</v>
      </c>
      <c r="J12" s="216">
        <v>4497</v>
      </c>
      <c r="K12" s="216">
        <v>4182</v>
      </c>
      <c r="L12" s="216">
        <v>4540</v>
      </c>
      <c r="M12" s="216">
        <v>4795</v>
      </c>
      <c r="N12" s="216">
        <v>4799</v>
      </c>
      <c r="O12" s="216">
        <v>5142</v>
      </c>
      <c r="P12" s="397">
        <v>8768</v>
      </c>
    </row>
    <row r="13" spans="1:17" ht="19.5" customHeight="1">
      <c r="A13" s="343" t="s">
        <v>161</v>
      </c>
      <c r="B13" s="216">
        <v>7828</v>
      </c>
      <c r="C13" s="216">
        <v>8064</v>
      </c>
      <c r="D13" s="216">
        <v>8071</v>
      </c>
      <c r="E13" s="216">
        <v>8487</v>
      </c>
      <c r="F13" s="216">
        <v>7659</v>
      </c>
      <c r="G13" s="216">
        <v>8060</v>
      </c>
      <c r="H13" s="217">
        <v>7871</v>
      </c>
      <c r="I13" s="216">
        <v>7881</v>
      </c>
      <c r="J13" s="216">
        <v>7670</v>
      </c>
      <c r="K13" s="216">
        <v>7683</v>
      </c>
      <c r="L13" s="216">
        <v>7935</v>
      </c>
      <c r="M13" s="216">
        <v>8067</v>
      </c>
      <c r="N13" s="216">
        <v>8547</v>
      </c>
      <c r="O13" s="216">
        <v>8152</v>
      </c>
      <c r="P13" s="397">
        <v>8846</v>
      </c>
    </row>
    <row r="14" spans="1:17" ht="19.5" customHeight="1">
      <c r="A14" s="343" t="s">
        <v>162</v>
      </c>
      <c r="B14" s="216">
        <v>8305</v>
      </c>
      <c r="C14" s="216">
        <v>8709</v>
      </c>
      <c r="D14" s="216">
        <v>11642</v>
      </c>
      <c r="E14" s="216">
        <v>11237</v>
      </c>
      <c r="F14" s="216">
        <v>9723</v>
      </c>
      <c r="G14" s="216">
        <v>11444</v>
      </c>
      <c r="H14" s="217">
        <v>10212</v>
      </c>
      <c r="I14" s="216">
        <v>11279</v>
      </c>
      <c r="J14" s="216">
        <v>10852</v>
      </c>
      <c r="K14" s="216">
        <v>10667</v>
      </c>
      <c r="L14" s="216">
        <v>12758</v>
      </c>
      <c r="M14" s="216">
        <v>11658</v>
      </c>
      <c r="N14" s="216">
        <v>12854</v>
      </c>
      <c r="O14" s="216">
        <v>12805</v>
      </c>
      <c r="P14" s="397">
        <v>14217</v>
      </c>
    </row>
    <row r="15" spans="1:17" ht="19.5" customHeight="1">
      <c r="A15" s="341" t="s">
        <v>101</v>
      </c>
      <c r="B15" s="216">
        <v>25501</v>
      </c>
      <c r="C15" s="216">
        <v>22275</v>
      </c>
      <c r="D15" s="216">
        <v>18473</v>
      </c>
      <c r="E15" s="216">
        <v>13537</v>
      </c>
      <c r="F15" s="216">
        <v>39690</v>
      </c>
      <c r="G15" s="216">
        <v>10858</v>
      </c>
      <c r="H15" s="217">
        <v>14166</v>
      </c>
      <c r="I15" s="216">
        <v>12852</v>
      </c>
      <c r="J15" s="216">
        <v>14227</v>
      </c>
      <c r="K15" s="216">
        <v>19581</v>
      </c>
      <c r="L15" s="216">
        <v>23215</v>
      </c>
      <c r="M15" s="216">
        <v>21702</v>
      </c>
      <c r="N15" s="216">
        <v>15745</v>
      </c>
      <c r="O15" s="216">
        <v>19384</v>
      </c>
      <c r="P15" s="397">
        <v>16716</v>
      </c>
    </row>
    <row r="16" spans="1:17" ht="19.5" customHeight="1">
      <c r="A16" s="341" t="s">
        <v>100</v>
      </c>
      <c r="B16" s="216">
        <v>22759</v>
      </c>
      <c r="C16" s="216">
        <v>23132</v>
      </c>
      <c r="D16" s="216">
        <v>21626</v>
      </c>
      <c r="E16" s="216">
        <v>27877</v>
      </c>
      <c r="F16" s="216">
        <v>34178</v>
      </c>
      <c r="G16" s="216">
        <v>25416</v>
      </c>
      <c r="H16" s="217">
        <v>24147</v>
      </c>
      <c r="I16" s="216">
        <v>17650</v>
      </c>
      <c r="J16" s="216">
        <v>18747</v>
      </c>
      <c r="K16" s="216">
        <v>16334</v>
      </c>
      <c r="L16" s="216">
        <v>19055</v>
      </c>
      <c r="M16" s="216">
        <v>19169</v>
      </c>
      <c r="N16" s="216">
        <v>18560</v>
      </c>
      <c r="O16" s="216">
        <v>17346</v>
      </c>
      <c r="P16" s="397">
        <v>21037</v>
      </c>
    </row>
    <row r="17" spans="1:16" ht="19.5" customHeight="1">
      <c r="A17" s="343" t="s">
        <v>136</v>
      </c>
      <c r="B17" s="216">
        <v>10931</v>
      </c>
      <c r="C17" s="216">
        <v>11489</v>
      </c>
      <c r="D17" s="216">
        <v>11458</v>
      </c>
      <c r="E17" s="216">
        <v>16294</v>
      </c>
      <c r="F17" s="216">
        <v>19200</v>
      </c>
      <c r="G17" s="216">
        <v>14999</v>
      </c>
      <c r="H17" s="217">
        <v>11611</v>
      </c>
      <c r="I17" s="216">
        <v>9291</v>
      </c>
      <c r="J17" s="216">
        <v>8225</v>
      </c>
      <c r="K17" s="216">
        <v>8293</v>
      </c>
      <c r="L17" s="216">
        <v>9539</v>
      </c>
      <c r="M17" s="216">
        <v>11326</v>
      </c>
      <c r="N17" s="216">
        <v>9538</v>
      </c>
      <c r="O17" s="216">
        <v>8897</v>
      </c>
      <c r="P17" s="397">
        <v>10279</v>
      </c>
    </row>
    <row r="18" spans="1:16" ht="19.5" customHeight="1">
      <c r="A18" s="341" t="s">
        <v>16</v>
      </c>
      <c r="B18" s="216">
        <v>12332</v>
      </c>
      <c r="C18" s="216">
        <v>11197</v>
      </c>
      <c r="D18" s="216">
        <v>10331</v>
      </c>
      <c r="E18" s="216">
        <v>11484</v>
      </c>
      <c r="F18" s="216">
        <v>5902</v>
      </c>
      <c r="G18" s="216">
        <v>6856</v>
      </c>
      <c r="H18" s="217">
        <v>9524</v>
      </c>
      <c r="I18" s="216">
        <v>10242</v>
      </c>
      <c r="J18" s="216">
        <v>10331</v>
      </c>
      <c r="K18" s="216">
        <v>15635</v>
      </c>
      <c r="L18" s="216">
        <v>11681</v>
      </c>
      <c r="M18" s="216">
        <v>14165</v>
      </c>
      <c r="N18" s="216">
        <v>8616</v>
      </c>
      <c r="O18" s="216">
        <v>9693</v>
      </c>
      <c r="P18" s="397">
        <v>9846</v>
      </c>
    </row>
    <row r="19" spans="1:16" ht="19.5" customHeight="1">
      <c r="A19" s="341" t="s">
        <v>15</v>
      </c>
      <c r="B19" s="216">
        <v>7907</v>
      </c>
      <c r="C19" s="216">
        <v>8196</v>
      </c>
      <c r="D19" s="216">
        <v>7810</v>
      </c>
      <c r="E19" s="216">
        <v>8910</v>
      </c>
      <c r="F19" s="216">
        <v>5785</v>
      </c>
      <c r="G19" s="216">
        <v>8575</v>
      </c>
      <c r="H19" s="217">
        <v>8564</v>
      </c>
      <c r="I19" s="216">
        <v>8325</v>
      </c>
      <c r="J19" s="216">
        <v>7823</v>
      </c>
      <c r="K19" s="216">
        <v>5389</v>
      </c>
      <c r="L19" s="216">
        <v>5617</v>
      </c>
      <c r="M19" s="216">
        <v>6376</v>
      </c>
      <c r="N19" s="216">
        <v>8251</v>
      </c>
      <c r="O19" s="216">
        <v>9775</v>
      </c>
      <c r="P19" s="397">
        <v>10331</v>
      </c>
    </row>
    <row r="20" spans="1:16" ht="19.5" customHeight="1">
      <c r="A20" s="343" t="s">
        <v>99</v>
      </c>
      <c r="B20" s="216">
        <v>2953</v>
      </c>
      <c r="C20" s="216">
        <v>2573</v>
      </c>
      <c r="D20" s="216">
        <v>2695</v>
      </c>
      <c r="E20" s="216">
        <v>3671</v>
      </c>
      <c r="F20" s="216">
        <v>2683</v>
      </c>
      <c r="G20" s="216">
        <v>2701</v>
      </c>
      <c r="H20" s="217">
        <v>3869</v>
      </c>
      <c r="I20" s="216">
        <v>2310</v>
      </c>
      <c r="J20" s="216">
        <v>2079</v>
      </c>
      <c r="K20" s="216">
        <v>1639</v>
      </c>
      <c r="L20" s="216">
        <v>1680</v>
      </c>
      <c r="M20" s="216">
        <v>1885</v>
      </c>
      <c r="N20" s="216">
        <v>2122</v>
      </c>
      <c r="O20" s="216">
        <v>3912</v>
      </c>
      <c r="P20" s="397">
        <v>3787</v>
      </c>
    </row>
    <row r="21" spans="1:16" ht="19.5" customHeight="1">
      <c r="A21" s="341" t="s">
        <v>98</v>
      </c>
      <c r="B21" s="216">
        <v>15262</v>
      </c>
      <c r="C21" s="216">
        <v>14222</v>
      </c>
      <c r="D21" s="216">
        <v>13958</v>
      </c>
      <c r="E21" s="216">
        <v>16010</v>
      </c>
      <c r="F21" s="216">
        <v>13119</v>
      </c>
      <c r="G21" s="216">
        <v>16285</v>
      </c>
      <c r="H21" s="217">
        <v>9021</v>
      </c>
      <c r="I21" s="216">
        <v>12148</v>
      </c>
      <c r="J21" s="216">
        <v>14732</v>
      </c>
      <c r="K21" s="216">
        <v>10721</v>
      </c>
      <c r="L21" s="216">
        <v>14525</v>
      </c>
      <c r="M21" s="216">
        <v>12180</v>
      </c>
      <c r="N21" s="216">
        <v>16490</v>
      </c>
      <c r="O21" s="216">
        <v>15106</v>
      </c>
      <c r="P21" s="397">
        <v>17155</v>
      </c>
    </row>
    <row r="22" spans="1:16" ht="19.5" customHeight="1">
      <c r="A22" s="341" t="s">
        <v>97</v>
      </c>
      <c r="B22" s="216">
        <v>42444</v>
      </c>
      <c r="C22" s="216">
        <v>44220</v>
      </c>
      <c r="D22" s="216">
        <v>39928</v>
      </c>
      <c r="E22" s="216">
        <v>36997</v>
      </c>
      <c r="F22" s="216">
        <v>32735</v>
      </c>
      <c r="G22" s="216">
        <v>40959</v>
      </c>
      <c r="H22" s="217">
        <v>40418</v>
      </c>
      <c r="I22" s="216">
        <v>31715</v>
      </c>
      <c r="J22" s="216">
        <v>39838</v>
      </c>
      <c r="K22" s="216">
        <v>30458</v>
      </c>
      <c r="L22" s="216">
        <v>31104</v>
      </c>
      <c r="M22" s="216">
        <v>42741</v>
      </c>
      <c r="N22" s="216">
        <v>30915</v>
      </c>
      <c r="O22" s="216">
        <v>27717</v>
      </c>
      <c r="P22" s="397">
        <v>93537</v>
      </c>
    </row>
    <row r="23" spans="1:16" ht="19.5" customHeight="1">
      <c r="A23" s="343" t="s">
        <v>96</v>
      </c>
      <c r="B23" s="216">
        <v>26717</v>
      </c>
      <c r="C23" s="216">
        <v>27654</v>
      </c>
      <c r="D23" s="216">
        <v>24172</v>
      </c>
      <c r="E23" s="216">
        <v>13735</v>
      </c>
      <c r="F23" s="216">
        <v>18497</v>
      </c>
      <c r="G23" s="216">
        <v>25702</v>
      </c>
      <c r="H23" s="217">
        <v>21943</v>
      </c>
      <c r="I23" s="216">
        <v>18238</v>
      </c>
      <c r="J23" s="216">
        <v>25320</v>
      </c>
      <c r="K23" s="216">
        <v>18358</v>
      </c>
      <c r="L23" s="216">
        <v>17021</v>
      </c>
      <c r="M23" s="216">
        <v>26744</v>
      </c>
      <c r="N23" s="216">
        <v>16216</v>
      </c>
      <c r="O23" s="216">
        <v>11043</v>
      </c>
      <c r="P23" s="397">
        <v>77252</v>
      </c>
    </row>
    <row r="24" spans="1:16" ht="19.5" customHeight="1">
      <c r="A24" s="341" t="s">
        <v>95</v>
      </c>
      <c r="B24" s="216">
        <v>6444</v>
      </c>
      <c r="C24" s="216">
        <v>8409</v>
      </c>
      <c r="D24" s="216">
        <v>9298</v>
      </c>
      <c r="E24" s="216">
        <v>8557</v>
      </c>
      <c r="F24" s="216">
        <v>8680</v>
      </c>
      <c r="G24" s="216">
        <v>26487</v>
      </c>
      <c r="H24" s="217">
        <v>12554</v>
      </c>
      <c r="I24" s="216">
        <v>12576</v>
      </c>
      <c r="J24" s="216">
        <v>4422</v>
      </c>
      <c r="K24" s="216">
        <v>3404</v>
      </c>
      <c r="L24" s="216">
        <v>5699</v>
      </c>
      <c r="M24" s="216">
        <v>4848</v>
      </c>
      <c r="N24" s="216">
        <v>8652</v>
      </c>
      <c r="O24" s="216">
        <v>7200</v>
      </c>
      <c r="P24" s="397">
        <v>8498</v>
      </c>
    </row>
    <row r="25" spans="1:16" ht="19.5" customHeight="1">
      <c r="A25" s="341" t="s">
        <v>94</v>
      </c>
      <c r="B25" s="216">
        <v>19043</v>
      </c>
      <c r="C25" s="216">
        <v>21053</v>
      </c>
      <c r="D25" s="216">
        <v>22570</v>
      </c>
      <c r="E25" s="216">
        <v>18540</v>
      </c>
      <c r="F25" s="216">
        <v>22008</v>
      </c>
      <c r="G25" s="216">
        <v>22057</v>
      </c>
      <c r="H25" s="217">
        <v>23055</v>
      </c>
      <c r="I25" s="216">
        <v>23742</v>
      </c>
      <c r="J25" s="216">
        <v>21035</v>
      </c>
      <c r="K25" s="216">
        <v>20721</v>
      </c>
      <c r="L25" s="216">
        <v>25388</v>
      </c>
      <c r="M25" s="216">
        <v>22618</v>
      </c>
      <c r="N25" s="216">
        <v>21206</v>
      </c>
      <c r="O25" s="216">
        <v>22918</v>
      </c>
      <c r="P25" s="397">
        <v>27548</v>
      </c>
    </row>
    <row r="26" spans="1:16" ht="19.5" customHeight="1">
      <c r="A26" s="341" t="s">
        <v>93</v>
      </c>
      <c r="B26" s="216">
        <v>54123</v>
      </c>
      <c r="C26" s="216">
        <v>51126</v>
      </c>
      <c r="D26" s="216">
        <v>55935</v>
      </c>
      <c r="E26" s="216">
        <v>77418</v>
      </c>
      <c r="F26" s="216">
        <v>46957</v>
      </c>
      <c r="G26" s="216">
        <v>50316</v>
      </c>
      <c r="H26" s="217">
        <v>77991</v>
      </c>
      <c r="I26" s="216">
        <v>40926</v>
      </c>
      <c r="J26" s="216">
        <v>42659</v>
      </c>
      <c r="K26" s="216">
        <v>49893</v>
      </c>
      <c r="L26" s="216">
        <v>58745</v>
      </c>
      <c r="M26" s="216">
        <v>42808</v>
      </c>
      <c r="N26" s="216">
        <v>44797</v>
      </c>
      <c r="O26" s="216">
        <v>49228</v>
      </c>
      <c r="P26" s="397">
        <v>89476</v>
      </c>
    </row>
    <row r="27" spans="1:16" ht="19.5" customHeight="1">
      <c r="A27" s="343" t="s">
        <v>163</v>
      </c>
      <c r="B27" s="216">
        <v>25455</v>
      </c>
      <c r="C27" s="216">
        <v>24033</v>
      </c>
      <c r="D27" s="216">
        <v>27414</v>
      </c>
      <c r="E27" s="216">
        <v>33232</v>
      </c>
      <c r="F27" s="216">
        <v>26842</v>
      </c>
      <c r="G27" s="216">
        <v>25800</v>
      </c>
      <c r="H27" s="217">
        <v>27453</v>
      </c>
      <c r="I27" s="216">
        <v>23192</v>
      </c>
      <c r="J27" s="216">
        <v>24405</v>
      </c>
      <c r="K27" s="216">
        <v>20808</v>
      </c>
      <c r="L27" s="216">
        <v>23414</v>
      </c>
      <c r="M27" s="216">
        <v>23853</v>
      </c>
      <c r="N27" s="216">
        <v>26659</v>
      </c>
      <c r="O27" s="216">
        <v>23580</v>
      </c>
      <c r="P27" s="397">
        <v>49728</v>
      </c>
    </row>
    <row r="28" spans="1:16" ht="19.5" customHeight="1">
      <c r="A28" s="343" t="s">
        <v>164</v>
      </c>
      <c r="B28" s="216">
        <v>7689</v>
      </c>
      <c r="C28" s="216">
        <v>5806</v>
      </c>
      <c r="D28" s="216">
        <v>4422</v>
      </c>
      <c r="E28" s="216">
        <v>6273</v>
      </c>
      <c r="F28" s="216">
        <v>3554</v>
      </c>
      <c r="G28" s="216">
        <v>3480</v>
      </c>
      <c r="H28" s="217">
        <v>3648</v>
      </c>
      <c r="I28" s="216">
        <v>3335</v>
      </c>
      <c r="J28" s="216">
        <v>3942</v>
      </c>
      <c r="K28" s="216">
        <v>4414</v>
      </c>
      <c r="L28" s="216">
        <v>4469</v>
      </c>
      <c r="M28" s="216">
        <v>3382</v>
      </c>
      <c r="N28" s="216">
        <v>2412</v>
      </c>
      <c r="O28" s="216">
        <v>3389</v>
      </c>
      <c r="P28" s="397">
        <v>10771</v>
      </c>
    </row>
    <row r="29" spans="1:16" ht="19.5" customHeight="1">
      <c r="A29" s="343" t="s">
        <v>165</v>
      </c>
      <c r="B29" s="216">
        <v>14958</v>
      </c>
      <c r="C29" s="216">
        <v>15556</v>
      </c>
      <c r="D29" s="216">
        <v>17292</v>
      </c>
      <c r="E29" s="216">
        <v>31989</v>
      </c>
      <c r="F29" s="216">
        <v>12110</v>
      </c>
      <c r="G29" s="216">
        <v>14683</v>
      </c>
      <c r="H29" s="217">
        <v>16188</v>
      </c>
      <c r="I29" s="216">
        <v>11432</v>
      </c>
      <c r="J29" s="216">
        <v>13735</v>
      </c>
      <c r="K29" s="216">
        <v>22902</v>
      </c>
      <c r="L29" s="216">
        <v>28236</v>
      </c>
      <c r="M29" s="216">
        <v>11958</v>
      </c>
      <c r="N29" s="216">
        <v>11672</v>
      </c>
      <c r="O29" s="216">
        <v>9640</v>
      </c>
      <c r="P29" s="397">
        <v>22956</v>
      </c>
    </row>
    <row r="30" spans="1:16" ht="19.5" customHeight="1">
      <c r="A30" s="343" t="s">
        <v>166</v>
      </c>
      <c r="B30" s="216">
        <v>6021</v>
      </c>
      <c r="C30" s="216">
        <v>5731</v>
      </c>
      <c r="D30" s="216">
        <v>6806</v>
      </c>
      <c r="E30" s="216">
        <v>5924</v>
      </c>
      <c r="F30" s="216">
        <v>4451</v>
      </c>
      <c r="G30" s="216">
        <v>6353</v>
      </c>
      <c r="H30" s="217">
        <v>30702</v>
      </c>
      <c r="I30" s="216">
        <v>2967</v>
      </c>
      <c r="J30" s="216">
        <v>577</v>
      </c>
      <c r="K30" s="216">
        <v>1769</v>
      </c>
      <c r="L30" s="216">
        <v>2625</v>
      </c>
      <c r="M30" s="216">
        <v>3614</v>
      </c>
      <c r="N30" s="216">
        <v>4054</v>
      </c>
      <c r="O30" s="216">
        <v>12619</v>
      </c>
      <c r="P30" s="397">
        <v>6021</v>
      </c>
    </row>
    <row r="31" spans="1:16" ht="19.5" customHeight="1" thickBot="1">
      <c r="A31" s="340" t="s">
        <v>235</v>
      </c>
      <c r="B31" s="218">
        <v>25.1</v>
      </c>
      <c r="C31" s="218">
        <v>25.6</v>
      </c>
      <c r="D31" s="218">
        <v>27.3</v>
      </c>
      <c r="E31" s="218">
        <v>25.4</v>
      </c>
      <c r="F31" s="218">
        <v>24.9</v>
      </c>
      <c r="G31" s="218">
        <v>24.9</v>
      </c>
      <c r="H31" s="219">
        <v>24.1</v>
      </c>
      <c r="I31" s="218">
        <v>29.9</v>
      </c>
      <c r="J31" s="218">
        <v>28.8</v>
      </c>
      <c r="K31" s="218">
        <v>29.2</v>
      </c>
      <c r="L31" s="218">
        <v>28.8</v>
      </c>
      <c r="M31" s="218">
        <v>28.6</v>
      </c>
      <c r="N31" s="218">
        <v>31.7</v>
      </c>
      <c r="O31" s="218">
        <v>29.8</v>
      </c>
      <c r="P31" s="398">
        <v>24</v>
      </c>
    </row>
    <row r="32" spans="1:16" ht="13.5" customHeight="1">
      <c r="A32" s="201" t="s">
        <v>504</v>
      </c>
      <c r="B32" s="202"/>
      <c r="C32" s="204"/>
      <c r="D32" s="204"/>
      <c r="E32" s="204"/>
      <c r="F32" s="204"/>
      <c r="G32" s="204"/>
      <c r="H32" s="204"/>
      <c r="I32" s="204"/>
      <c r="J32" s="200"/>
      <c r="K32" s="200"/>
      <c r="L32" s="200"/>
      <c r="M32" s="200"/>
      <c r="N32" s="200"/>
      <c r="O32" s="200"/>
      <c r="P32" s="200"/>
    </row>
    <row r="33" spans="1:16" ht="13.5" customHeight="1">
      <c r="A33" s="201" t="s">
        <v>512</v>
      </c>
      <c r="B33" s="202"/>
      <c r="C33" s="204"/>
      <c r="D33" s="204"/>
      <c r="E33" s="204"/>
      <c r="F33" s="204"/>
      <c r="G33" s="204"/>
      <c r="H33" s="204"/>
      <c r="I33" s="204"/>
      <c r="J33" s="200"/>
      <c r="K33" s="200"/>
      <c r="L33" s="200"/>
      <c r="M33" s="200"/>
      <c r="N33" s="200"/>
      <c r="O33" s="200"/>
      <c r="P33" s="200"/>
    </row>
    <row r="34" spans="1:16" ht="13.5" customHeight="1">
      <c r="A34" s="415" t="s">
        <v>513</v>
      </c>
      <c r="B34" s="202"/>
      <c r="C34" s="204"/>
      <c r="D34" s="204"/>
      <c r="E34" s="204"/>
      <c r="F34" s="204"/>
      <c r="G34" s="204"/>
      <c r="H34" s="204"/>
      <c r="I34" s="204"/>
      <c r="J34" s="200"/>
      <c r="K34" s="200"/>
      <c r="L34" s="200"/>
      <c r="M34" s="200"/>
      <c r="N34" s="200"/>
      <c r="O34" s="200"/>
      <c r="P34" s="200"/>
    </row>
    <row r="35" spans="1:16" ht="13.5" customHeight="1">
      <c r="A35" s="415" t="s">
        <v>515</v>
      </c>
      <c r="B35" s="202"/>
      <c r="C35" s="204"/>
      <c r="D35" s="204"/>
      <c r="E35" s="204"/>
      <c r="F35" s="204"/>
      <c r="G35" s="204"/>
      <c r="H35" s="204"/>
      <c r="I35" s="204"/>
      <c r="J35" s="200"/>
      <c r="K35" s="200"/>
      <c r="L35" s="200"/>
      <c r="M35" s="200"/>
      <c r="N35" s="200"/>
      <c r="O35" s="200"/>
      <c r="P35" s="200"/>
    </row>
    <row r="36" spans="1:16" ht="13.5" customHeight="1">
      <c r="A36" s="415" t="s">
        <v>514</v>
      </c>
      <c r="B36" s="202"/>
      <c r="C36" s="204"/>
      <c r="D36" s="204"/>
      <c r="E36" s="204"/>
      <c r="F36" s="204"/>
      <c r="G36" s="204"/>
      <c r="H36" s="204"/>
      <c r="I36" s="204"/>
      <c r="J36" s="200"/>
      <c r="K36" s="200"/>
      <c r="L36" s="200"/>
      <c r="M36" s="200"/>
      <c r="N36" s="200"/>
      <c r="O36" s="200"/>
      <c r="P36" s="200"/>
    </row>
  </sheetData>
  <mergeCells count="2">
    <mergeCell ref="H2:P2"/>
    <mergeCell ref="A2:G2"/>
  </mergeCells>
  <phoneticPr fontId="26"/>
  <printOptions horizontalCentered="1"/>
  <pageMargins left="0.78740157480314965" right="0.78740157480314965" top="0.59055118110236227" bottom="0.59055118110236227" header="0.51181102362204722" footer="0.51181102362204722"/>
  <pageSetup paperSize="9" pageOrder="overThenDown"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zoomScaleNormal="100" workbookViewId="0"/>
  </sheetViews>
  <sheetFormatPr defaultRowHeight="13.5"/>
  <cols>
    <col min="1" max="1" width="25.625" customWidth="1"/>
    <col min="2" max="7" width="11.375" customWidth="1"/>
    <col min="8" max="16" width="10.75" customWidth="1"/>
  </cols>
  <sheetData>
    <row r="1" spans="1:16" s="2" customFormat="1" ht="30" customHeight="1">
      <c r="P1" s="30"/>
    </row>
    <row r="2" spans="1:16" s="31" customFormat="1" ht="22.5" customHeight="1">
      <c r="A2" s="615" t="s">
        <v>653</v>
      </c>
      <c r="B2" s="615"/>
      <c r="C2" s="615"/>
      <c r="D2" s="615"/>
      <c r="E2" s="615"/>
      <c r="F2" s="615"/>
      <c r="G2" s="615"/>
      <c r="H2" s="616" t="s">
        <v>640</v>
      </c>
      <c r="I2" s="616"/>
      <c r="J2" s="616"/>
      <c r="K2" s="616"/>
      <c r="L2" s="616"/>
      <c r="M2" s="616"/>
      <c r="N2" s="616"/>
      <c r="O2" s="616"/>
      <c r="P2" s="616"/>
    </row>
    <row r="3" spans="1:16" s="33" customFormat="1" ht="13.5" customHeight="1" thickBot="1">
      <c r="A3" s="220" t="s">
        <v>121</v>
      </c>
      <c r="B3" s="206"/>
      <c r="C3" s="206"/>
      <c r="D3" s="206"/>
      <c r="E3" s="206"/>
      <c r="F3" s="206"/>
      <c r="G3" s="206"/>
      <c r="H3" s="206"/>
      <c r="I3" s="206"/>
      <c r="J3" s="206"/>
      <c r="K3" s="206"/>
      <c r="L3" s="206"/>
      <c r="M3" s="206"/>
      <c r="N3" s="206"/>
      <c r="O3" s="206"/>
      <c r="P3" s="206"/>
    </row>
    <row r="4" spans="1:16" s="14" customFormat="1" ht="40.5" customHeight="1">
      <c r="A4" s="221"/>
      <c r="B4" s="222" t="s">
        <v>650</v>
      </c>
      <c r="C4" s="222" t="s">
        <v>651</v>
      </c>
      <c r="D4" s="222" t="s">
        <v>649</v>
      </c>
      <c r="E4" s="207" t="s">
        <v>580</v>
      </c>
      <c r="F4" s="207" t="s">
        <v>581</v>
      </c>
      <c r="G4" s="207" t="s">
        <v>582</v>
      </c>
      <c r="H4" s="208" t="s">
        <v>583</v>
      </c>
      <c r="I4" s="207" t="s">
        <v>584</v>
      </c>
      <c r="J4" s="207" t="s">
        <v>585</v>
      </c>
      <c r="K4" s="207" t="s">
        <v>586</v>
      </c>
      <c r="L4" s="207" t="s">
        <v>587</v>
      </c>
      <c r="M4" s="207" t="s">
        <v>588</v>
      </c>
      <c r="N4" s="207" t="s">
        <v>589</v>
      </c>
      <c r="O4" s="207" t="s">
        <v>590</v>
      </c>
      <c r="P4" s="207" t="s">
        <v>591</v>
      </c>
    </row>
    <row r="5" spans="1:16" s="14" customFormat="1" ht="21" customHeight="1">
      <c r="A5" s="344" t="s">
        <v>236</v>
      </c>
      <c r="B5" s="223">
        <v>52</v>
      </c>
      <c r="C5" s="223">
        <v>50</v>
      </c>
      <c r="D5" s="223">
        <v>51</v>
      </c>
      <c r="E5" s="223">
        <v>49</v>
      </c>
      <c r="F5" s="223">
        <v>48</v>
      </c>
      <c r="G5" s="224">
        <v>50</v>
      </c>
      <c r="H5" s="225">
        <v>49</v>
      </c>
      <c r="I5" s="223">
        <v>50</v>
      </c>
      <c r="J5" s="223">
        <v>50</v>
      </c>
      <c r="K5" s="223">
        <v>50</v>
      </c>
      <c r="L5" s="403">
        <v>55</v>
      </c>
      <c r="M5" s="403">
        <v>56</v>
      </c>
      <c r="N5" s="403">
        <v>54</v>
      </c>
      <c r="O5" s="403">
        <v>52</v>
      </c>
      <c r="P5" s="399">
        <v>51</v>
      </c>
    </row>
    <row r="6" spans="1:16" s="14" customFormat="1" ht="21" customHeight="1">
      <c r="A6" s="345" t="s">
        <v>231</v>
      </c>
      <c r="B6" s="212">
        <v>3.1</v>
      </c>
      <c r="C6" s="212">
        <v>2.93</v>
      </c>
      <c r="D6" s="212">
        <v>3.26</v>
      </c>
      <c r="E6" s="226">
        <v>3.17</v>
      </c>
      <c r="F6" s="226">
        <v>3.39</v>
      </c>
      <c r="G6" s="212">
        <v>3.31</v>
      </c>
      <c r="H6" s="213">
        <v>3.23</v>
      </c>
      <c r="I6" s="226">
        <v>3.15</v>
      </c>
      <c r="J6" s="226">
        <v>3.13</v>
      </c>
      <c r="K6" s="226">
        <v>3.18</v>
      </c>
      <c r="L6" s="404">
        <v>3.15</v>
      </c>
      <c r="M6" s="404">
        <v>3.28</v>
      </c>
      <c r="N6" s="404">
        <v>3.41</v>
      </c>
      <c r="O6" s="404">
        <v>3.34</v>
      </c>
      <c r="P6" s="395">
        <v>3.37</v>
      </c>
    </row>
    <row r="7" spans="1:16" s="14" customFormat="1" ht="21" customHeight="1">
      <c r="A7" s="345" t="s">
        <v>232</v>
      </c>
      <c r="B7" s="212">
        <v>1.8</v>
      </c>
      <c r="C7" s="212">
        <v>1.68</v>
      </c>
      <c r="D7" s="212">
        <v>1.64</v>
      </c>
      <c r="E7" s="226">
        <v>1.62</v>
      </c>
      <c r="F7" s="226">
        <v>1.59</v>
      </c>
      <c r="G7" s="212">
        <v>1.67</v>
      </c>
      <c r="H7" s="213">
        <v>1.65</v>
      </c>
      <c r="I7" s="226">
        <v>1.69</v>
      </c>
      <c r="J7" s="226">
        <v>1.61</v>
      </c>
      <c r="K7" s="226">
        <v>1.56</v>
      </c>
      <c r="L7" s="404">
        <v>1.52</v>
      </c>
      <c r="M7" s="404">
        <v>1.59</v>
      </c>
      <c r="N7" s="404">
        <v>1.61</v>
      </c>
      <c r="O7" s="404">
        <v>1.73</v>
      </c>
      <c r="P7" s="395">
        <v>1.82</v>
      </c>
    </row>
    <row r="8" spans="1:16" s="14" customFormat="1" ht="21" customHeight="1">
      <c r="A8" s="345" t="s">
        <v>233</v>
      </c>
      <c r="B8" s="214">
        <v>51.9</v>
      </c>
      <c r="C8" s="227">
        <v>50.3</v>
      </c>
      <c r="D8" s="227">
        <v>48.2</v>
      </c>
      <c r="E8" s="227">
        <v>50</v>
      </c>
      <c r="F8" s="227">
        <v>46.9</v>
      </c>
      <c r="G8" s="214">
        <v>48</v>
      </c>
      <c r="H8" s="215">
        <v>47.3</v>
      </c>
      <c r="I8" s="227">
        <v>48.4</v>
      </c>
      <c r="J8" s="227">
        <v>46.6</v>
      </c>
      <c r="K8" s="227">
        <v>46</v>
      </c>
      <c r="L8" s="405">
        <v>48.5</v>
      </c>
      <c r="M8" s="405">
        <v>48</v>
      </c>
      <c r="N8" s="405">
        <v>47.8</v>
      </c>
      <c r="O8" s="405">
        <v>48.6</v>
      </c>
      <c r="P8" s="400">
        <v>51.9</v>
      </c>
    </row>
    <row r="9" spans="1:16" s="14" customFormat="1" ht="21" customHeight="1">
      <c r="A9" s="346" t="s">
        <v>120</v>
      </c>
      <c r="B9" s="534">
        <v>1038110</v>
      </c>
      <c r="C9" s="229">
        <v>1172082</v>
      </c>
      <c r="D9" s="229">
        <v>1228513</v>
      </c>
      <c r="E9" s="229">
        <v>1222213</v>
      </c>
      <c r="F9" s="229">
        <v>1325009</v>
      </c>
      <c r="G9" s="578">
        <v>1158352</v>
      </c>
      <c r="H9" s="579">
        <v>1117252</v>
      </c>
      <c r="I9" s="229">
        <v>1136587</v>
      </c>
      <c r="J9" s="229">
        <v>1452990</v>
      </c>
      <c r="K9" s="229">
        <v>1212731</v>
      </c>
      <c r="L9" s="413">
        <v>1066016</v>
      </c>
      <c r="M9" s="413">
        <v>1087814</v>
      </c>
      <c r="N9" s="413">
        <v>1113021</v>
      </c>
      <c r="O9" s="406">
        <v>976654</v>
      </c>
      <c r="P9" s="414">
        <v>1873517</v>
      </c>
    </row>
    <row r="10" spans="1:16" s="14" customFormat="1" ht="21" customHeight="1">
      <c r="A10" s="347" t="s">
        <v>119</v>
      </c>
      <c r="B10" s="228">
        <v>557555</v>
      </c>
      <c r="C10" s="228">
        <v>577838</v>
      </c>
      <c r="D10" s="228">
        <v>629252</v>
      </c>
      <c r="E10" s="228">
        <v>548890</v>
      </c>
      <c r="F10" s="228">
        <v>676417</v>
      </c>
      <c r="G10" s="230">
        <v>565547</v>
      </c>
      <c r="H10" s="231">
        <v>578066</v>
      </c>
      <c r="I10" s="228">
        <v>528179</v>
      </c>
      <c r="J10" s="228">
        <v>959381</v>
      </c>
      <c r="K10" s="228">
        <v>579156</v>
      </c>
      <c r="L10" s="406">
        <v>493632</v>
      </c>
      <c r="M10" s="406">
        <v>477985</v>
      </c>
      <c r="N10" s="406">
        <v>539970</v>
      </c>
      <c r="O10" s="406">
        <v>445566</v>
      </c>
      <c r="P10" s="412">
        <v>1158232</v>
      </c>
    </row>
    <row r="11" spans="1:16" s="14" customFormat="1" ht="21" customHeight="1">
      <c r="A11" s="350" t="s">
        <v>118</v>
      </c>
      <c r="B11" s="228">
        <v>540218</v>
      </c>
      <c r="C11" s="228">
        <v>566393</v>
      </c>
      <c r="D11" s="228">
        <v>612555</v>
      </c>
      <c r="E11" s="228">
        <v>525882</v>
      </c>
      <c r="F11" s="228">
        <v>622048</v>
      </c>
      <c r="G11" s="230">
        <v>520808</v>
      </c>
      <c r="H11" s="231">
        <v>572905</v>
      </c>
      <c r="I11" s="228">
        <v>524146</v>
      </c>
      <c r="J11" s="228">
        <v>955322</v>
      </c>
      <c r="K11" s="228">
        <v>575834</v>
      </c>
      <c r="L11" s="406">
        <v>481328</v>
      </c>
      <c r="M11" s="406">
        <v>472373</v>
      </c>
      <c r="N11" s="406">
        <v>531158</v>
      </c>
      <c r="O11" s="406">
        <v>433149</v>
      </c>
      <c r="P11" s="410">
        <v>1135708</v>
      </c>
    </row>
    <row r="12" spans="1:16" s="14" customFormat="1" ht="21" customHeight="1">
      <c r="A12" s="352" t="s">
        <v>117</v>
      </c>
      <c r="B12" s="228">
        <v>490685</v>
      </c>
      <c r="C12" s="228">
        <v>519286</v>
      </c>
      <c r="D12" s="228">
        <v>579022</v>
      </c>
      <c r="E12" s="228">
        <v>520658</v>
      </c>
      <c r="F12" s="228">
        <v>541767</v>
      </c>
      <c r="G12" s="230">
        <v>514158</v>
      </c>
      <c r="H12" s="231">
        <v>541065</v>
      </c>
      <c r="I12" s="228">
        <v>519824</v>
      </c>
      <c r="J12" s="228">
        <v>889950</v>
      </c>
      <c r="K12" s="228">
        <v>575834</v>
      </c>
      <c r="L12" s="406">
        <v>448984</v>
      </c>
      <c r="M12" s="406">
        <v>470812</v>
      </c>
      <c r="N12" s="406">
        <v>446628</v>
      </c>
      <c r="O12" s="406">
        <v>424007</v>
      </c>
      <c r="P12" s="401">
        <v>1054575</v>
      </c>
    </row>
    <row r="13" spans="1:16" s="14" customFormat="1" ht="21" customHeight="1">
      <c r="A13" s="353" t="s">
        <v>116</v>
      </c>
      <c r="B13" s="228">
        <v>380191</v>
      </c>
      <c r="C13" s="228">
        <v>404513</v>
      </c>
      <c r="D13" s="228">
        <v>453634</v>
      </c>
      <c r="E13" s="228">
        <v>394541</v>
      </c>
      <c r="F13" s="228">
        <v>405907</v>
      </c>
      <c r="G13" s="230">
        <v>372978</v>
      </c>
      <c r="H13" s="231">
        <v>414044</v>
      </c>
      <c r="I13" s="228">
        <v>398701</v>
      </c>
      <c r="J13" s="228">
        <v>662417</v>
      </c>
      <c r="K13" s="228">
        <v>460742</v>
      </c>
      <c r="L13" s="406">
        <v>350568</v>
      </c>
      <c r="M13" s="406">
        <v>384742</v>
      </c>
      <c r="N13" s="406">
        <v>368281</v>
      </c>
      <c r="O13" s="406">
        <v>345923</v>
      </c>
      <c r="P13" s="401">
        <v>884768</v>
      </c>
    </row>
    <row r="14" spans="1:16" s="14" customFormat="1" ht="21" customHeight="1">
      <c r="A14" s="353" t="s">
        <v>167</v>
      </c>
      <c r="B14" s="228">
        <v>89034</v>
      </c>
      <c r="C14" s="228">
        <v>96674</v>
      </c>
      <c r="D14" s="228">
        <v>115611</v>
      </c>
      <c r="E14" s="228">
        <v>120993</v>
      </c>
      <c r="F14" s="228">
        <v>130758</v>
      </c>
      <c r="G14" s="230">
        <v>124915</v>
      </c>
      <c r="H14" s="231">
        <v>112027</v>
      </c>
      <c r="I14" s="228">
        <v>106051</v>
      </c>
      <c r="J14" s="228">
        <v>209988</v>
      </c>
      <c r="K14" s="228">
        <v>99615</v>
      </c>
      <c r="L14" s="406">
        <v>89710</v>
      </c>
      <c r="M14" s="406">
        <v>84244</v>
      </c>
      <c r="N14" s="406">
        <v>77208</v>
      </c>
      <c r="O14" s="406">
        <v>77116</v>
      </c>
      <c r="P14" s="401">
        <v>154701</v>
      </c>
    </row>
    <row r="15" spans="1:16" s="14" customFormat="1" ht="21" customHeight="1">
      <c r="A15" s="353" t="s">
        <v>115</v>
      </c>
      <c r="B15" s="228">
        <v>21461</v>
      </c>
      <c r="C15" s="228">
        <v>18099</v>
      </c>
      <c r="D15" s="228">
        <v>9777</v>
      </c>
      <c r="E15" s="228">
        <v>5124</v>
      </c>
      <c r="F15" s="228">
        <v>5101</v>
      </c>
      <c r="G15" s="230">
        <v>16266</v>
      </c>
      <c r="H15" s="231">
        <v>14994</v>
      </c>
      <c r="I15" s="228">
        <v>15072</v>
      </c>
      <c r="J15" s="230">
        <v>17546</v>
      </c>
      <c r="K15" s="230">
        <v>15477</v>
      </c>
      <c r="L15" s="406">
        <v>8706</v>
      </c>
      <c r="M15" s="406">
        <v>1826</v>
      </c>
      <c r="N15" s="406">
        <v>1139</v>
      </c>
      <c r="O15" s="406">
        <v>969</v>
      </c>
      <c r="P15" s="401">
        <v>15106</v>
      </c>
    </row>
    <row r="16" spans="1:16" s="14" customFormat="1" ht="21" customHeight="1">
      <c r="A16" s="352" t="s">
        <v>114</v>
      </c>
      <c r="B16" s="228">
        <v>3049</v>
      </c>
      <c r="C16" s="228">
        <v>667</v>
      </c>
      <c r="D16" s="228">
        <v>1139</v>
      </c>
      <c r="E16" s="228">
        <v>2040</v>
      </c>
      <c r="F16" s="228">
        <v>1986</v>
      </c>
      <c r="G16" s="230">
        <v>326</v>
      </c>
      <c r="H16" s="231">
        <v>0</v>
      </c>
      <c r="I16" s="230">
        <v>0</v>
      </c>
      <c r="J16" s="228">
        <v>0</v>
      </c>
      <c r="K16" s="230">
        <v>0</v>
      </c>
      <c r="L16" s="406">
        <v>0</v>
      </c>
      <c r="M16" s="406">
        <v>1558</v>
      </c>
      <c r="N16" s="406">
        <v>2102</v>
      </c>
      <c r="O16" s="406">
        <v>2666</v>
      </c>
      <c r="P16" s="401">
        <v>2989</v>
      </c>
    </row>
    <row r="17" spans="1:16" s="14" customFormat="1" ht="21" customHeight="1">
      <c r="A17" s="352" t="s">
        <v>113</v>
      </c>
      <c r="B17" s="228">
        <v>46484</v>
      </c>
      <c r="C17" s="228">
        <v>46440</v>
      </c>
      <c r="D17" s="228">
        <v>32394</v>
      </c>
      <c r="E17" s="228">
        <v>3184</v>
      </c>
      <c r="F17" s="228">
        <v>78295</v>
      </c>
      <c r="G17" s="230">
        <v>6324</v>
      </c>
      <c r="H17" s="231">
        <v>31840</v>
      </c>
      <c r="I17" s="228">
        <v>4322</v>
      </c>
      <c r="J17" s="228">
        <v>65372</v>
      </c>
      <c r="K17" s="228">
        <v>0</v>
      </c>
      <c r="L17" s="406">
        <v>32344</v>
      </c>
      <c r="M17" s="406">
        <v>3</v>
      </c>
      <c r="N17" s="406">
        <v>82428</v>
      </c>
      <c r="O17" s="406">
        <v>6475</v>
      </c>
      <c r="P17" s="401">
        <v>78144</v>
      </c>
    </row>
    <row r="18" spans="1:16" s="14" customFormat="1" ht="21" customHeight="1">
      <c r="A18" s="350" t="s">
        <v>112</v>
      </c>
      <c r="B18" s="228">
        <v>17337</v>
      </c>
      <c r="C18" s="228">
        <v>11445</v>
      </c>
      <c r="D18" s="228">
        <v>16697</v>
      </c>
      <c r="E18" s="228">
        <v>23008</v>
      </c>
      <c r="F18" s="228">
        <v>54369</v>
      </c>
      <c r="G18" s="230">
        <v>44739</v>
      </c>
      <c r="H18" s="231">
        <v>5160</v>
      </c>
      <c r="I18" s="228">
        <v>4033</v>
      </c>
      <c r="J18" s="228">
        <v>4058</v>
      </c>
      <c r="K18" s="228">
        <v>3322</v>
      </c>
      <c r="L18" s="406">
        <v>12304</v>
      </c>
      <c r="M18" s="406">
        <v>5612</v>
      </c>
      <c r="N18" s="406">
        <v>8812</v>
      </c>
      <c r="O18" s="406">
        <v>12417</v>
      </c>
      <c r="P18" s="401">
        <v>22525</v>
      </c>
    </row>
    <row r="19" spans="1:16" s="14" customFormat="1" ht="21" customHeight="1">
      <c r="A19" s="347" t="s">
        <v>111</v>
      </c>
      <c r="B19" s="228">
        <v>402332</v>
      </c>
      <c r="C19" s="228">
        <v>466485</v>
      </c>
      <c r="D19" s="228">
        <v>451878</v>
      </c>
      <c r="E19" s="228">
        <v>547173</v>
      </c>
      <c r="F19" s="228">
        <v>501379</v>
      </c>
      <c r="G19" s="230">
        <v>483076</v>
      </c>
      <c r="H19" s="231">
        <v>426182</v>
      </c>
      <c r="I19" s="228">
        <v>420717</v>
      </c>
      <c r="J19" s="228">
        <v>338107</v>
      </c>
      <c r="K19" s="228">
        <v>492867</v>
      </c>
      <c r="L19" s="406">
        <v>413085</v>
      </c>
      <c r="M19" s="406">
        <v>432048</v>
      </c>
      <c r="N19" s="406">
        <v>393482</v>
      </c>
      <c r="O19" s="406">
        <v>387347</v>
      </c>
      <c r="P19" s="401">
        <v>587069</v>
      </c>
    </row>
    <row r="20" spans="1:16" s="14" customFormat="1" ht="21" customHeight="1">
      <c r="A20" s="347" t="s">
        <v>110</v>
      </c>
      <c r="B20" s="228">
        <v>78223</v>
      </c>
      <c r="C20" s="228">
        <v>127760</v>
      </c>
      <c r="D20" s="228">
        <v>147384</v>
      </c>
      <c r="E20" s="228">
        <v>126150</v>
      </c>
      <c r="F20" s="228">
        <v>147213</v>
      </c>
      <c r="G20" s="230">
        <v>109729</v>
      </c>
      <c r="H20" s="231">
        <v>113004</v>
      </c>
      <c r="I20" s="228">
        <v>187691</v>
      </c>
      <c r="J20" s="232">
        <v>155502</v>
      </c>
      <c r="K20" s="232">
        <v>140708</v>
      </c>
      <c r="L20" s="406">
        <v>159300</v>
      </c>
      <c r="M20" s="406">
        <v>177782</v>
      </c>
      <c r="N20" s="406">
        <v>179569</v>
      </c>
      <c r="O20" s="406">
        <v>143741</v>
      </c>
      <c r="P20" s="402">
        <v>128216</v>
      </c>
    </row>
    <row r="21" spans="1:16" s="14" customFormat="1" ht="21" customHeight="1">
      <c r="A21" s="346" t="s">
        <v>109</v>
      </c>
      <c r="B21" s="534">
        <v>1038110</v>
      </c>
      <c r="C21" s="229">
        <v>1172082</v>
      </c>
      <c r="D21" s="229">
        <v>1228513</v>
      </c>
      <c r="E21" s="229">
        <v>1222213</v>
      </c>
      <c r="F21" s="229">
        <v>1325009</v>
      </c>
      <c r="G21" s="578">
        <v>1158352</v>
      </c>
      <c r="H21" s="579">
        <v>1117252</v>
      </c>
      <c r="I21" s="229">
        <v>1136587</v>
      </c>
      <c r="J21" s="233">
        <v>1452990</v>
      </c>
      <c r="K21" s="233">
        <v>1212731</v>
      </c>
      <c r="L21" s="413">
        <v>1066016</v>
      </c>
      <c r="M21" s="413">
        <v>1087814</v>
      </c>
      <c r="N21" s="413">
        <v>1113021</v>
      </c>
      <c r="O21" s="406">
        <v>976654</v>
      </c>
      <c r="P21" s="408">
        <v>1873517</v>
      </c>
    </row>
    <row r="22" spans="1:16" s="14" customFormat="1" ht="21" customHeight="1">
      <c r="A22" s="347" t="s">
        <v>108</v>
      </c>
      <c r="B22" s="228">
        <v>387459</v>
      </c>
      <c r="C22" s="228">
        <v>407008</v>
      </c>
      <c r="D22" s="228">
        <v>416264</v>
      </c>
      <c r="E22" s="228">
        <v>437836</v>
      </c>
      <c r="F22" s="228">
        <v>414680</v>
      </c>
      <c r="G22" s="230">
        <v>406146</v>
      </c>
      <c r="H22" s="231">
        <v>421778</v>
      </c>
      <c r="I22" s="228">
        <v>428235</v>
      </c>
      <c r="J22" s="228">
        <v>425701</v>
      </c>
      <c r="K22" s="228">
        <v>378321</v>
      </c>
      <c r="L22" s="406">
        <v>383160</v>
      </c>
      <c r="M22" s="406">
        <v>373032</v>
      </c>
      <c r="N22" s="406">
        <v>354364</v>
      </c>
      <c r="O22" s="406">
        <v>352963</v>
      </c>
      <c r="P22" s="401">
        <v>618953</v>
      </c>
    </row>
    <row r="23" spans="1:16" s="14" customFormat="1" ht="21" customHeight="1">
      <c r="A23" s="351" t="s">
        <v>103</v>
      </c>
      <c r="B23" s="228">
        <v>292629</v>
      </c>
      <c r="C23" s="228">
        <v>304526</v>
      </c>
      <c r="D23" s="228">
        <v>299895</v>
      </c>
      <c r="E23" s="228">
        <v>337435</v>
      </c>
      <c r="F23" s="228">
        <v>314331</v>
      </c>
      <c r="G23" s="230">
        <v>307141</v>
      </c>
      <c r="H23" s="231">
        <v>321520</v>
      </c>
      <c r="I23" s="228">
        <v>263680</v>
      </c>
      <c r="J23" s="228">
        <v>245964</v>
      </c>
      <c r="K23" s="228">
        <v>265796</v>
      </c>
      <c r="L23" s="406">
        <v>295622</v>
      </c>
      <c r="M23" s="406">
        <v>280015</v>
      </c>
      <c r="N23" s="406">
        <v>264362</v>
      </c>
      <c r="O23" s="406">
        <v>268323</v>
      </c>
      <c r="P23" s="401">
        <v>434554</v>
      </c>
    </row>
    <row r="24" spans="1:16" s="14" customFormat="1" ht="21" customHeight="1">
      <c r="A24" s="352" t="s">
        <v>102</v>
      </c>
      <c r="B24" s="234">
        <v>67672</v>
      </c>
      <c r="C24" s="228">
        <v>70175</v>
      </c>
      <c r="D24" s="228">
        <v>77506</v>
      </c>
      <c r="E24" s="228">
        <v>83609</v>
      </c>
      <c r="F24" s="228">
        <v>75611</v>
      </c>
      <c r="G24" s="230">
        <v>73474</v>
      </c>
      <c r="H24" s="231">
        <v>73398</v>
      </c>
      <c r="I24" s="228">
        <v>76777</v>
      </c>
      <c r="J24" s="228">
        <v>71695</v>
      </c>
      <c r="K24" s="228">
        <v>71569</v>
      </c>
      <c r="L24" s="406">
        <v>76849</v>
      </c>
      <c r="M24" s="406">
        <v>74708</v>
      </c>
      <c r="N24" s="406">
        <v>80871</v>
      </c>
      <c r="O24" s="406">
        <v>76559</v>
      </c>
      <c r="P24" s="401">
        <v>94953</v>
      </c>
    </row>
    <row r="25" spans="1:16" s="14" customFormat="1" ht="21" customHeight="1">
      <c r="A25" s="352" t="s">
        <v>101</v>
      </c>
      <c r="B25" s="228">
        <v>32096</v>
      </c>
      <c r="C25" s="228">
        <v>29875</v>
      </c>
      <c r="D25" s="228">
        <v>23715</v>
      </c>
      <c r="E25" s="228">
        <v>22555</v>
      </c>
      <c r="F25" s="228">
        <v>49680</v>
      </c>
      <c r="G25" s="230">
        <v>15726</v>
      </c>
      <c r="H25" s="231">
        <v>17540</v>
      </c>
      <c r="I25" s="228">
        <v>14894</v>
      </c>
      <c r="J25" s="228">
        <v>17134</v>
      </c>
      <c r="K25" s="228">
        <v>27661</v>
      </c>
      <c r="L25" s="406">
        <v>31857</v>
      </c>
      <c r="M25" s="406">
        <v>31913</v>
      </c>
      <c r="N25" s="406">
        <v>21167</v>
      </c>
      <c r="O25" s="406">
        <v>19090</v>
      </c>
      <c r="P25" s="401">
        <v>15359</v>
      </c>
    </row>
    <row r="26" spans="1:16" s="14" customFormat="1" ht="21" customHeight="1">
      <c r="A26" s="352" t="s">
        <v>100</v>
      </c>
      <c r="B26" s="228">
        <v>22111</v>
      </c>
      <c r="C26" s="228">
        <v>23245</v>
      </c>
      <c r="D26" s="228">
        <v>21673</v>
      </c>
      <c r="E26" s="228">
        <v>29102</v>
      </c>
      <c r="F26" s="228">
        <v>34675</v>
      </c>
      <c r="G26" s="230">
        <v>26445</v>
      </c>
      <c r="H26" s="231">
        <v>23720</v>
      </c>
      <c r="I26" s="228">
        <v>17100</v>
      </c>
      <c r="J26" s="228">
        <v>19430</v>
      </c>
      <c r="K26" s="228">
        <v>16609</v>
      </c>
      <c r="L26" s="406">
        <v>19351</v>
      </c>
      <c r="M26" s="406">
        <v>18805</v>
      </c>
      <c r="N26" s="406">
        <v>18411</v>
      </c>
      <c r="O26" s="406">
        <v>16474</v>
      </c>
      <c r="P26" s="401">
        <v>19953</v>
      </c>
    </row>
    <row r="27" spans="1:16" s="14" customFormat="1" ht="21" customHeight="1">
      <c r="A27" s="352" t="s">
        <v>16</v>
      </c>
      <c r="B27" s="228">
        <v>12279</v>
      </c>
      <c r="C27" s="228">
        <v>11872</v>
      </c>
      <c r="D27" s="228">
        <v>10508</v>
      </c>
      <c r="E27" s="228">
        <v>12918</v>
      </c>
      <c r="F27" s="228">
        <v>5488</v>
      </c>
      <c r="G27" s="230">
        <v>8342</v>
      </c>
      <c r="H27" s="231">
        <v>9901</v>
      </c>
      <c r="I27" s="228">
        <v>8129</v>
      </c>
      <c r="J27" s="228">
        <v>8707</v>
      </c>
      <c r="K27" s="228">
        <v>12255</v>
      </c>
      <c r="L27" s="406">
        <v>13689</v>
      </c>
      <c r="M27" s="406">
        <v>15328</v>
      </c>
      <c r="N27" s="406">
        <v>8847</v>
      </c>
      <c r="O27" s="406">
        <v>10686</v>
      </c>
      <c r="P27" s="401">
        <v>11801</v>
      </c>
    </row>
    <row r="28" spans="1:16" s="14" customFormat="1" ht="21" customHeight="1">
      <c r="A28" s="352" t="s">
        <v>15</v>
      </c>
      <c r="B28" s="228">
        <v>9467</v>
      </c>
      <c r="C28" s="228">
        <v>9725</v>
      </c>
      <c r="D28" s="228">
        <v>9271</v>
      </c>
      <c r="E28" s="228">
        <v>12770</v>
      </c>
      <c r="F28" s="228">
        <v>7387</v>
      </c>
      <c r="G28" s="230">
        <v>10720</v>
      </c>
      <c r="H28" s="231">
        <v>8600</v>
      </c>
      <c r="I28" s="228">
        <v>9885</v>
      </c>
      <c r="J28" s="228">
        <v>8705</v>
      </c>
      <c r="K28" s="228">
        <v>6074</v>
      </c>
      <c r="L28" s="406">
        <v>7062</v>
      </c>
      <c r="M28" s="406">
        <v>7070</v>
      </c>
      <c r="N28" s="406">
        <v>9862</v>
      </c>
      <c r="O28" s="406">
        <v>11481</v>
      </c>
      <c r="P28" s="401">
        <v>11637</v>
      </c>
    </row>
    <row r="29" spans="1:16" s="14" customFormat="1" ht="21" customHeight="1">
      <c r="A29" s="352" t="s">
        <v>98</v>
      </c>
      <c r="B29" s="228">
        <v>14621</v>
      </c>
      <c r="C29" s="228">
        <v>12907</v>
      </c>
      <c r="D29" s="228">
        <v>11103</v>
      </c>
      <c r="E29" s="228">
        <v>11705</v>
      </c>
      <c r="F29" s="228">
        <v>14744</v>
      </c>
      <c r="G29" s="230">
        <v>14059</v>
      </c>
      <c r="H29" s="231">
        <v>8388</v>
      </c>
      <c r="I29" s="228">
        <v>10524</v>
      </c>
      <c r="J29" s="228">
        <v>7079</v>
      </c>
      <c r="K29" s="228">
        <v>7530</v>
      </c>
      <c r="L29" s="406">
        <v>14853</v>
      </c>
      <c r="M29" s="406">
        <v>8278</v>
      </c>
      <c r="N29" s="406">
        <v>11854</v>
      </c>
      <c r="O29" s="406">
        <v>11292</v>
      </c>
      <c r="P29" s="401">
        <v>12930</v>
      </c>
    </row>
    <row r="30" spans="1:16" s="14" customFormat="1" ht="21" customHeight="1">
      <c r="A30" s="352" t="s">
        <v>97</v>
      </c>
      <c r="B30" s="228">
        <v>48623</v>
      </c>
      <c r="C30" s="228">
        <v>50985</v>
      </c>
      <c r="D30" s="228">
        <v>49123</v>
      </c>
      <c r="E30" s="228">
        <v>50378</v>
      </c>
      <c r="F30" s="228">
        <v>35983</v>
      </c>
      <c r="G30" s="230">
        <v>53399</v>
      </c>
      <c r="H30" s="231">
        <v>37599</v>
      </c>
      <c r="I30" s="228">
        <v>37230</v>
      </c>
      <c r="J30" s="228">
        <v>43107</v>
      </c>
      <c r="K30" s="228">
        <v>36331</v>
      </c>
      <c r="L30" s="406">
        <v>32874</v>
      </c>
      <c r="M30" s="406">
        <v>50566</v>
      </c>
      <c r="N30" s="406">
        <v>36460</v>
      </c>
      <c r="O30" s="406">
        <v>30651</v>
      </c>
      <c r="P30" s="401">
        <v>144894</v>
      </c>
    </row>
    <row r="31" spans="1:16" s="14" customFormat="1" ht="21" customHeight="1">
      <c r="A31" s="352" t="s">
        <v>95</v>
      </c>
      <c r="B31" s="228">
        <v>9991</v>
      </c>
      <c r="C31" s="228">
        <v>13278</v>
      </c>
      <c r="D31" s="228">
        <v>13687</v>
      </c>
      <c r="E31" s="228">
        <v>13359</v>
      </c>
      <c r="F31" s="228">
        <v>12107</v>
      </c>
      <c r="G31" s="230">
        <v>25989</v>
      </c>
      <c r="H31" s="231">
        <v>18901</v>
      </c>
      <c r="I31" s="228">
        <v>22537</v>
      </c>
      <c r="J31" s="228">
        <v>7628</v>
      </c>
      <c r="K31" s="228">
        <v>5912</v>
      </c>
      <c r="L31" s="406">
        <v>9305</v>
      </c>
      <c r="M31" s="406">
        <v>8023</v>
      </c>
      <c r="N31" s="406">
        <v>14626</v>
      </c>
      <c r="O31" s="406">
        <v>12150</v>
      </c>
      <c r="P31" s="401">
        <v>13714</v>
      </c>
    </row>
    <row r="32" spans="1:16" s="14" customFormat="1" ht="21" customHeight="1">
      <c r="A32" s="352" t="s">
        <v>94</v>
      </c>
      <c r="B32" s="228">
        <v>21157</v>
      </c>
      <c r="C32" s="228">
        <v>22479</v>
      </c>
      <c r="D32" s="228">
        <v>25150</v>
      </c>
      <c r="E32" s="228">
        <v>22221</v>
      </c>
      <c r="F32" s="228">
        <v>25414</v>
      </c>
      <c r="G32" s="230">
        <v>22822</v>
      </c>
      <c r="H32" s="231">
        <v>24681</v>
      </c>
      <c r="I32" s="228">
        <v>25510</v>
      </c>
      <c r="J32" s="228">
        <v>19829</v>
      </c>
      <c r="K32" s="228">
        <v>26316</v>
      </c>
      <c r="L32" s="406">
        <v>30993</v>
      </c>
      <c r="M32" s="406">
        <v>25074</v>
      </c>
      <c r="N32" s="406">
        <v>21340</v>
      </c>
      <c r="O32" s="406">
        <v>26884</v>
      </c>
      <c r="P32" s="401">
        <v>30709</v>
      </c>
    </row>
    <row r="33" spans="1:16" s="14" customFormat="1" ht="21" customHeight="1">
      <c r="A33" s="352" t="s">
        <v>93</v>
      </c>
      <c r="B33" s="228">
        <v>54613</v>
      </c>
      <c r="C33" s="228">
        <v>59987</v>
      </c>
      <c r="D33" s="228">
        <v>58160</v>
      </c>
      <c r="E33" s="228">
        <v>78818</v>
      </c>
      <c r="F33" s="228">
        <v>53242</v>
      </c>
      <c r="G33" s="230">
        <v>56166</v>
      </c>
      <c r="H33" s="231">
        <v>98791</v>
      </c>
      <c r="I33" s="228">
        <v>41094</v>
      </c>
      <c r="J33" s="228">
        <v>42650</v>
      </c>
      <c r="K33" s="228">
        <v>55539</v>
      </c>
      <c r="L33" s="406">
        <v>58790</v>
      </c>
      <c r="M33" s="406">
        <v>40250</v>
      </c>
      <c r="N33" s="406">
        <v>40924</v>
      </c>
      <c r="O33" s="406">
        <v>53056</v>
      </c>
      <c r="P33" s="401">
        <v>78604</v>
      </c>
    </row>
    <row r="34" spans="1:16" s="14" customFormat="1" ht="21" customHeight="1">
      <c r="A34" s="351" t="s">
        <v>107</v>
      </c>
      <c r="B34" s="228">
        <v>94830</v>
      </c>
      <c r="C34" s="228">
        <v>102482</v>
      </c>
      <c r="D34" s="228">
        <v>116369</v>
      </c>
      <c r="E34" s="228">
        <v>100400</v>
      </c>
      <c r="F34" s="228">
        <v>100349</v>
      </c>
      <c r="G34" s="230">
        <v>99005</v>
      </c>
      <c r="H34" s="231">
        <v>100258</v>
      </c>
      <c r="I34" s="228">
        <v>164556</v>
      </c>
      <c r="J34" s="228">
        <v>179737</v>
      </c>
      <c r="K34" s="228">
        <v>112525</v>
      </c>
      <c r="L34" s="406">
        <v>87538</v>
      </c>
      <c r="M34" s="406">
        <v>93018</v>
      </c>
      <c r="N34" s="406">
        <v>90002</v>
      </c>
      <c r="O34" s="406">
        <v>84640</v>
      </c>
      <c r="P34" s="409">
        <v>184399</v>
      </c>
    </row>
    <row r="35" spans="1:16" s="14" customFormat="1" ht="21" customHeight="1">
      <c r="A35" s="348" t="s">
        <v>106</v>
      </c>
      <c r="B35" s="228">
        <v>582025</v>
      </c>
      <c r="C35" s="228">
        <v>654245</v>
      </c>
      <c r="D35" s="228">
        <v>687087</v>
      </c>
      <c r="E35" s="228">
        <v>687552</v>
      </c>
      <c r="F35" s="228">
        <v>786434</v>
      </c>
      <c r="G35" s="230">
        <v>648701</v>
      </c>
      <c r="H35" s="231">
        <v>595584</v>
      </c>
      <c r="I35" s="228">
        <v>562862</v>
      </c>
      <c r="J35" s="228">
        <v>902689</v>
      </c>
      <c r="K35" s="228">
        <v>703523</v>
      </c>
      <c r="L35" s="406">
        <v>536245</v>
      </c>
      <c r="M35" s="406">
        <v>555558</v>
      </c>
      <c r="N35" s="406">
        <v>602544</v>
      </c>
      <c r="O35" s="406">
        <v>513485</v>
      </c>
      <c r="P35" s="410">
        <v>1149871</v>
      </c>
    </row>
    <row r="36" spans="1:16" s="14" customFormat="1" ht="21" customHeight="1" thickBot="1">
      <c r="A36" s="349" t="s">
        <v>105</v>
      </c>
      <c r="B36" s="235">
        <v>68626</v>
      </c>
      <c r="C36" s="235">
        <v>110829</v>
      </c>
      <c r="D36" s="235">
        <v>125162</v>
      </c>
      <c r="E36" s="235">
        <v>96825</v>
      </c>
      <c r="F36" s="235">
        <v>123895</v>
      </c>
      <c r="G36" s="236">
        <v>103505</v>
      </c>
      <c r="H36" s="237">
        <v>99890</v>
      </c>
      <c r="I36" s="235">
        <v>145490</v>
      </c>
      <c r="J36" s="235">
        <v>124601</v>
      </c>
      <c r="K36" s="235">
        <v>130887</v>
      </c>
      <c r="L36" s="407">
        <v>146612</v>
      </c>
      <c r="M36" s="407">
        <v>159223</v>
      </c>
      <c r="N36" s="407">
        <v>156113</v>
      </c>
      <c r="O36" s="407">
        <v>110206</v>
      </c>
      <c r="P36" s="411">
        <v>104694</v>
      </c>
    </row>
    <row r="37" spans="1:16" s="8" customFormat="1" ht="13.5" customHeight="1">
      <c r="A37" s="201" t="s">
        <v>504</v>
      </c>
      <c r="B37" s="238"/>
      <c r="C37" s="238"/>
      <c r="D37" s="238"/>
      <c r="E37" s="238"/>
      <c r="F37" s="238"/>
      <c r="G37" s="238"/>
      <c r="H37" s="238"/>
      <c r="I37" s="238"/>
      <c r="J37" s="238"/>
      <c r="K37" s="238"/>
      <c r="L37" s="238"/>
      <c r="M37" s="238"/>
      <c r="N37" s="204"/>
      <c r="O37" s="204"/>
      <c r="P37" s="204"/>
    </row>
  </sheetData>
  <mergeCells count="2">
    <mergeCell ref="H2:P2"/>
    <mergeCell ref="A2:G2"/>
  </mergeCells>
  <phoneticPr fontId="26"/>
  <printOptions horizontalCentered="1"/>
  <pageMargins left="0.78740157480314965" right="0.78740157480314965" top="0.78740157480314965" bottom="0.78740157480314965" header="0.59055118110236227" footer="0.59055118110236227"/>
  <pageSetup paperSize="9" scale="98" pageOrder="overThenDown" orientation="portrait" r:id="rId1"/>
  <headerFooter alignWithMargins="0"/>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ColWidth="8.625" defaultRowHeight="13.5"/>
  <cols>
    <col min="1" max="1" width="12" style="2" customWidth="1"/>
    <col min="2" max="2" width="17.5" style="2" customWidth="1"/>
    <col min="3" max="3" width="17.125" style="2" customWidth="1"/>
    <col min="4" max="4" width="24.875" style="2" customWidth="1"/>
    <col min="5" max="5" width="1" style="2" customWidth="1"/>
    <col min="6" max="16384" width="8.625" style="2"/>
  </cols>
  <sheetData>
    <row r="1" spans="1:5" ht="30" customHeight="1"/>
    <row r="2" spans="1:5" ht="22.5" customHeight="1">
      <c r="A2" s="617" t="s">
        <v>641</v>
      </c>
      <c r="B2" s="617"/>
      <c r="C2" s="617"/>
      <c r="D2" s="617"/>
      <c r="E2" s="55"/>
    </row>
    <row r="3" spans="1:5" ht="13.5" customHeight="1" thickBot="1">
      <c r="A3" s="239" t="s">
        <v>241</v>
      </c>
      <c r="B3" s="45"/>
      <c r="C3" s="45"/>
      <c r="D3" s="618"/>
      <c r="E3" s="618"/>
    </row>
    <row r="4" spans="1:5" ht="28.5" customHeight="1">
      <c r="A4" s="82" t="s">
        <v>168</v>
      </c>
      <c r="B4" s="240" t="s">
        <v>169</v>
      </c>
      <c r="C4" s="240" t="s">
        <v>228</v>
      </c>
      <c r="D4" s="240" t="s">
        <v>229</v>
      </c>
      <c r="E4" s="44"/>
    </row>
    <row r="5" spans="1:5" ht="28.5" customHeight="1">
      <c r="A5" s="241" t="s">
        <v>295</v>
      </c>
      <c r="B5" s="242">
        <v>273929611</v>
      </c>
      <c r="C5" s="243">
        <v>94.8</v>
      </c>
      <c r="D5" s="244">
        <v>1551273562</v>
      </c>
      <c r="E5" s="46"/>
    </row>
    <row r="6" spans="1:5" ht="28.5" customHeight="1">
      <c r="A6" s="245" t="s">
        <v>497</v>
      </c>
      <c r="B6" s="242">
        <v>256378132</v>
      </c>
      <c r="C6" s="246">
        <v>93.6</v>
      </c>
      <c r="D6" s="247">
        <v>1506562727</v>
      </c>
      <c r="E6" s="47"/>
    </row>
    <row r="7" spans="1:5" ht="28.5" customHeight="1">
      <c r="A7" s="245" t="s">
        <v>541</v>
      </c>
      <c r="B7" s="248">
        <v>257446888</v>
      </c>
      <c r="C7" s="243">
        <v>100.41686706727391</v>
      </c>
      <c r="D7" s="244">
        <v>1623949578</v>
      </c>
      <c r="E7" s="46"/>
    </row>
    <row r="8" spans="1:5" ht="28.5" customHeight="1">
      <c r="A8" s="245" t="s">
        <v>578</v>
      </c>
      <c r="B8" s="248">
        <v>262209215</v>
      </c>
      <c r="C8" s="243">
        <v>101.84982892471398</v>
      </c>
      <c r="D8" s="244">
        <v>1717994771</v>
      </c>
      <c r="E8" s="47"/>
    </row>
    <row r="9" spans="1:5" ht="28.5" customHeight="1" thickBot="1">
      <c r="A9" s="249" t="s">
        <v>579</v>
      </c>
      <c r="B9" s="250">
        <v>264739049</v>
      </c>
      <c r="C9" s="251">
        <v>100.96481506189627</v>
      </c>
      <c r="D9" s="252">
        <v>1734570234</v>
      </c>
      <c r="E9" s="48"/>
    </row>
    <row r="10" spans="1:5" ht="13.5" customHeight="1">
      <c r="A10" s="35" t="s">
        <v>122</v>
      </c>
      <c r="B10" s="35"/>
      <c r="C10" s="35"/>
      <c r="D10" s="35"/>
      <c r="E10" s="35"/>
    </row>
    <row r="11" spans="1:5" ht="13.5" customHeight="1">
      <c r="A11" s="35" t="s">
        <v>242</v>
      </c>
      <c r="B11" s="35"/>
      <c r="C11" s="35"/>
      <c r="D11" s="35"/>
      <c r="E11" s="35"/>
    </row>
  </sheetData>
  <mergeCells count="2">
    <mergeCell ref="A2:D2"/>
    <mergeCell ref="D3:E3"/>
  </mergeCells>
  <phoneticPr fontId="26"/>
  <printOptions horizontalCentered="1"/>
  <pageMargins left="0.78740157480314965" right="0.78740157480314965" top="0.78740157480314965" bottom="0.78740157480314965" header="0.59055118110236227" footer="0.59055118110236227"/>
  <pageSetup paperSize="9" orientation="portrait" r:id="rId1"/>
  <headerFooter alignWithMargins="0"/>
  <ignoredErrors>
    <ignoredError sqref="A6:A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目次</vt:lpstr>
      <vt:lpstr>114</vt:lpstr>
      <vt:lpstr>115</vt:lpstr>
      <vt:lpstr>116</vt:lpstr>
      <vt:lpstr>117</vt:lpstr>
      <vt:lpstr>118</vt:lpstr>
      <vt:lpstr>119</vt:lpstr>
      <vt:lpstr>120</vt:lpstr>
      <vt:lpstr>121</vt:lpstr>
      <vt:lpstr>122</vt:lpstr>
      <vt:lpstr>123</vt:lpstr>
      <vt:lpstr>'115'!Print_Area</vt:lpstr>
      <vt:lpstr>'116'!Print_Area</vt:lpstr>
      <vt:lpstr>'117'!Print_Area</vt:lpstr>
      <vt:lpstr>'118'!Print_Area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ＳＡＧＡ</dc:creator>
  <cp:lastModifiedBy>sagashi</cp:lastModifiedBy>
  <cp:lastPrinted>2024-04-03T05:28:57Z</cp:lastPrinted>
  <dcterms:created xsi:type="dcterms:W3CDTF">1997-12-17T07:17:16Z</dcterms:created>
  <dcterms:modified xsi:type="dcterms:W3CDTF">2025-07-08T08:49:38Z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123649</vt:lpwstr>
  </property>
  <property fmtid="{D5CDD505-2E9C-101B-9397-08002B2CF9AE}" pid="3" name="NXPowerLiteSettings">
    <vt:lpwstr>C74006B004C800</vt:lpwstr>
  </property>
  <property fmtid="{D5CDD505-2E9C-101B-9397-08002B2CF9AE}" pid="4" name="NXPowerLiteVersion">
    <vt:lpwstr>S5.2.4</vt:lpwstr>
  </property>
</Properties>
</file>