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gwn-fsv-01.saga-net.local\共有フォルダ\DX推進課\03_統計関係\05 刊行物（佐賀市のすがた、佐賀市統計データ等）\01 統計書\R6年版統計データ\04 入力用\"/>
    </mc:Choice>
  </mc:AlternateContent>
  <bookViews>
    <workbookView xWindow="0" yWindow="0" windowWidth="20490" windowHeight="7680"/>
  </bookViews>
  <sheets>
    <sheet name="目次" sheetId="1" r:id="rId1"/>
    <sheet name="102" sheetId="15" r:id="rId2"/>
    <sheet name="103" sheetId="2" r:id="rId3"/>
    <sheet name="104" sheetId="3" r:id="rId4"/>
    <sheet name="105" sheetId="16" r:id="rId5"/>
    <sheet name="106" sheetId="4" r:id="rId6"/>
    <sheet name="107" sheetId="14" r:id="rId7"/>
    <sheet name="108" sheetId="6" r:id="rId8"/>
    <sheet name="109" sheetId="7" r:id="rId9"/>
    <sheet name="110" sheetId="8" r:id="rId10"/>
    <sheet name="111" sheetId="10" r:id="rId11"/>
  </sheets>
  <definedNames>
    <definedName name="wrn.toukei." localSheetId="4" hidden="1">{#N/A,#N/A,FALSE,"312"}</definedName>
    <definedName name="wrn.toukei." localSheetId="6" hidden="1">{#N/A,#N/A,FALSE,"312"}</definedName>
    <definedName name="wrn.toukei." localSheetId="10" hidden="1">{#N/A,#N/A,FALSE,"312"}</definedName>
    <definedName name="wrn.toukei." hidden="1">{#N/A,#N/A,FALSE,"312"}</definedName>
  </definedNames>
  <calcPr calcId="162913"/>
</workbook>
</file>

<file path=xl/calcChain.xml><?xml version="1.0" encoding="utf-8"?>
<calcChain xmlns="http://schemas.openxmlformats.org/spreadsheetml/2006/main">
  <c r="C6" i="1" l="1"/>
  <c r="C5" i="1"/>
  <c r="C14" i="1" l="1"/>
  <c r="C13" i="1"/>
  <c r="C12" i="1"/>
  <c r="C11" i="1"/>
  <c r="C10" i="1"/>
  <c r="C9" i="1"/>
  <c r="C8" i="1"/>
  <c r="C7" i="1"/>
  <c r="B14" i="1"/>
  <c r="B13" i="1"/>
  <c r="B12" i="1"/>
  <c r="B11" i="1"/>
  <c r="B10" i="1"/>
  <c r="B9" i="1"/>
  <c r="B8" i="1"/>
  <c r="B7" i="1"/>
  <c r="B6" i="1"/>
  <c r="B5" i="1"/>
</calcChain>
</file>

<file path=xl/sharedStrings.xml><?xml version="1.0" encoding="utf-8"?>
<sst xmlns="http://schemas.openxmlformats.org/spreadsheetml/2006/main" count="273" uniqueCount="223">
  <si>
    <t>※ご覧になりたい表の表番号またはタイトルをクリックすると該当の表を見ることができます。</t>
    <rPh sb="2" eb="3">
      <t>ラン</t>
    </rPh>
    <rPh sb="8" eb="9">
      <t>ヒョウ</t>
    </rPh>
    <rPh sb="10" eb="11">
      <t>ヒョウ</t>
    </rPh>
    <rPh sb="11" eb="13">
      <t>バンゴウ</t>
    </rPh>
    <rPh sb="28" eb="30">
      <t>ガイトウ</t>
    </rPh>
    <rPh sb="31" eb="32">
      <t>ヒョウ</t>
    </rPh>
    <rPh sb="33" eb="34">
      <t>ミ</t>
    </rPh>
    <phoneticPr fontId="4"/>
  </si>
  <si>
    <t>タイトル</t>
    <phoneticPr fontId="4"/>
  </si>
  <si>
    <t>掲載年次・年度</t>
    <rPh sb="0" eb="2">
      <t>ケイサイ</t>
    </rPh>
    <rPh sb="2" eb="4">
      <t>ネンジ</t>
    </rPh>
    <rPh sb="5" eb="7">
      <t>ネンド</t>
    </rPh>
    <phoneticPr fontId="4"/>
  </si>
  <si>
    <t>種   別</t>
  </si>
  <si>
    <t>普通車</t>
  </si>
  <si>
    <t>小型車</t>
  </si>
  <si>
    <t>被けん引車</t>
  </si>
  <si>
    <t>種           別</t>
  </si>
  <si>
    <t>総　　　　　　　　　 数</t>
  </si>
  <si>
    <t>原動機付
自 転 車</t>
    <rPh sb="0" eb="1">
      <t>ハラ</t>
    </rPh>
    <rPh sb="1" eb="2">
      <t>ドウ</t>
    </rPh>
    <rPh sb="2" eb="3">
      <t>キ</t>
    </rPh>
    <rPh sb="3" eb="4">
      <t>ツキ</t>
    </rPh>
    <rPh sb="5" eb="6">
      <t>ジ</t>
    </rPh>
    <rPh sb="7" eb="8">
      <t>テン</t>
    </rPh>
    <rPh sb="9" eb="10">
      <t>クルマ</t>
    </rPh>
    <phoneticPr fontId="23"/>
  </si>
  <si>
    <t>50㏄以下</t>
  </si>
  <si>
    <t>50㏄を超え90㏄以下</t>
    <rPh sb="4" eb="5">
      <t>コ</t>
    </rPh>
    <phoneticPr fontId="23"/>
  </si>
  <si>
    <t>90㏄を超え125㏄以下</t>
    <rPh sb="4" eb="5">
      <t>コ</t>
    </rPh>
    <phoneticPr fontId="23"/>
  </si>
  <si>
    <t>小計</t>
  </si>
  <si>
    <t>軽 自 動 車</t>
    <rPh sb="2" eb="3">
      <t>ジ</t>
    </rPh>
    <rPh sb="4" eb="5">
      <t>ドウ</t>
    </rPh>
    <rPh sb="6" eb="7">
      <t>クルマ</t>
    </rPh>
    <phoneticPr fontId="23"/>
  </si>
  <si>
    <t>二輪のもの</t>
  </si>
  <si>
    <t>三輪のもの</t>
  </si>
  <si>
    <t>四輪乗用</t>
  </si>
  <si>
    <t>四輪貨物用</t>
  </si>
  <si>
    <t>小型特殊農耕用</t>
  </si>
  <si>
    <t>自動車その他</t>
  </si>
  <si>
    <t>二 輪 の 小 型 自 動 車</t>
  </si>
  <si>
    <t>資料：市民税課</t>
  </si>
  <si>
    <t>年度・月</t>
    <rPh sb="0" eb="2">
      <t>ネンド</t>
    </rPh>
    <rPh sb="3" eb="4">
      <t>ツキ</t>
    </rPh>
    <phoneticPr fontId="23"/>
  </si>
  <si>
    <t>着陸回数（回）</t>
    <rPh sb="0" eb="2">
      <t>チャクリク</t>
    </rPh>
    <rPh sb="2" eb="4">
      <t>カイスウ</t>
    </rPh>
    <rPh sb="5" eb="6">
      <t>カイ</t>
    </rPh>
    <phoneticPr fontId="23"/>
  </si>
  <si>
    <t>乗降人員（人）</t>
    <rPh sb="0" eb="2">
      <t>ジョウコウ</t>
    </rPh>
    <rPh sb="2" eb="4">
      <t>ジンイン</t>
    </rPh>
    <rPh sb="5" eb="6">
      <t>ニン</t>
    </rPh>
    <phoneticPr fontId="23"/>
  </si>
  <si>
    <t>貨物取扱（ｔ）</t>
    <rPh sb="0" eb="2">
      <t>カモツ</t>
    </rPh>
    <rPh sb="2" eb="4">
      <t>トリアツカイ</t>
    </rPh>
    <phoneticPr fontId="23"/>
  </si>
  <si>
    <t>国際線</t>
    <rPh sb="0" eb="3">
      <t>コクサイセン</t>
    </rPh>
    <phoneticPr fontId="23"/>
  </si>
  <si>
    <t>国内線</t>
    <rPh sb="0" eb="3">
      <t>コクナイセン</t>
    </rPh>
    <phoneticPr fontId="23"/>
  </si>
  <si>
    <t>合計</t>
    <rPh sb="0" eb="2">
      <t>ゴウケイ</t>
    </rPh>
    <phoneticPr fontId="23"/>
  </si>
  <si>
    <t>乗客</t>
    <rPh sb="0" eb="2">
      <t>ジョウキャク</t>
    </rPh>
    <phoneticPr fontId="23"/>
  </si>
  <si>
    <t>降客</t>
    <rPh sb="0" eb="1">
      <t>ジョウコウ</t>
    </rPh>
    <rPh sb="1" eb="2">
      <t>キャク</t>
    </rPh>
    <phoneticPr fontId="23"/>
  </si>
  <si>
    <t>積荷</t>
    <rPh sb="0" eb="2">
      <t>ツミニ</t>
    </rPh>
    <phoneticPr fontId="23"/>
  </si>
  <si>
    <t>卸荷</t>
    <rPh sb="0" eb="1">
      <t>オロシウ</t>
    </rPh>
    <rPh sb="1" eb="2">
      <t>ニ</t>
    </rPh>
    <phoneticPr fontId="23"/>
  </si>
  <si>
    <t>資料：西日本高速道路株式会社九州支社</t>
    <rPh sb="3" eb="4">
      <t>ニシ</t>
    </rPh>
    <rPh sb="4" eb="6">
      <t>ニホン</t>
    </rPh>
    <rPh sb="6" eb="8">
      <t>コウソク</t>
    </rPh>
    <rPh sb="8" eb="10">
      <t>ドウロ</t>
    </rPh>
    <rPh sb="10" eb="14">
      <t>カブシキガイシャ</t>
    </rPh>
    <rPh sb="14" eb="16">
      <t>キュウシュウ</t>
    </rPh>
    <rPh sb="16" eb="18">
      <t>シシャ</t>
    </rPh>
    <phoneticPr fontId="23"/>
  </si>
  <si>
    <t>種          別</t>
  </si>
  <si>
    <t>km</t>
  </si>
  <si>
    <t>台</t>
  </si>
  <si>
    <t>千人</t>
  </si>
  <si>
    <t>万円</t>
  </si>
  <si>
    <t>千km</t>
  </si>
  <si>
    <t>日車</t>
  </si>
  <si>
    <t>人</t>
  </si>
  <si>
    <t>円</t>
  </si>
  <si>
    <t>資料：交通局</t>
  </si>
  <si>
    <t>資料：日本郵便株式会社九州支社</t>
    <rPh sb="3" eb="5">
      <t>ニホン</t>
    </rPh>
    <rPh sb="5" eb="7">
      <t>ユウビン</t>
    </rPh>
    <rPh sb="7" eb="11">
      <t>カブシキガイシャ</t>
    </rPh>
    <rPh sb="11" eb="13">
      <t>キュウシュウ</t>
    </rPh>
    <rPh sb="13" eb="15">
      <t>シシャ</t>
    </rPh>
    <phoneticPr fontId="23"/>
  </si>
  <si>
    <t>注)簡易郵便局は含まない。</t>
    <rPh sb="0" eb="1">
      <t>チュウ</t>
    </rPh>
    <rPh sb="2" eb="4">
      <t>カンイ</t>
    </rPh>
    <rPh sb="4" eb="7">
      <t>ユウビンキョク</t>
    </rPh>
    <rPh sb="8" eb="9">
      <t>フク</t>
    </rPh>
    <phoneticPr fontId="23"/>
  </si>
  <si>
    <t>放送受信契約数</t>
    <rPh sb="0" eb="2">
      <t>ホウソウ</t>
    </rPh>
    <rPh sb="2" eb="4">
      <t>ジュシン</t>
    </rPh>
    <rPh sb="4" eb="7">
      <t>ケイヤクスウ</t>
    </rPh>
    <phoneticPr fontId="4"/>
  </si>
  <si>
    <t>衛星契約数 (再掲）</t>
    <rPh sb="4" eb="5">
      <t>カズ</t>
    </rPh>
    <phoneticPr fontId="23"/>
  </si>
  <si>
    <t>輸移入量（単位：ｔ）</t>
    <rPh sb="0" eb="1">
      <t>ユ</t>
    </rPh>
    <rPh sb="1" eb="3">
      <t>イニュウ</t>
    </rPh>
    <rPh sb="3" eb="4">
      <t>リョウ</t>
    </rPh>
    <phoneticPr fontId="4"/>
  </si>
  <si>
    <t>合計</t>
    <rPh sb="0" eb="2">
      <t>ゴウケイ</t>
    </rPh>
    <phoneticPr fontId="4"/>
  </si>
  <si>
    <t>金属機械工業品</t>
  </si>
  <si>
    <t>分類不能</t>
  </si>
  <si>
    <t>-</t>
  </si>
  <si>
    <t>輸移出量（単位：ｔ）</t>
    <rPh sb="0" eb="1">
      <t>ユ</t>
    </rPh>
    <rPh sb="1" eb="3">
      <t>イシュツ</t>
    </rPh>
    <rPh sb="3" eb="4">
      <t>リョウ</t>
    </rPh>
    <phoneticPr fontId="4"/>
  </si>
  <si>
    <t>バルーンさが駅</t>
    <rPh sb="6" eb="7">
      <t>エキ</t>
    </rPh>
    <phoneticPr fontId="23"/>
  </si>
  <si>
    <t>久保田駅</t>
    <rPh sb="0" eb="3">
      <t>クボタ</t>
    </rPh>
    <rPh sb="3" eb="4">
      <t>エキ</t>
    </rPh>
    <phoneticPr fontId="23"/>
  </si>
  <si>
    <t>各年3月31日現在</t>
    <phoneticPr fontId="23"/>
  </si>
  <si>
    <t>各年4月1日現在</t>
  </si>
  <si>
    <t>佐 賀 駅</t>
  </si>
  <si>
    <t>鍋 島 駅</t>
  </si>
  <si>
    <t>伊賀屋駅</t>
  </si>
  <si>
    <t>(単位：世帯）</t>
  </si>
  <si>
    <t>各年3月31日現在</t>
  </si>
  <si>
    <t>農水産品</t>
  </si>
  <si>
    <t>林産品</t>
  </si>
  <si>
    <t>鉱産品</t>
  </si>
  <si>
    <t>化学工業品</t>
  </si>
  <si>
    <t>軽工業品</t>
  </si>
  <si>
    <t>雑工業品</t>
  </si>
  <si>
    <t>特殊品</t>
  </si>
  <si>
    <t>フェリーによる
自動車運搬量</t>
  </si>
  <si>
    <t>資料：九州旅客鉄道株式会社, 日本貨物鉄道株式会社</t>
    <rPh sb="9" eb="13">
      <t>カブシキガイシャ</t>
    </rPh>
    <rPh sb="21" eb="25">
      <t>カブシキガイシャ</t>
    </rPh>
    <phoneticPr fontId="23"/>
  </si>
  <si>
    <t>注）貨物は, 郵便を含んだ国内貨物と国際貨物との合計。</t>
    <rPh sb="0" eb="1">
      <t>チュウ</t>
    </rPh>
    <rPh sb="2" eb="4">
      <t>カモツ</t>
    </rPh>
    <rPh sb="7" eb="9">
      <t>ユウビン</t>
    </rPh>
    <rPh sb="10" eb="11">
      <t>フク</t>
    </rPh>
    <rPh sb="13" eb="15">
      <t>コクナイ</t>
    </rPh>
    <rPh sb="15" eb="17">
      <t>カモツ</t>
    </rPh>
    <rPh sb="18" eb="20">
      <t>コクサイ</t>
    </rPh>
    <rPh sb="20" eb="22">
      <t>カモツ</t>
    </rPh>
    <rPh sb="24" eb="26">
      <t>ゴウケイ</t>
    </rPh>
    <phoneticPr fontId="23"/>
  </si>
  <si>
    <t>各年度末現在</t>
    <rPh sb="2" eb="3">
      <t>ド</t>
    </rPh>
    <rPh sb="3" eb="4">
      <t>マツ</t>
    </rPh>
    <phoneticPr fontId="23"/>
  </si>
  <si>
    <t>注3) …は資料なしのため不明。</t>
    <rPh sb="0" eb="1">
      <t>チュウ</t>
    </rPh>
    <rPh sb="6" eb="8">
      <t>シリョウ</t>
    </rPh>
    <rPh sb="13" eb="15">
      <t>フメイ</t>
    </rPh>
    <phoneticPr fontId="2"/>
  </si>
  <si>
    <t>…</t>
  </si>
  <si>
    <t>各年3月31日現在</t>
    <rPh sb="0" eb="1">
      <t>カク</t>
    </rPh>
    <rPh sb="1" eb="2">
      <t>ネン</t>
    </rPh>
    <rPh sb="3" eb="4">
      <t>ガツ</t>
    </rPh>
    <rPh sb="6" eb="7">
      <t>ニチ</t>
    </rPh>
    <rPh sb="7" eb="9">
      <t>ゲンザイ</t>
    </rPh>
    <phoneticPr fontId="23"/>
  </si>
  <si>
    <t>注)「特殊品」とは金属くず・再利用資材・動植物性製造飼肥料・廃棄物・廃土砂・
　 輸送用容器・取合せ品である。</t>
    <phoneticPr fontId="2"/>
  </si>
  <si>
    <t>年　次</t>
    <phoneticPr fontId="2"/>
  </si>
  <si>
    <t>ポスト</t>
    <phoneticPr fontId="2"/>
  </si>
  <si>
    <t>郵便局</t>
    <phoneticPr fontId="2"/>
  </si>
  <si>
    <t>年　次</t>
    <rPh sb="1" eb="2">
      <t>ツギ</t>
    </rPh>
    <phoneticPr fontId="23"/>
  </si>
  <si>
    <t>令和元年度</t>
  </si>
  <si>
    <t>令和元年度</t>
    <rPh sb="0" eb="2">
      <t>レイワ</t>
    </rPh>
    <rPh sb="2" eb="3">
      <t>ガン</t>
    </rPh>
    <rPh sb="3" eb="5">
      <t>ネンド</t>
    </rPh>
    <phoneticPr fontId="7"/>
  </si>
  <si>
    <t>令和元年度</t>
    <rPh sb="0" eb="2">
      <t>レイワ</t>
    </rPh>
    <rPh sb="2" eb="4">
      <t>ガンネン</t>
    </rPh>
    <rPh sb="4" eb="5">
      <t>ド</t>
    </rPh>
    <phoneticPr fontId="2"/>
  </si>
  <si>
    <t xml:space="preserve"> 　　 6</t>
    <phoneticPr fontId="2"/>
  </si>
  <si>
    <t xml:space="preserve"> 　　 7</t>
    <phoneticPr fontId="2"/>
  </si>
  <si>
    <t xml:space="preserve"> 　　 8</t>
    <phoneticPr fontId="2"/>
  </si>
  <si>
    <t xml:space="preserve"> 　　 9</t>
    <phoneticPr fontId="2"/>
  </si>
  <si>
    <t>　　 10</t>
    <phoneticPr fontId="2"/>
  </si>
  <si>
    <t>　　 11</t>
    <phoneticPr fontId="2"/>
  </si>
  <si>
    <t>　　 12</t>
    <phoneticPr fontId="2"/>
  </si>
  <si>
    <t xml:space="preserve"> 　　 2</t>
    <phoneticPr fontId="2"/>
  </si>
  <si>
    <t xml:space="preserve"> 　　 3</t>
    <phoneticPr fontId="2"/>
  </si>
  <si>
    <t>令和元年</t>
    <rPh sb="0" eb="2">
      <t>レイワ</t>
    </rPh>
    <rPh sb="2" eb="4">
      <t>ガンネン</t>
    </rPh>
    <phoneticPr fontId="2"/>
  </si>
  <si>
    <t>令和2年</t>
    <rPh sb="0" eb="2">
      <t>レイワ</t>
    </rPh>
    <phoneticPr fontId="2"/>
  </si>
  <si>
    <t>注1)バルーンさが駅は, 5日間の臨時駅。</t>
    <rPh sb="0" eb="1">
      <t>チュウ</t>
    </rPh>
    <rPh sb="9" eb="10">
      <t>エキ</t>
    </rPh>
    <rPh sb="14" eb="16">
      <t>ニチカン</t>
    </rPh>
    <rPh sb="17" eb="19">
      <t>リンジ</t>
    </rPh>
    <rPh sb="19" eb="20">
      <t>エキ</t>
    </rPh>
    <phoneticPr fontId="23"/>
  </si>
  <si>
    <t>出入計</t>
    <rPh sb="0" eb="2">
      <t>デイリ</t>
    </rPh>
    <rPh sb="2" eb="3">
      <t>ケイ</t>
    </rPh>
    <phoneticPr fontId="2"/>
  </si>
  <si>
    <t>鳥栖第一</t>
    <phoneticPr fontId="2"/>
  </si>
  <si>
    <t>鳥栖第二</t>
    <phoneticPr fontId="2"/>
  </si>
  <si>
    <t>東脊振</t>
    <phoneticPr fontId="2"/>
  </si>
  <si>
    <t>佐賀大和</t>
    <phoneticPr fontId="2"/>
  </si>
  <si>
    <t>多久</t>
    <phoneticPr fontId="2"/>
  </si>
  <si>
    <t>武雄北方</t>
    <phoneticPr fontId="2"/>
  </si>
  <si>
    <t>嬉野</t>
    <phoneticPr fontId="2"/>
  </si>
  <si>
    <t>　　　　2　</t>
    <phoneticPr fontId="2"/>
  </si>
  <si>
    <t>　　　　3　</t>
    <phoneticPr fontId="2"/>
  </si>
  <si>
    <t>（単位：人，ｔ）</t>
    <phoneticPr fontId="2"/>
  </si>
  <si>
    <t>令和3年</t>
    <rPh sb="0" eb="2">
      <t>レイワ</t>
    </rPh>
    <phoneticPr fontId="2"/>
  </si>
  <si>
    <t>　　　5</t>
    <phoneticPr fontId="2"/>
  </si>
  <si>
    <t>令和2年度</t>
    <rPh sb="0" eb="2">
      <t>レイワ</t>
    </rPh>
    <rPh sb="3" eb="5">
      <t>ネンド</t>
    </rPh>
    <phoneticPr fontId="7"/>
  </si>
  <si>
    <t>　　　　5　</t>
    <phoneticPr fontId="2"/>
  </si>
  <si>
    <t>　　　　6　</t>
  </si>
  <si>
    <t>　　　　7　</t>
  </si>
  <si>
    <t>　　　　8　</t>
  </si>
  <si>
    <t>　　　　9　</t>
  </si>
  <si>
    <t>　　　 10　</t>
    <phoneticPr fontId="2"/>
  </si>
  <si>
    <t>　　　 11　</t>
  </si>
  <si>
    <t>　　　 12　</t>
  </si>
  <si>
    <t>（単位：人）</t>
    <rPh sb="1" eb="3">
      <t>タンイ</t>
    </rPh>
    <rPh sb="4" eb="5">
      <t>ニン</t>
    </rPh>
    <phoneticPr fontId="2"/>
  </si>
  <si>
    <t>年次</t>
    <rPh sb="0" eb="2">
      <t>ネンジ</t>
    </rPh>
    <phoneticPr fontId="2"/>
  </si>
  <si>
    <t>運転免許
保有者数</t>
    <rPh sb="0" eb="2">
      <t>ウンテン</t>
    </rPh>
    <rPh sb="2" eb="4">
      <t>メンキョ</t>
    </rPh>
    <rPh sb="5" eb="8">
      <t>ホユウシャ</t>
    </rPh>
    <rPh sb="8" eb="9">
      <t>スウ</t>
    </rPh>
    <phoneticPr fontId="2"/>
  </si>
  <si>
    <t>第　１　種　免　許　　　　</t>
    <rPh sb="0" eb="1">
      <t>ダイ</t>
    </rPh>
    <rPh sb="4" eb="5">
      <t>シュ</t>
    </rPh>
    <rPh sb="6" eb="7">
      <t>メン</t>
    </rPh>
    <rPh sb="8" eb="9">
      <t>モト</t>
    </rPh>
    <phoneticPr fontId="2"/>
  </si>
  <si>
    <t>第２種免許</t>
    <rPh sb="0" eb="1">
      <t>ダイ</t>
    </rPh>
    <rPh sb="2" eb="3">
      <t>シュ</t>
    </rPh>
    <rPh sb="3" eb="5">
      <t>メンキョ</t>
    </rPh>
    <phoneticPr fontId="2"/>
  </si>
  <si>
    <t>総数</t>
    <rPh sb="0" eb="2">
      <t>ソウスウ</t>
    </rPh>
    <phoneticPr fontId="2"/>
  </si>
  <si>
    <t>大型</t>
    <rPh sb="0" eb="2">
      <t>オオガタ</t>
    </rPh>
    <phoneticPr fontId="2"/>
  </si>
  <si>
    <t>中型</t>
    <rPh sb="0" eb="2">
      <t>チュウガタ</t>
    </rPh>
    <phoneticPr fontId="2"/>
  </si>
  <si>
    <t>準中型</t>
    <rPh sb="0" eb="1">
      <t>ジュン</t>
    </rPh>
    <rPh sb="1" eb="3">
      <t>チュウガタ</t>
    </rPh>
    <phoneticPr fontId="2"/>
  </si>
  <si>
    <t>普通</t>
    <rPh sb="0" eb="2">
      <t>フツウ</t>
    </rPh>
    <phoneticPr fontId="2"/>
  </si>
  <si>
    <t>原付</t>
    <rPh sb="0" eb="2">
      <t>ゲンツキ</t>
    </rPh>
    <phoneticPr fontId="2"/>
  </si>
  <si>
    <t>その他</t>
    <rPh sb="2" eb="3">
      <t>タ</t>
    </rPh>
    <phoneticPr fontId="2"/>
  </si>
  <si>
    <t>　3</t>
  </si>
  <si>
    <t>　　　　女</t>
    <rPh sb="4" eb="5">
      <t>ジョ</t>
    </rPh>
    <phoneticPr fontId="2"/>
  </si>
  <si>
    <t>資料：佐賀県警察本部</t>
    <rPh sb="0" eb="2">
      <t>シリョウ</t>
    </rPh>
    <rPh sb="3" eb="6">
      <t>サガケン</t>
    </rPh>
    <rPh sb="6" eb="8">
      <t>ケイサツ</t>
    </rPh>
    <rPh sb="8" eb="10">
      <t>ホンブ</t>
    </rPh>
    <phoneticPr fontId="2"/>
  </si>
  <si>
    <t>　　品目
 年次</t>
    <rPh sb="2" eb="4">
      <t>ヒンモク</t>
    </rPh>
    <phoneticPr fontId="4"/>
  </si>
  <si>
    <t>令和4年</t>
    <rPh sb="0" eb="2">
      <t>レイワ</t>
    </rPh>
    <phoneticPr fontId="2"/>
  </si>
  <si>
    <t>令和3年度</t>
    <rPh sb="0" eb="2">
      <t>レイワ</t>
    </rPh>
    <rPh sb="3" eb="5">
      <t>ネンド</t>
    </rPh>
    <phoneticPr fontId="7"/>
  </si>
  <si>
    <t>総数</t>
  </si>
  <si>
    <t>貨物車</t>
  </si>
  <si>
    <t>乗合車</t>
  </si>
  <si>
    <t>乗用車</t>
  </si>
  <si>
    <t>特種用途車</t>
    <rPh sb="1" eb="2">
      <t>タネ</t>
    </rPh>
    <rPh sb="2" eb="4">
      <t>ヨウト</t>
    </rPh>
    <phoneticPr fontId="4"/>
  </si>
  <si>
    <t>小型二輪車</t>
    <rPh sb="0" eb="2">
      <t>コガタ</t>
    </rPh>
    <rPh sb="2" eb="5">
      <t>ニリンシャ</t>
    </rPh>
    <phoneticPr fontId="4"/>
  </si>
  <si>
    <t>注）小型二輪車は，250㏄を超えるものを指す。</t>
    <rPh sb="14" eb="15">
      <t>コ</t>
    </rPh>
    <rPh sb="20" eb="21">
      <t>サ</t>
    </rPh>
    <phoneticPr fontId="4"/>
  </si>
  <si>
    <t>年度・駅名</t>
  </si>
  <si>
    <t>バルーンさが駅</t>
  </si>
  <si>
    <t>久保田駅</t>
  </si>
  <si>
    <t>資料：ⅮⅩ推進課（日本放送協会「放送受信契約数統計要覧」，ＮＨＫ佐賀放送局）　　</t>
    <rPh sb="5" eb="7">
      <t>スイシン</t>
    </rPh>
    <rPh sb="7" eb="8">
      <t>カ</t>
    </rPh>
    <rPh sb="9" eb="11">
      <t>ニホン</t>
    </rPh>
    <rPh sb="11" eb="13">
      <t>ホウソウ</t>
    </rPh>
    <rPh sb="13" eb="15">
      <t>キョウカイ</t>
    </rPh>
    <rPh sb="16" eb="18">
      <t>ホウソウ</t>
    </rPh>
    <rPh sb="18" eb="20">
      <t>ジュシン</t>
    </rPh>
    <rPh sb="20" eb="22">
      <t>ケイヤク</t>
    </rPh>
    <rPh sb="22" eb="23">
      <t>カズ</t>
    </rPh>
    <rPh sb="23" eb="25">
      <t>トウケイ</t>
    </rPh>
    <rPh sb="25" eb="27">
      <t>ヨウラン</t>
    </rPh>
    <rPh sb="32" eb="34">
      <t>サガ</t>
    </rPh>
    <rPh sb="34" eb="37">
      <t>ホウソウキョク</t>
    </rPh>
    <phoneticPr fontId="4"/>
  </si>
  <si>
    <t>注2)乗車人員の年度計は, 佐賀駅, 鍋島駅および久保田駅の合計。</t>
    <rPh sb="0" eb="1">
      <t>チュウ</t>
    </rPh>
    <rPh sb="3" eb="5">
      <t>ジョウシャ</t>
    </rPh>
    <rPh sb="5" eb="7">
      <t>ジンイン</t>
    </rPh>
    <rPh sb="8" eb="10">
      <t>ネンド</t>
    </rPh>
    <rPh sb="10" eb="11">
      <t>ケイ</t>
    </rPh>
    <rPh sb="14" eb="17">
      <t>サガエキ</t>
    </rPh>
    <rPh sb="19" eb="21">
      <t>ナベシマ</t>
    </rPh>
    <rPh sb="21" eb="22">
      <t>エキ</t>
    </rPh>
    <rPh sb="25" eb="28">
      <t>クボタ</t>
    </rPh>
    <rPh sb="28" eb="29">
      <t>エキ</t>
    </rPh>
    <rPh sb="30" eb="32">
      <t>ゴウケイ</t>
    </rPh>
    <phoneticPr fontId="2"/>
  </si>
  <si>
    <t>資料：ＤＸ推進課（国土交通省「空港管理状況調書」）</t>
    <rPh sb="0" eb="2">
      <t>シリョウ</t>
    </rPh>
    <rPh sb="5" eb="7">
      <t>スイシン</t>
    </rPh>
    <rPh sb="7" eb="8">
      <t>カ</t>
    </rPh>
    <rPh sb="9" eb="11">
      <t>コクド</t>
    </rPh>
    <rPh sb="11" eb="14">
      <t>コウツウショウ</t>
    </rPh>
    <rPh sb="15" eb="17">
      <t>クウコウ</t>
    </rPh>
    <rPh sb="17" eb="19">
      <t>カンリ</t>
    </rPh>
    <rPh sb="19" eb="21">
      <t>ジョウキョウ</t>
    </rPh>
    <rPh sb="21" eb="23">
      <t>チョウショ</t>
    </rPh>
    <phoneticPr fontId="23"/>
  </si>
  <si>
    <t>資料：ＤＸ推進課（佐賀県統計分析課「佐賀県統計年鑑」）</t>
    <rPh sb="5" eb="7">
      <t>スイシン</t>
    </rPh>
    <rPh sb="7" eb="8">
      <t>カ</t>
    </rPh>
    <rPh sb="9" eb="12">
      <t>サガケン</t>
    </rPh>
    <rPh sb="12" eb="14">
      <t>トウケイ</t>
    </rPh>
    <rPh sb="14" eb="16">
      <t>ブ_x0000__x0003__x0005_</t>
    </rPh>
    <rPh sb="16" eb="17">
      <t>_x0008_</t>
    </rPh>
    <rPh sb="18" eb="21">
      <t xml:space="preserve">	_x0003__x000C__x000C_</t>
    </rPh>
    <rPh sb="21" eb="23">
      <t>_x0002__x0010__x000E__x0002_</t>
    </rPh>
    <rPh sb="23" eb="25">
      <t/>
    </rPh>
    <phoneticPr fontId="2"/>
  </si>
  <si>
    <t>内　　訳</t>
    <rPh sb="0" eb="1">
      <t>ウチ</t>
    </rPh>
    <rPh sb="3" eb="4">
      <t>ヤク</t>
    </rPh>
    <phoneticPr fontId="23"/>
  </si>
  <si>
    <t>到着
トン数</t>
    <rPh sb="5" eb="6">
      <t>スウ</t>
    </rPh>
    <phoneticPr fontId="2"/>
  </si>
  <si>
    <t>発送
トン数</t>
    <rPh sb="5" eb="6">
      <t>スウ</t>
    </rPh>
    <phoneticPr fontId="2"/>
  </si>
  <si>
    <t>1日平均
乗車人員</t>
    <rPh sb="5" eb="7">
      <t>ジョウシャ</t>
    </rPh>
    <rPh sb="7" eb="9">
      <t>ジンイン</t>
    </rPh>
    <phoneticPr fontId="2"/>
  </si>
  <si>
    <t>貨　　物</t>
    <phoneticPr fontId="2"/>
  </si>
  <si>
    <t>旅　客</t>
    <phoneticPr fontId="2"/>
  </si>
  <si>
    <t>105. 市内ＪＲ各駅の乗車人員及び貨物発着トン数</t>
    <rPh sb="12" eb="16">
      <t>ジョウシャジンイン</t>
    </rPh>
    <rPh sb="16" eb="17">
      <t>オヨ</t>
    </rPh>
    <phoneticPr fontId="53"/>
  </si>
  <si>
    <t>（単位：台）</t>
    <rPh sb="1" eb="3">
      <t>タンイ</t>
    </rPh>
    <rPh sb="4" eb="5">
      <t>ダイ</t>
    </rPh>
    <phoneticPr fontId="2"/>
  </si>
  <si>
    <t>107. 高速道路インターチェンジ別出入台数</t>
    <rPh sb="5" eb="7">
      <t>コウソク</t>
    </rPh>
    <rPh sb="7" eb="9">
      <t>ドウロ</t>
    </rPh>
    <rPh sb="17" eb="18">
      <t>ベツ</t>
    </rPh>
    <phoneticPr fontId="4"/>
  </si>
  <si>
    <t>注）令和元年度以降は，100台未満の端数については，10の位を四捨五入している。</t>
    <rPh sb="0" eb="1">
      <t>チュウ</t>
    </rPh>
    <rPh sb="2" eb="4">
      <t>レイワ</t>
    </rPh>
    <rPh sb="4" eb="6">
      <t>ガンネン</t>
    </rPh>
    <rPh sb="6" eb="7">
      <t>ド</t>
    </rPh>
    <rPh sb="7" eb="9">
      <t>イコウ</t>
    </rPh>
    <rPh sb="14" eb="15">
      <t>ダイ</t>
    </rPh>
    <rPh sb="15" eb="17">
      <t>ミマン</t>
    </rPh>
    <rPh sb="18" eb="20">
      <t>ハスウ</t>
    </rPh>
    <rPh sb="29" eb="30">
      <t>クライ</t>
    </rPh>
    <rPh sb="31" eb="35">
      <t>シシャゴニュウ</t>
    </rPh>
    <phoneticPr fontId="23"/>
  </si>
  <si>
    <t>令和5年</t>
    <rPh sb="0" eb="2">
      <t>レイワ</t>
    </rPh>
    <phoneticPr fontId="2"/>
  </si>
  <si>
    <t>　4</t>
  </si>
  <si>
    <t>　　 2　　</t>
  </si>
  <si>
    <t>　　 3　　</t>
  </si>
  <si>
    <t>令和4年度</t>
    <rPh sb="0" eb="2">
      <t>レイワ</t>
    </rPh>
    <rPh sb="3" eb="5">
      <t>ネンド</t>
    </rPh>
    <phoneticPr fontId="7"/>
  </si>
  <si>
    <t>〔１０〕  運 輸 ・ 通 信</t>
    <rPh sb="6" eb="7">
      <t>ウン</t>
    </rPh>
    <rPh sb="8" eb="9">
      <t>ユ</t>
    </rPh>
    <rPh sb="12" eb="13">
      <t>ツウ</t>
    </rPh>
    <rPh sb="14" eb="15">
      <t>マコト</t>
    </rPh>
    <phoneticPr fontId="4"/>
  </si>
  <si>
    <t>資料：ＤＸ推進課（九州運輸局佐賀運輸支局）</t>
    <rPh sb="5" eb="8">
      <t>スイシンカ</t>
    </rPh>
    <rPh sb="16" eb="18">
      <t>ウンユ</t>
    </rPh>
    <phoneticPr fontId="4"/>
  </si>
  <si>
    <t xml:space="preserve"> 走行キロ１キロ当たり収入</t>
    <phoneticPr fontId="2"/>
  </si>
  <si>
    <t xml:space="preserve"> 免許キロ</t>
    <phoneticPr fontId="2"/>
  </si>
  <si>
    <t xml:space="preserve"> バス台数</t>
    <phoneticPr fontId="2"/>
  </si>
  <si>
    <t xml:space="preserve"> 定期バス乗車人員</t>
    <phoneticPr fontId="2"/>
  </si>
  <si>
    <t xml:space="preserve"> 総収入（年間）</t>
    <phoneticPr fontId="2"/>
  </si>
  <si>
    <t xml:space="preserve"> 総走行キロ</t>
    <phoneticPr fontId="2"/>
  </si>
  <si>
    <t xml:space="preserve"> 使用総日車</t>
    <phoneticPr fontId="2"/>
  </si>
  <si>
    <t xml:space="preserve"> １日１車平均走行キロ</t>
    <rPh sb="7" eb="9">
      <t>ソウコウ</t>
    </rPh>
    <phoneticPr fontId="23"/>
  </si>
  <si>
    <t xml:space="preserve"> １日１車平均乗車人員</t>
    <phoneticPr fontId="2"/>
  </si>
  <si>
    <t xml:space="preserve"> １日１車平均収入</t>
    <phoneticPr fontId="2"/>
  </si>
  <si>
    <t>平成３０～令和５年度</t>
    <phoneticPr fontId="2"/>
  </si>
  <si>
    <t>令和２～６年</t>
    <rPh sb="0" eb="2">
      <t>レイワ</t>
    </rPh>
    <phoneticPr fontId="2"/>
  </si>
  <si>
    <t>令和元～５年度</t>
    <phoneticPr fontId="2"/>
  </si>
  <si>
    <t>令和6年</t>
    <rPh sb="0" eb="2">
      <t>レイワ</t>
    </rPh>
    <phoneticPr fontId="2"/>
  </si>
  <si>
    <t>令和2年</t>
    <rPh sb="0" eb="2">
      <t>レイワ</t>
    </rPh>
    <rPh sb="3" eb="4">
      <t>ネン</t>
    </rPh>
    <phoneticPr fontId="2"/>
  </si>
  <si>
    <t>　5</t>
  </si>
  <si>
    <t>　6</t>
  </si>
  <si>
    <t>令和6年 男</t>
    <rPh sb="0" eb="2">
      <t>レイワ</t>
    </rPh>
    <rPh sb="3" eb="4">
      <t>ネン</t>
    </rPh>
    <rPh sb="5" eb="6">
      <t>ダン</t>
    </rPh>
    <phoneticPr fontId="2"/>
  </si>
  <si>
    <t>平成30年度</t>
    <phoneticPr fontId="53"/>
  </si>
  <si>
    <t>　　 4　　</t>
  </si>
  <si>
    <t xml:space="preserve"> 5</t>
    <phoneticPr fontId="2"/>
  </si>
  <si>
    <t>令
和
4
年
度</t>
    <phoneticPr fontId="2"/>
  </si>
  <si>
    <t>令
和
5
年
度</t>
    <phoneticPr fontId="53"/>
  </si>
  <si>
    <t>令和5年 4月</t>
    <rPh sb="0" eb="2">
      <t>レイワ</t>
    </rPh>
    <phoneticPr fontId="23"/>
  </si>
  <si>
    <t>令和6年 1月</t>
    <rPh sb="0" eb="2">
      <t>レイワ</t>
    </rPh>
    <rPh sb="3" eb="4">
      <t>ネン</t>
    </rPh>
    <phoneticPr fontId="23"/>
  </si>
  <si>
    <t>令和5年 4月</t>
    <rPh sb="0" eb="2">
      <t>レイワ</t>
    </rPh>
    <rPh sb="3" eb="4">
      <t>ネン</t>
    </rPh>
    <rPh sb="4" eb="5">
      <t>ヘイネン</t>
    </rPh>
    <rPh sb="6" eb="7">
      <t>ガツ</t>
    </rPh>
    <phoneticPr fontId="2"/>
  </si>
  <si>
    <t>令和6年 1月</t>
    <rPh sb="0" eb="2">
      <t>レイワ</t>
    </rPh>
    <rPh sb="3" eb="4">
      <t>ネン</t>
    </rPh>
    <rPh sb="4" eb="5">
      <t>ヘイネン</t>
    </rPh>
    <rPh sb="6" eb="7">
      <t>ガツ</t>
    </rPh>
    <phoneticPr fontId="2"/>
  </si>
  <si>
    <t>令和5年度</t>
    <rPh sb="0" eb="2">
      <t>レイワ</t>
    </rPh>
    <rPh sb="3" eb="5">
      <t>ネンド</t>
    </rPh>
    <phoneticPr fontId="7"/>
  </si>
  <si>
    <t>令和2年</t>
    <rPh sb="0" eb="2">
      <t>レイワ</t>
    </rPh>
    <rPh sb="3" eb="4">
      <t>ネン</t>
    </rPh>
    <phoneticPr fontId="23"/>
  </si>
  <si>
    <t xml:space="preserve">  3</t>
    <phoneticPr fontId="2"/>
  </si>
  <si>
    <t xml:space="preserve">  4</t>
  </si>
  <si>
    <t xml:space="preserve">  4</t>
    <phoneticPr fontId="2"/>
  </si>
  <si>
    <t xml:space="preserve">  5</t>
  </si>
  <si>
    <t xml:space="preserve">  5</t>
    <phoneticPr fontId="2"/>
  </si>
  <si>
    <t xml:space="preserve">  6</t>
  </si>
  <si>
    <t xml:space="preserve">  6</t>
    <phoneticPr fontId="2"/>
  </si>
  <si>
    <t>109. 郵便施設数（令和２～６年）</t>
    <rPh sb="5" eb="7">
      <t>ユウビン</t>
    </rPh>
    <rPh sb="7" eb="10">
      <t>シセツスウ</t>
    </rPh>
    <rPh sb="11" eb="13">
      <t>レイワ</t>
    </rPh>
    <rPh sb="16" eb="17">
      <t>ネン</t>
    </rPh>
    <phoneticPr fontId="23"/>
  </si>
  <si>
    <t>平成30年</t>
    <rPh sb="0" eb="2">
      <t>ヘイセイ</t>
    </rPh>
    <rPh sb="4" eb="5">
      <t>ネン</t>
    </rPh>
    <phoneticPr fontId="2"/>
  </si>
  <si>
    <t>　2</t>
    <phoneticPr fontId="2"/>
  </si>
  <si>
    <t>　3</t>
    <phoneticPr fontId="2"/>
  </si>
  <si>
    <t>　4</t>
    <phoneticPr fontId="2"/>
  </si>
  <si>
    <t>111. 諸富港海上貨物輸移入量及び輸移出量（平成３０～令和４年）</t>
    <rPh sb="5" eb="7">
      <t>モロドミ</t>
    </rPh>
    <rPh sb="7" eb="8">
      <t>コウ</t>
    </rPh>
    <rPh sb="8" eb="10">
      <t>カイジョウ</t>
    </rPh>
    <rPh sb="10" eb="12">
      <t>カモツ</t>
    </rPh>
    <rPh sb="12" eb="13">
      <t>ユ</t>
    </rPh>
    <rPh sb="13" eb="15">
      <t>イニュウ</t>
    </rPh>
    <rPh sb="15" eb="16">
      <t>リョウ</t>
    </rPh>
    <rPh sb="16" eb="17">
      <t>オヨ</t>
    </rPh>
    <rPh sb="18" eb="19">
      <t>ユ</t>
    </rPh>
    <rPh sb="19" eb="21">
      <t>イシュツ</t>
    </rPh>
    <rPh sb="21" eb="22">
      <t>リョウ</t>
    </rPh>
    <rPh sb="23" eb="25">
      <t>ヘイセイ</t>
    </rPh>
    <rPh sb="28" eb="30">
      <t>レイワ</t>
    </rPh>
    <rPh sb="31" eb="32">
      <t>ネン</t>
    </rPh>
    <phoneticPr fontId="23"/>
  </si>
  <si>
    <t>103. 自動車保有台数（令和４～６年）</t>
    <rPh sb="5" eb="6">
      <t>ジ</t>
    </rPh>
    <rPh sb="6" eb="7">
      <t>ドウ</t>
    </rPh>
    <rPh sb="7" eb="8">
      <t>クルマ</t>
    </rPh>
    <rPh sb="8" eb="9">
      <t>ホ</t>
    </rPh>
    <rPh sb="9" eb="10">
      <t>ユウ</t>
    </rPh>
    <rPh sb="10" eb="11">
      <t>ダイ</t>
    </rPh>
    <rPh sb="11" eb="12">
      <t>カズ</t>
    </rPh>
    <rPh sb="13" eb="15">
      <t>レイワ</t>
    </rPh>
    <rPh sb="18" eb="19">
      <t>ネン</t>
    </rPh>
    <phoneticPr fontId="4"/>
  </si>
  <si>
    <t>102. 自動車運転免許保有者数</t>
    <rPh sb="5" eb="12">
      <t>ジドウシャウンテンメンキョ</t>
    </rPh>
    <rPh sb="12" eb="15">
      <t>ホユウシャ</t>
    </rPh>
    <rPh sb="15" eb="16">
      <t>スウ</t>
    </rPh>
    <phoneticPr fontId="2"/>
  </si>
  <si>
    <t>（令和２～６年）</t>
    <rPh sb="1" eb="3">
      <t>レイワ</t>
    </rPh>
    <phoneticPr fontId="2"/>
  </si>
  <si>
    <t>（平成３０～令和５年度）</t>
    <phoneticPr fontId="53"/>
  </si>
  <si>
    <t>106. 九州佐賀国際空港利用状況（令和元～５年度）</t>
    <rPh sb="5" eb="7">
      <t>キュウシュウ</t>
    </rPh>
    <rPh sb="7" eb="9">
      <t>サガ</t>
    </rPh>
    <rPh sb="9" eb="11">
      <t>コクサイ</t>
    </rPh>
    <rPh sb="11" eb="13">
      <t>クウコウ</t>
    </rPh>
    <rPh sb="13" eb="15">
      <t>リヨウ</t>
    </rPh>
    <rPh sb="15" eb="17">
      <t>ジョウキョウ</t>
    </rPh>
    <rPh sb="24" eb="25">
      <t>ド</t>
    </rPh>
    <phoneticPr fontId="23"/>
  </si>
  <si>
    <t>104. 軽自動車及び原動機付自転車保有台数（令和２～６年）</t>
    <rPh sb="9" eb="10">
      <t>オヨ</t>
    </rPh>
    <rPh sb="23" eb="25">
      <t>レイワ</t>
    </rPh>
    <rPh sb="28" eb="29">
      <t>ネン</t>
    </rPh>
    <phoneticPr fontId="23"/>
  </si>
  <si>
    <t>（令和元～５年度）</t>
    <rPh sb="7" eb="8">
      <t>ド</t>
    </rPh>
    <phoneticPr fontId="4"/>
  </si>
  <si>
    <t>108. 市営バス運行状況（令和元～５年度）</t>
    <rPh sb="5" eb="7">
      <t>シエイ</t>
    </rPh>
    <rPh sb="9" eb="11">
      <t>ウンコウ</t>
    </rPh>
    <rPh sb="11" eb="13">
      <t>ジョウキョウ</t>
    </rPh>
    <phoneticPr fontId="23"/>
  </si>
  <si>
    <t>110. 放送受信契約数（令和２～６年）</t>
    <rPh sb="5" eb="7">
      <t>ホウソウ</t>
    </rPh>
    <rPh sb="7" eb="9">
      <t>ジュシン</t>
    </rPh>
    <rPh sb="9" eb="12">
      <t>ケイヤクスウ</t>
    </rPh>
    <rPh sb="13" eb="15">
      <t>レイワ</t>
    </rPh>
    <rPh sb="18" eb="19">
      <t>ネン</t>
    </rPh>
    <phoneticPr fontId="23"/>
  </si>
  <si>
    <t>令 和 ６ 年 版 佐 賀 市 統 計 デ ー タ</t>
    <rPh sb="0" eb="1">
      <t>レイ</t>
    </rPh>
    <rPh sb="2" eb="3">
      <t>ワ</t>
    </rPh>
    <rPh sb="6" eb="7">
      <t>ネン</t>
    </rPh>
    <rPh sb="8" eb="9">
      <t>ハン</t>
    </rPh>
    <rPh sb="10" eb="11">
      <t>タスク</t>
    </rPh>
    <rPh sb="12" eb="13">
      <t>ガ</t>
    </rPh>
    <rPh sb="14" eb="15">
      <t>シ</t>
    </rPh>
    <rPh sb="16" eb="17">
      <t>オサム</t>
    </rPh>
    <rPh sb="18" eb="19">
      <t>ケイ</t>
    </rPh>
    <phoneticPr fontId="4"/>
  </si>
  <si>
    <t>令和４～６年</t>
    <phoneticPr fontId="2"/>
  </si>
  <si>
    <t>平成３０～令和４年度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</si>
</sst>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1" formatCode="_ * #,##0_ ;_ * \-#,##0_ ;_ * &quot;-&quot;_ ;_ @_ "/>
    <numFmt numFmtId="43" formatCode="_ * #,##0.00_ ;_ * \-#,##0.00_ ;_ * &quot;-&quot;??_ ;_ @_ "/>
    <numFmt numFmtId="176" formatCode="#,##0;\-#,##0;&quot;-&quot;"/>
    <numFmt numFmtId="177" formatCode="[$-411]g/&quot;標&quot;&quot;準&quot;"/>
    <numFmt numFmtId="178" formatCode="&quot;｣&quot;#,##0;[Red]\-&quot;｣&quot;#,##0"/>
    <numFmt numFmtId="179" formatCode="_ &quot;SFr.&quot;* #,##0.00_ ;_ &quot;SFr.&quot;* \-#,##0.00_ ;_ &quot;SFr.&quot;* &quot;-&quot;??_ ;_ @_ "/>
    <numFmt numFmtId="180" formatCode="_ * #\ ##0_ ;_ * \-#\ ##0_ ;_ * &quot;-&quot;_ ;_ @_ "/>
    <numFmt numFmtId="181" formatCode="#\ ###\ ##0\ ;\-#\ ###\ ##0\ ;\-\ "/>
    <numFmt numFmtId="182" formatCode="_ * #\ ##0_ ;_ * \-#,##0_ ;_ * &quot;-&quot;_ ;_ @_ "/>
    <numFmt numFmtId="183" formatCode="_*\ #\ ###\ ##0_ ;_ * \-#,##0_ ;_ * &quot;-&quot;_ ;_ @_ "/>
    <numFmt numFmtId="184" formatCode="#\ ###\ ##0\ "/>
    <numFmt numFmtId="185" formatCode="###\ ##0&quot; &quot;"/>
    <numFmt numFmtId="186" formatCode="#\ ##0.0"/>
    <numFmt numFmtId="187" formatCode="_ * #\ ##0_ ;_ * \-#,##0_ ;_ * \-_ ;_ @_ "/>
    <numFmt numFmtId="188" formatCode="#\ ###\ ##0\ ;\-#\ ###\ ##0\ ;&quot;- &quot;"/>
    <numFmt numFmtId="189" formatCode="[$-411]#,##0;[Red]\-#,##0"/>
  </numFmts>
  <fonts count="5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24"/>
      <color rgb="FF00B050"/>
      <name val="ＭＳ Ｐゴシック"/>
      <family val="3"/>
      <charset val="128"/>
    </font>
    <font>
      <sz val="6"/>
      <name val="ＭＳ Ｐゴシック"/>
      <family val="3"/>
      <charset val="128"/>
    </font>
    <font>
      <sz val="12"/>
      <name val="ＭＳ Ｐゴシック"/>
      <family val="3"/>
      <charset val="128"/>
    </font>
    <font>
      <b/>
      <sz val="20"/>
      <color theme="3" tint="-0.499984740745262"/>
      <name val="ＭＳ Ｐゴシック"/>
      <family val="3"/>
      <charset val="128"/>
    </font>
    <font>
      <b/>
      <sz val="12"/>
      <color rgb="FFFFC000"/>
      <name val="ＭＳ Ｐゴシック"/>
      <family val="3"/>
      <charset val="128"/>
    </font>
    <font>
      <u/>
      <sz val="11"/>
      <color theme="10"/>
      <name val="ＭＳ Ｐゴシック"/>
      <family val="3"/>
      <charset val="128"/>
    </font>
    <font>
      <sz val="10"/>
      <color indexed="8"/>
      <name val="Arial"/>
      <family val="2"/>
    </font>
    <font>
      <sz val="10"/>
      <name val="Arial"/>
      <family val="2"/>
    </font>
    <font>
      <sz val="9"/>
      <name val="Times New Roman"/>
      <family val="1"/>
    </font>
    <font>
      <sz val="8"/>
      <name val="Arial"/>
      <family val="2"/>
    </font>
    <font>
      <b/>
      <sz val="12"/>
      <name val="Arial"/>
      <family val="2"/>
    </font>
    <font>
      <sz val="10"/>
      <name val="ＭＳ 明朝"/>
      <family val="1"/>
      <charset val="128"/>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sz val="11"/>
      <name val="ＭＳ 明朝"/>
      <family val="1"/>
      <charset val="128"/>
    </font>
    <font>
      <sz val="11"/>
      <name val="明朝"/>
      <family val="1"/>
      <charset val="128"/>
    </font>
    <font>
      <sz val="14"/>
      <name val="ＭＳ 明朝"/>
      <family val="1"/>
      <charset val="128"/>
    </font>
    <font>
      <sz val="6"/>
      <name val="ＭＳ Ｐ明朝"/>
      <family val="1"/>
      <charset val="128"/>
    </font>
    <font>
      <b/>
      <sz val="14"/>
      <name val="ＭＳ Ｐゴシック"/>
      <family val="3"/>
      <charset val="128"/>
    </font>
    <font>
      <b/>
      <sz val="16"/>
      <name val="ＭＳ Ｐゴシック"/>
      <family val="3"/>
      <charset val="128"/>
    </font>
    <font>
      <sz val="18"/>
      <name val="ＭＳ Ｐゴシック"/>
      <family val="3"/>
      <charset val="128"/>
    </font>
    <font>
      <sz val="14"/>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color theme="1"/>
      <name val="ＭＳ Ｐゴシック"/>
      <family val="3"/>
      <charset val="128"/>
      <scheme val="minor"/>
    </font>
    <font>
      <b/>
      <sz val="11"/>
      <name val="ＭＳ 明朝"/>
      <family val="1"/>
      <charset val="128"/>
    </font>
    <font>
      <b/>
      <sz val="15"/>
      <name val="ＭＳ Ｐゴシック"/>
      <family val="3"/>
      <charset val="128"/>
    </font>
    <font>
      <sz val="11"/>
      <name val="明朝"/>
      <family val="3"/>
      <charset val="128"/>
    </font>
    <font>
      <b/>
      <sz val="16"/>
      <color theme="1"/>
      <name val="ＭＳ ゴシック"/>
      <family val="3"/>
      <charset val="128"/>
    </font>
    <font>
      <sz val="11"/>
      <color theme="1"/>
      <name val="ＭＳ 明朝"/>
      <family val="1"/>
      <charset val="128"/>
    </font>
    <font>
      <b/>
      <sz val="12"/>
      <color theme="10"/>
      <name val="ＭＳ Ｐゴシック"/>
      <family val="3"/>
      <charset val="128"/>
    </font>
    <font>
      <sz val="6"/>
      <name val="游ゴシック"/>
      <family val="2"/>
      <charset val="128"/>
    </font>
  </fonts>
  <fills count="29">
    <fill>
      <patternFill patternType="none"/>
    </fill>
    <fill>
      <patternFill patternType="gray125"/>
    </fill>
    <fill>
      <patternFill patternType="solid">
        <fgColor rgb="FF003300"/>
        <bgColor indexed="64"/>
      </patternFill>
    </fill>
    <fill>
      <patternFill patternType="solid">
        <fgColor rgb="FFCCFF99"/>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97">
    <border>
      <left/>
      <right/>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style="thin">
        <color indexed="64"/>
      </right>
      <top/>
      <bottom style="medium">
        <color indexed="64"/>
      </bottom>
      <diagonal/>
    </border>
    <border>
      <left/>
      <right style="thin">
        <color indexed="64"/>
      </right>
      <top style="hair">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diagonalDown="1">
      <left/>
      <right style="thin">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theme="1"/>
      </right>
      <top style="hair">
        <color indexed="64"/>
      </top>
      <bottom style="hair">
        <color indexed="64"/>
      </bottom>
      <diagonal/>
    </border>
    <border>
      <left style="thin">
        <color theme="1"/>
      </left>
      <right style="thin">
        <color indexed="64"/>
      </right>
      <top style="hair">
        <color theme="1"/>
      </top>
      <bottom/>
      <diagonal/>
    </border>
    <border>
      <left style="thin">
        <color indexed="64"/>
      </left>
      <right/>
      <top style="hair">
        <color theme="1"/>
      </top>
      <bottom/>
      <diagonal/>
    </border>
    <border>
      <left/>
      <right style="thin">
        <color theme="1"/>
      </right>
      <top/>
      <bottom style="medium">
        <color theme="1"/>
      </bottom>
      <diagonal/>
    </border>
    <border>
      <left style="thin">
        <color theme="1"/>
      </left>
      <right style="thin">
        <color indexed="64"/>
      </right>
      <top style="hair">
        <color auto="1"/>
      </top>
      <bottom style="medium">
        <color theme="1"/>
      </bottom>
      <diagonal/>
    </border>
    <border>
      <left style="thin">
        <color indexed="64"/>
      </left>
      <right/>
      <top style="hair">
        <color auto="1"/>
      </top>
      <bottom style="medium">
        <color theme="1"/>
      </bottom>
      <diagonal/>
    </border>
    <border>
      <left/>
      <right/>
      <top style="hair">
        <color auto="1"/>
      </top>
      <bottom/>
      <diagonal/>
    </border>
    <border>
      <left style="thin">
        <color auto="1"/>
      </left>
      <right style="hair">
        <color auto="1"/>
      </right>
      <top style="hair">
        <color auto="1"/>
      </top>
      <bottom/>
      <diagonal/>
    </border>
    <border>
      <left/>
      <right style="thin">
        <color auto="1"/>
      </right>
      <top style="thin">
        <color auto="1"/>
      </top>
      <bottom style="medium">
        <color auto="1"/>
      </bottom>
      <diagonal/>
    </border>
    <border>
      <left style="hair">
        <color auto="1"/>
      </left>
      <right/>
      <top style="thin">
        <color auto="1"/>
      </top>
      <bottom style="hair">
        <color auto="1"/>
      </bottom>
      <diagonal/>
    </border>
    <border>
      <left style="hair">
        <color indexed="64"/>
      </left>
      <right/>
      <top/>
      <bottom/>
      <diagonal/>
    </border>
    <border>
      <left style="hair">
        <color indexed="64"/>
      </left>
      <right/>
      <top style="thin">
        <color indexed="64"/>
      </top>
      <bottom style="thin">
        <color indexed="64"/>
      </bottom>
      <diagonal/>
    </border>
  </borders>
  <cellStyleXfs count="73">
    <xf numFmtId="0" fontId="0" fillId="0" borderId="0">
      <alignment vertical="center"/>
    </xf>
    <xf numFmtId="0" fontId="1" fillId="0" borderId="0"/>
    <xf numFmtId="0" fontId="8" fillId="0" borderId="0" applyNumberFormat="0" applyFill="0" applyBorder="0" applyAlignment="0" applyProtection="0">
      <alignment vertical="top"/>
      <protection locked="0"/>
    </xf>
    <xf numFmtId="176" fontId="9" fillId="0" borderId="0" applyFill="0" applyBorder="0" applyAlignment="0"/>
    <xf numFmtId="41" fontId="10" fillId="0" borderId="0" applyFont="0" applyFill="0" applyBorder="0" applyAlignment="0" applyProtection="0"/>
    <xf numFmtId="43" fontId="10" fillId="0" borderId="0" applyFont="0" applyFill="0" applyBorder="0" applyAlignment="0" applyProtection="0"/>
    <xf numFmtId="177" fontId="1" fillId="0" borderId="0" applyFont="0" applyFill="0" applyBorder="0" applyAlignment="0" applyProtection="0"/>
    <xf numFmtId="178" fontId="1" fillId="0" borderId="0" applyFont="0" applyFill="0" applyBorder="0" applyAlignment="0" applyProtection="0"/>
    <xf numFmtId="0" fontId="11" fillId="0" borderId="0">
      <alignment horizontal="left"/>
    </xf>
    <xf numFmtId="38" fontId="12" fillId="4" borderId="0" applyNumberFormat="0" applyBorder="0" applyAlignment="0" applyProtection="0"/>
    <xf numFmtId="0" fontId="13" fillId="0" borderId="12" applyNumberFormat="0" applyAlignment="0" applyProtection="0">
      <alignment horizontal="left" vertical="center"/>
    </xf>
    <xf numFmtId="0" fontId="13" fillId="0" borderId="13">
      <alignment horizontal="left" vertical="center"/>
    </xf>
    <xf numFmtId="10" fontId="12" fillId="5" borderId="14" applyNumberFormat="0" applyBorder="0" applyAlignment="0" applyProtection="0"/>
    <xf numFmtId="179" fontId="14" fillId="0" borderId="0"/>
    <xf numFmtId="0" fontId="10" fillId="0" borderId="0"/>
    <xf numFmtId="10" fontId="10" fillId="0" borderId="0" applyFont="0" applyFill="0" applyBorder="0" applyAlignment="0" applyProtection="0"/>
    <xf numFmtId="4" fontId="11" fillId="0" borderId="0">
      <alignment horizontal="right"/>
    </xf>
    <xf numFmtId="4" fontId="15" fillId="0" borderId="0">
      <alignment horizontal="right"/>
    </xf>
    <xf numFmtId="0" fontId="16" fillId="0" borderId="0">
      <alignment horizontal="left"/>
    </xf>
    <xf numFmtId="0" fontId="17" fillId="0" borderId="0"/>
    <xf numFmtId="0" fontId="18" fillId="0" borderId="0">
      <alignment horizontal="center"/>
    </xf>
    <xf numFmtId="0" fontId="19" fillId="0" borderId="0">
      <alignment vertical="center"/>
    </xf>
    <xf numFmtId="38" fontId="1" fillId="0" borderId="0" applyFont="0" applyFill="0" applyBorder="0" applyAlignment="0" applyProtection="0"/>
    <xf numFmtId="0" fontId="20" fillId="0" borderId="0"/>
    <xf numFmtId="0" fontId="21" fillId="0" borderId="0"/>
    <xf numFmtId="0" fontId="22" fillId="0" borderId="0"/>
    <xf numFmtId="0" fontId="14" fillId="0" borderId="0"/>
    <xf numFmtId="0" fontId="1" fillId="0" borderId="0">
      <alignment vertical="center"/>
    </xf>
    <xf numFmtId="0" fontId="14" fillId="0" borderId="0"/>
    <xf numFmtId="0" fontId="14" fillId="0" borderId="0"/>
    <xf numFmtId="0" fontId="30" fillId="17"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9" borderId="0" applyNumberFormat="0" applyBorder="0" applyAlignment="0" applyProtection="0">
      <alignment vertical="center"/>
    </xf>
    <xf numFmtId="0" fontId="29" fillId="15" borderId="0" applyNumberFormat="0" applyBorder="0" applyAlignment="0" applyProtection="0">
      <alignment vertical="center"/>
    </xf>
    <xf numFmtId="0" fontId="30" fillId="14" borderId="0" applyNumberFormat="0" applyBorder="0" applyAlignment="0" applyProtection="0">
      <alignment vertical="center"/>
    </xf>
    <xf numFmtId="0" fontId="29" fillId="16" borderId="0" applyNumberFormat="0" applyBorder="0" applyAlignment="0" applyProtection="0">
      <alignment vertical="center"/>
    </xf>
    <xf numFmtId="0" fontId="29" fillId="13" borderId="0" applyNumberFormat="0" applyBorder="0" applyAlignment="0" applyProtection="0">
      <alignment vertical="center"/>
    </xf>
    <xf numFmtId="0" fontId="29" fillId="10" borderId="0" applyNumberFormat="0" applyBorder="0" applyAlignment="0" applyProtection="0">
      <alignment vertical="center"/>
    </xf>
    <xf numFmtId="0" fontId="29" fillId="14" borderId="0" applyNumberFormat="0" applyBorder="0" applyAlignment="0" applyProtection="0">
      <alignment vertical="center"/>
    </xf>
    <xf numFmtId="0" fontId="29" fillId="13" borderId="0" applyNumberFormat="0" applyBorder="0" applyAlignment="0" applyProtection="0">
      <alignment vertical="center"/>
    </xf>
    <xf numFmtId="0" fontId="29" fillId="12" borderId="0" applyNumberFormat="0" applyBorder="0" applyAlignment="0" applyProtection="0">
      <alignment vertical="center"/>
    </xf>
    <xf numFmtId="0" fontId="29" fillId="11" borderId="0" applyNumberFormat="0" applyBorder="0" applyAlignment="0" applyProtection="0">
      <alignment vertical="center"/>
    </xf>
    <xf numFmtId="0" fontId="29" fillId="10" borderId="0" applyNumberFormat="0" applyBorder="0" applyAlignment="0" applyProtection="0">
      <alignment vertical="center"/>
    </xf>
    <xf numFmtId="0" fontId="29" fillId="8" borderId="0" applyNumberFormat="0" applyBorder="0" applyAlignment="0" applyProtection="0">
      <alignment vertical="center"/>
    </xf>
    <xf numFmtId="0" fontId="29" fillId="7"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9" applyNumberFormat="0" applyAlignment="0" applyProtection="0">
      <alignment vertical="center"/>
    </xf>
    <xf numFmtId="0" fontId="33" fillId="26" borderId="0" applyNumberFormat="0" applyBorder="0" applyAlignment="0" applyProtection="0">
      <alignment vertical="center"/>
    </xf>
    <xf numFmtId="0" fontId="1" fillId="27" borderId="70" applyNumberFormat="0" applyFont="0" applyAlignment="0" applyProtection="0">
      <alignment vertical="center"/>
    </xf>
    <xf numFmtId="0" fontId="34" fillId="0" borderId="71" applyNumberFormat="0" applyFill="0" applyAlignment="0" applyProtection="0">
      <alignment vertical="center"/>
    </xf>
    <xf numFmtId="0" fontId="35" fillId="8" borderId="0" applyNumberFormat="0" applyBorder="0" applyAlignment="0" applyProtection="0">
      <alignment vertical="center"/>
    </xf>
    <xf numFmtId="0" fontId="36" fillId="28" borderId="72" applyNumberFormat="0" applyAlignment="0" applyProtection="0">
      <alignment vertical="center"/>
    </xf>
    <xf numFmtId="0" fontId="37" fillId="0" borderId="0" applyNumberFormat="0" applyFill="0" applyBorder="0" applyAlignment="0" applyProtection="0">
      <alignment vertical="center"/>
    </xf>
    <xf numFmtId="0" fontId="38" fillId="0" borderId="73" applyNumberFormat="0" applyFill="0" applyAlignment="0" applyProtection="0">
      <alignment vertical="center"/>
    </xf>
    <xf numFmtId="0" fontId="39" fillId="0" borderId="74" applyNumberFormat="0" applyFill="0" applyAlignment="0" applyProtection="0">
      <alignment vertical="center"/>
    </xf>
    <xf numFmtId="0" fontId="40" fillId="0" borderId="75" applyNumberFormat="0" applyFill="0" applyAlignment="0" applyProtection="0">
      <alignment vertical="center"/>
    </xf>
    <xf numFmtId="0" fontId="40" fillId="0" borderId="0" applyNumberFormat="0" applyFill="0" applyBorder="0" applyAlignment="0" applyProtection="0">
      <alignment vertical="center"/>
    </xf>
    <xf numFmtId="0" fontId="41" fillId="0" borderId="76" applyNumberFormat="0" applyFill="0" applyAlignment="0" applyProtection="0">
      <alignment vertical="center"/>
    </xf>
    <xf numFmtId="0" fontId="42" fillId="28" borderId="77" applyNumberFormat="0" applyAlignment="0" applyProtection="0">
      <alignment vertical="center"/>
    </xf>
    <xf numFmtId="0" fontId="43" fillId="0" borderId="0" applyNumberFormat="0" applyFill="0" applyBorder="0" applyAlignment="0" applyProtection="0">
      <alignment vertical="center"/>
    </xf>
    <xf numFmtId="0" fontId="44" fillId="12" borderId="72" applyNumberFormat="0" applyAlignment="0" applyProtection="0">
      <alignment vertical="center"/>
    </xf>
    <xf numFmtId="0" fontId="45" fillId="9" borderId="0" applyNumberFormat="0" applyBorder="0" applyAlignment="0" applyProtection="0">
      <alignment vertical="center"/>
    </xf>
    <xf numFmtId="0" fontId="49" fillId="0" borderId="0"/>
    <xf numFmtId="189" fontId="49" fillId="0" borderId="0" applyBorder="0" applyProtection="0"/>
  </cellStyleXfs>
  <cellXfs count="305">
    <xf numFmtId="0" fontId="0" fillId="0" borderId="0" xfId="0">
      <alignment vertical="center"/>
    </xf>
    <xf numFmtId="0" fontId="1" fillId="0" borderId="0" xfId="1" applyFont="1" applyAlignment="1">
      <alignment vertical="center"/>
    </xf>
    <xf numFmtId="0" fontId="5" fillId="0" borderId="0" xfId="1" applyFont="1" applyAlignment="1">
      <alignment vertical="center"/>
    </xf>
    <xf numFmtId="0" fontId="6" fillId="0" borderId="0" xfId="1" applyFont="1" applyAlignment="1">
      <alignment horizontal="center" vertical="center"/>
    </xf>
    <xf numFmtId="0" fontId="1" fillId="0" borderId="0" xfId="1" applyFont="1" applyBorder="1" applyAlignment="1">
      <alignment vertical="center"/>
    </xf>
    <xf numFmtId="0" fontId="7" fillId="2" borderId="3"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8" xfId="1" applyFont="1" applyFill="1" applyBorder="1" applyAlignment="1">
      <alignment horizontal="center" vertical="center"/>
    </xf>
    <xf numFmtId="0" fontId="5" fillId="3" borderId="11" xfId="1" applyFont="1" applyFill="1" applyBorder="1" applyAlignment="1">
      <alignment horizontal="center" vertical="center"/>
    </xf>
    <xf numFmtId="0" fontId="1" fillId="0" borderId="0" xfId="1" applyFont="1" applyAlignment="1">
      <alignment horizontal="center" vertical="center"/>
    </xf>
    <xf numFmtId="0" fontId="14" fillId="0" borderId="0" xfId="0" applyFont="1" applyAlignment="1">
      <alignment vertical="center"/>
    </xf>
    <xf numFmtId="0" fontId="20" fillId="0" borderId="0" xfId="0" applyFont="1" applyAlignment="1">
      <alignment vertical="center"/>
    </xf>
    <xf numFmtId="0" fontId="1" fillId="0" borderId="0" xfId="0" applyFont="1" applyAlignment="1">
      <alignment vertical="center"/>
    </xf>
    <xf numFmtId="0" fontId="0" fillId="0" borderId="0" xfId="0" applyAlignment="1"/>
    <xf numFmtId="0" fontId="24" fillId="0" borderId="0" xfId="0" applyFont="1" applyAlignment="1">
      <alignment vertical="center"/>
    </xf>
    <xf numFmtId="0" fontId="14" fillId="0" borderId="0" xfId="0" applyFont="1" applyAlignment="1"/>
    <xf numFmtId="0" fontId="14" fillId="0" borderId="0" xfId="0" applyFont="1">
      <alignment vertical="center"/>
    </xf>
    <xf numFmtId="0" fontId="28" fillId="0" borderId="0" xfId="0" applyFont="1" applyAlignment="1">
      <alignment vertical="center"/>
    </xf>
    <xf numFmtId="0" fontId="14" fillId="0" borderId="0" xfId="0" applyFont="1" applyAlignment="1">
      <alignment vertical="center"/>
    </xf>
    <xf numFmtId="0" fontId="0" fillId="0" borderId="0" xfId="0" applyAlignment="1"/>
    <xf numFmtId="0" fontId="20" fillId="0" borderId="0" xfId="24" applyFont="1" applyAlignment="1">
      <alignment vertical="center"/>
    </xf>
    <xf numFmtId="0" fontId="14" fillId="0" borderId="0" xfId="24" applyFont="1" applyAlignment="1">
      <alignment vertical="center"/>
    </xf>
    <xf numFmtId="0" fontId="20" fillId="0" borderId="13" xfId="24" applyFont="1" applyFill="1" applyBorder="1" applyAlignment="1">
      <alignment vertical="center"/>
    </xf>
    <xf numFmtId="0" fontId="20" fillId="0" borderId="21" xfId="0" applyFont="1" applyBorder="1" applyAlignment="1">
      <alignment vertical="center"/>
    </xf>
    <xf numFmtId="0" fontId="20" fillId="0" borderId="21" xfId="0" applyFont="1" applyBorder="1" applyAlignment="1">
      <alignment horizontal="right" vertical="center"/>
    </xf>
    <xf numFmtId="0" fontId="20" fillId="0" borderId="0" xfId="0" applyFont="1" applyAlignment="1">
      <alignment vertical="center"/>
    </xf>
    <xf numFmtId="0" fontId="14" fillId="0" borderId="21" xfId="0" applyFont="1" applyBorder="1" applyAlignment="1">
      <alignment vertical="center"/>
    </xf>
    <xf numFmtId="0" fontId="26" fillId="0" borderId="0" xfId="1" applyFont="1" applyAlignment="1">
      <alignment vertical="center"/>
    </xf>
    <xf numFmtId="0" fontId="14" fillId="0" borderId="0" xfId="1" applyFont="1" applyAlignment="1">
      <alignment vertical="center"/>
    </xf>
    <xf numFmtId="0" fontId="1" fillId="0" borderId="0" xfId="1" applyAlignment="1">
      <alignment vertical="center"/>
    </xf>
    <xf numFmtId="0" fontId="20" fillId="0" borderId="0" xfId="24" applyFont="1" applyBorder="1" applyAlignment="1">
      <alignment vertical="center"/>
    </xf>
    <xf numFmtId="0" fontId="20" fillId="0" borderId="21" xfId="24" applyFont="1" applyBorder="1" applyAlignment="1">
      <alignment vertical="center"/>
    </xf>
    <xf numFmtId="184" fontId="20" fillId="0" borderId="20" xfId="24" applyNumberFormat="1" applyFont="1" applyBorder="1" applyAlignment="1">
      <alignment vertical="center"/>
    </xf>
    <xf numFmtId="184" fontId="20" fillId="0" borderId="36" xfId="24" applyNumberFormat="1" applyFont="1" applyBorder="1" applyAlignment="1">
      <alignment vertical="center"/>
    </xf>
    <xf numFmtId="184" fontId="20" fillId="0" borderId="45" xfId="24" applyNumberFormat="1" applyFont="1" applyBorder="1" applyAlignment="1">
      <alignment horizontal="right" vertical="center"/>
    </xf>
    <xf numFmtId="184" fontId="20" fillId="0" borderId="8" xfId="24" applyNumberFormat="1" applyFont="1" applyBorder="1" applyAlignment="1">
      <alignment horizontal="right" vertical="center"/>
    </xf>
    <xf numFmtId="184" fontId="20" fillId="0" borderId="62" xfId="24" applyNumberFormat="1" applyFont="1" applyFill="1" applyBorder="1" applyAlignment="1">
      <alignment horizontal="right" vertical="center"/>
    </xf>
    <xf numFmtId="184" fontId="20" fillId="0" borderId="64" xfId="24" applyNumberFormat="1" applyFont="1" applyFill="1" applyBorder="1" applyAlignment="1">
      <alignment horizontal="right" vertical="center"/>
    </xf>
    <xf numFmtId="0" fontId="20" fillId="0" borderId="32" xfId="24" applyFont="1" applyFill="1" applyBorder="1" applyAlignment="1">
      <alignment horizontal="center" vertical="center" justifyLastLine="1"/>
    </xf>
    <xf numFmtId="184" fontId="20" fillId="0" borderId="20" xfId="24" applyNumberFormat="1" applyFont="1" applyFill="1" applyBorder="1" applyAlignment="1">
      <alignment horizontal="right" vertical="center"/>
    </xf>
    <xf numFmtId="184" fontId="20" fillId="0" borderId="45" xfId="24" applyNumberFormat="1" applyFont="1" applyFill="1" applyBorder="1" applyAlignment="1">
      <alignment horizontal="right" vertical="center"/>
    </xf>
    <xf numFmtId="0" fontId="20" fillId="0" borderId="57" xfId="24" applyFont="1" applyFill="1" applyBorder="1" applyAlignment="1">
      <alignment horizontal="center" vertical="center" justifyLastLine="1"/>
    </xf>
    <xf numFmtId="182" fontId="20" fillId="0" borderId="8" xfId="24" applyNumberFormat="1" applyFont="1" applyFill="1" applyBorder="1" applyAlignment="1">
      <alignment horizontal="right" vertical="center"/>
    </xf>
    <xf numFmtId="181" fontId="20" fillId="0" borderId="45" xfId="24" applyNumberFormat="1" applyFont="1" applyFill="1" applyBorder="1" applyAlignment="1">
      <alignment horizontal="right" vertical="center"/>
    </xf>
    <xf numFmtId="0" fontId="20" fillId="0" borderId="65" xfId="24" applyFont="1" applyFill="1" applyBorder="1" applyAlignment="1">
      <alignment horizontal="center" vertical="center" justifyLastLine="1"/>
    </xf>
    <xf numFmtId="181" fontId="20" fillId="0" borderId="68" xfId="24" applyNumberFormat="1" applyFont="1" applyFill="1" applyBorder="1" applyAlignment="1">
      <alignment horizontal="right" vertical="center"/>
    </xf>
    <xf numFmtId="181" fontId="20" fillId="0" borderId="5" xfId="24" applyNumberFormat="1" applyFont="1" applyFill="1" applyBorder="1" applyAlignment="1">
      <alignment horizontal="right" vertical="center"/>
    </xf>
    <xf numFmtId="184" fontId="20" fillId="0" borderId="8" xfId="24" applyNumberFormat="1" applyFont="1" applyFill="1" applyBorder="1" applyAlignment="1">
      <alignment horizontal="right" vertical="center"/>
    </xf>
    <xf numFmtId="181" fontId="20" fillId="0" borderId="8" xfId="24" applyNumberFormat="1" applyFont="1" applyFill="1" applyBorder="1" applyAlignment="1">
      <alignment horizontal="right" vertical="center"/>
    </xf>
    <xf numFmtId="186" fontId="20" fillId="0" borderId="0" xfId="24" applyNumberFormat="1" applyFont="1" applyAlignment="1">
      <alignment vertical="center"/>
    </xf>
    <xf numFmtId="0" fontId="20" fillId="0" borderId="33" xfId="0" applyFont="1" applyBorder="1" applyAlignment="1">
      <alignment horizontal="center"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20" fillId="0" borderId="34" xfId="0" applyFont="1" applyBorder="1" applyAlignment="1">
      <alignment horizontal="center" vertical="center"/>
    </xf>
    <xf numFmtId="0" fontId="20" fillId="0" borderId="19" xfId="0" applyFont="1" applyBorder="1" applyAlignment="1">
      <alignment horizontal="center" vertical="center"/>
    </xf>
    <xf numFmtId="182" fontId="20" fillId="0" borderId="20" xfId="0" applyNumberFormat="1" applyFont="1" applyBorder="1" applyAlignment="1">
      <alignment horizontal="right" vertical="center"/>
    </xf>
    <xf numFmtId="182" fontId="20" fillId="0" borderId="8" xfId="0" applyNumberFormat="1" applyFont="1" applyBorder="1" applyAlignment="1">
      <alignment horizontal="right" vertical="center"/>
    </xf>
    <xf numFmtId="182" fontId="20" fillId="0" borderId="7" xfId="0" applyNumberFormat="1" applyFont="1" applyBorder="1" applyAlignment="1">
      <alignment horizontal="right" vertical="center"/>
    </xf>
    <xf numFmtId="182" fontId="20" fillId="0" borderId="19" xfId="0" applyNumberFormat="1" applyFont="1" applyBorder="1" applyAlignment="1">
      <alignment horizontal="right" vertical="center"/>
    </xf>
    <xf numFmtId="182" fontId="20" fillId="0" borderId="45" xfId="0" applyNumberFormat="1" applyFont="1" applyBorder="1" applyAlignment="1">
      <alignment horizontal="right" vertical="center"/>
    </xf>
    <xf numFmtId="182" fontId="20" fillId="0" borderId="47" xfId="0" applyNumberFormat="1" applyFont="1" applyBorder="1" applyAlignment="1">
      <alignment horizontal="right" vertical="center"/>
    </xf>
    <xf numFmtId="182" fontId="20" fillId="0" borderId="11" xfId="0" applyNumberFormat="1" applyFont="1" applyBorder="1" applyAlignment="1">
      <alignment horizontal="right" vertical="center"/>
    </xf>
    <xf numFmtId="182" fontId="20" fillId="0" borderId="10" xfId="0" applyNumberFormat="1" applyFont="1" applyBorder="1" applyAlignment="1">
      <alignment horizontal="right" vertical="center"/>
    </xf>
    <xf numFmtId="182" fontId="20" fillId="0" borderId="46" xfId="0" applyNumberFormat="1" applyFont="1" applyBorder="1" applyAlignment="1">
      <alignment horizontal="right" vertical="center"/>
    </xf>
    <xf numFmtId="0" fontId="20" fillId="0" borderId="0" xfId="0" applyFont="1" applyFill="1" applyAlignment="1">
      <alignment vertical="center"/>
    </xf>
    <xf numFmtId="0" fontId="47" fillId="0" borderId="0" xfId="0" applyFont="1" applyFill="1" applyAlignment="1">
      <alignment vertical="center"/>
    </xf>
    <xf numFmtId="49" fontId="20" fillId="0" borderId="19" xfId="0" applyNumberFormat="1" applyFont="1" applyBorder="1" applyAlignment="1">
      <alignment horizontal="center" vertical="center"/>
    </xf>
    <xf numFmtId="49" fontId="20" fillId="0" borderId="46" xfId="0" applyNumberFormat="1" applyFont="1" applyBorder="1" applyAlignment="1">
      <alignment horizontal="center" vertical="center"/>
    </xf>
    <xf numFmtId="0" fontId="20" fillId="0" borderId="0" xfId="0" applyFont="1" applyBorder="1" applyAlignment="1">
      <alignment vertical="center"/>
    </xf>
    <xf numFmtId="0" fontId="20" fillId="0" borderId="0" xfId="0" applyFont="1" applyBorder="1" applyAlignment="1">
      <alignment horizontal="right" vertical="center"/>
    </xf>
    <xf numFmtId="0" fontId="20" fillId="0" borderId="16" xfId="0" applyFont="1" applyBorder="1" applyAlignment="1">
      <alignment horizontal="center" vertical="center"/>
    </xf>
    <xf numFmtId="180" fontId="20" fillId="0" borderId="18" xfId="0" applyNumberFormat="1" applyFont="1" applyBorder="1" applyAlignment="1">
      <alignment horizontal="right" vertical="center"/>
    </xf>
    <xf numFmtId="180" fontId="20" fillId="0" borderId="20" xfId="0" applyNumberFormat="1" applyFont="1" applyBorder="1" applyAlignment="1">
      <alignment vertical="center"/>
    </xf>
    <xf numFmtId="0" fontId="0" fillId="0" borderId="0" xfId="0" applyFont="1">
      <alignment vertical="center"/>
    </xf>
    <xf numFmtId="181" fontId="20" fillId="0" borderId="16" xfId="0" applyNumberFormat="1" applyFont="1" applyBorder="1" applyAlignment="1">
      <alignment horizontal="center" vertical="center"/>
    </xf>
    <xf numFmtId="181" fontId="20" fillId="0" borderId="26" xfId="0" applyNumberFormat="1" applyFont="1" applyBorder="1" applyAlignment="1">
      <alignment vertical="center"/>
    </xf>
    <xf numFmtId="0" fontId="20" fillId="0" borderId="29" xfId="0" applyNumberFormat="1" applyFont="1" applyBorder="1" applyAlignment="1">
      <alignment horizontal="center" vertical="center"/>
    </xf>
    <xf numFmtId="181" fontId="20" fillId="0" borderId="28" xfId="0" applyNumberFormat="1" applyFont="1" applyBorder="1" applyAlignment="1">
      <alignment vertical="center"/>
    </xf>
    <xf numFmtId="0" fontId="20" fillId="0" borderId="19" xfId="0" applyNumberFormat="1" applyFont="1" applyBorder="1" applyAlignment="1">
      <alignment horizontal="center" vertical="center"/>
    </xf>
    <xf numFmtId="181" fontId="20" fillId="0" borderId="20" xfId="0" applyNumberFormat="1" applyFont="1" applyBorder="1" applyAlignment="1">
      <alignment vertical="center"/>
    </xf>
    <xf numFmtId="0" fontId="20" fillId="0" borderId="34" xfId="0" applyNumberFormat="1" applyFont="1" applyBorder="1" applyAlignment="1">
      <alignment horizontal="center" vertical="center"/>
    </xf>
    <xf numFmtId="181" fontId="20" fillId="0" borderId="33" xfId="0" applyNumberFormat="1" applyFont="1" applyBorder="1" applyAlignment="1">
      <alignment vertical="center"/>
    </xf>
    <xf numFmtId="181" fontId="20" fillId="0" borderId="20" xfId="0" applyNumberFormat="1" applyFont="1" applyFill="1" applyBorder="1" applyAlignment="1">
      <alignment vertical="center"/>
    </xf>
    <xf numFmtId="181" fontId="20" fillId="0" borderId="36" xfId="0" applyNumberFormat="1" applyFont="1" applyBorder="1" applyAlignment="1">
      <alignment vertical="center"/>
    </xf>
    <xf numFmtId="181" fontId="20" fillId="0" borderId="38" xfId="0" applyNumberFormat="1" applyFont="1" applyBorder="1" applyAlignment="1">
      <alignment vertical="center"/>
    </xf>
    <xf numFmtId="0" fontId="20" fillId="0" borderId="16" xfId="0" applyFont="1" applyBorder="1" applyAlignment="1">
      <alignment horizontal="center" vertical="center" shrinkToFit="1"/>
    </xf>
    <xf numFmtId="0" fontId="20" fillId="0" borderId="53" xfId="0" applyFont="1" applyBorder="1" applyAlignment="1">
      <alignment horizontal="center" vertical="center"/>
    </xf>
    <xf numFmtId="184" fontId="20" fillId="0" borderId="28" xfId="0" applyNumberFormat="1" applyFont="1" applyBorder="1" applyAlignment="1">
      <alignment vertical="center"/>
    </xf>
    <xf numFmtId="0" fontId="20" fillId="0" borderId="54" xfId="0" applyFont="1" applyBorder="1" applyAlignment="1">
      <alignment horizontal="center" vertical="center"/>
    </xf>
    <xf numFmtId="184" fontId="20" fillId="0" borderId="20" xfId="0" applyNumberFormat="1" applyFont="1" applyBorder="1" applyAlignment="1">
      <alignment vertical="center"/>
    </xf>
    <xf numFmtId="0" fontId="20" fillId="0" borderId="55" xfId="0" applyFont="1" applyBorder="1" applyAlignment="1">
      <alignment horizontal="center" vertical="center"/>
    </xf>
    <xf numFmtId="184" fontId="20" fillId="0" borderId="47" xfId="0" applyNumberFormat="1" applyFont="1" applyBorder="1" applyAlignment="1">
      <alignment vertical="center"/>
    </xf>
    <xf numFmtId="49" fontId="20" fillId="0" borderId="27" xfId="0" applyNumberFormat="1" applyFont="1" applyBorder="1" applyAlignment="1">
      <alignment horizontal="center" vertical="center"/>
    </xf>
    <xf numFmtId="49" fontId="20" fillId="0" borderId="32" xfId="0" applyNumberFormat="1" applyFont="1" applyBorder="1" applyAlignment="1">
      <alignment horizontal="center" vertical="center"/>
    </xf>
    <xf numFmtId="182" fontId="20" fillId="0" borderId="26" xfId="0" applyNumberFormat="1" applyFont="1" applyFill="1" applyBorder="1" applyAlignment="1">
      <alignment horizontal="right" vertical="center"/>
    </xf>
    <xf numFmtId="182" fontId="20" fillId="0" borderId="36" xfId="0" applyNumberFormat="1" applyFont="1" applyFill="1" applyBorder="1" applyAlignment="1">
      <alignment horizontal="right" vertical="center"/>
    </xf>
    <xf numFmtId="0" fontId="0" fillId="0" borderId="0" xfId="0" applyFont="1" applyAlignment="1">
      <alignment vertical="center" wrapText="1"/>
    </xf>
    <xf numFmtId="0" fontId="20" fillId="0" borderId="0" xfId="0" applyFont="1" applyBorder="1" applyAlignment="1"/>
    <xf numFmtId="0" fontId="20" fillId="0" borderId="0" xfId="0" applyFont="1" applyBorder="1" applyAlignment="1">
      <alignment horizontal="right"/>
    </xf>
    <xf numFmtId="49" fontId="20" fillId="0" borderId="30" xfId="0" applyNumberFormat="1" applyFont="1" applyBorder="1" applyAlignment="1">
      <alignment horizontal="center" vertical="center"/>
    </xf>
    <xf numFmtId="185" fontId="20" fillId="0" borderId="50" xfId="0" applyNumberFormat="1" applyFont="1" applyBorder="1" applyAlignment="1">
      <alignment horizontal="right" vertical="center"/>
    </xf>
    <xf numFmtId="185" fontId="20" fillId="0" borderId="20" xfId="0" applyNumberFormat="1" applyFont="1" applyBorder="1" applyAlignment="1">
      <alignment horizontal="right" vertical="center"/>
    </xf>
    <xf numFmtId="49" fontId="20" fillId="0" borderId="51" xfId="0" applyNumberFormat="1" applyFont="1" applyBorder="1" applyAlignment="1">
      <alignment horizontal="center" vertical="center"/>
    </xf>
    <xf numFmtId="185" fontId="20" fillId="0" borderId="58" xfId="0" applyNumberFormat="1" applyFont="1" applyBorder="1" applyAlignment="1">
      <alignment horizontal="right" vertical="center"/>
    </xf>
    <xf numFmtId="185" fontId="20" fillId="0" borderId="22" xfId="0" applyNumberFormat="1" applyFont="1" applyBorder="1" applyAlignment="1">
      <alignment horizontal="right" vertical="center"/>
    </xf>
    <xf numFmtId="0" fontId="20" fillId="0" borderId="0" xfId="0" applyFont="1" applyAlignment="1"/>
    <xf numFmtId="0" fontId="20" fillId="0" borderId="0" xfId="28" applyFont="1" applyFill="1" applyAlignment="1">
      <alignment vertical="center"/>
    </xf>
    <xf numFmtId="0" fontId="20" fillId="0" borderId="0" xfId="29" applyFont="1" applyFill="1" applyBorder="1" applyAlignment="1">
      <alignment vertical="center"/>
    </xf>
    <xf numFmtId="0" fontId="20" fillId="0" borderId="0" xfId="27" applyFont="1" applyAlignment="1">
      <alignment vertical="center"/>
    </xf>
    <xf numFmtId="49" fontId="20" fillId="6" borderId="32" xfId="29" applyNumberFormat="1" applyFont="1" applyFill="1" applyBorder="1" applyAlignment="1">
      <alignment horizontal="center" vertical="center"/>
    </xf>
    <xf numFmtId="182" fontId="20" fillId="0" borderId="50" xfId="29" applyNumberFormat="1" applyFont="1" applyFill="1" applyBorder="1" applyAlignment="1">
      <alignment vertical="center"/>
    </xf>
    <xf numFmtId="182" fontId="20" fillId="0" borderId="50" xfId="29" applyNumberFormat="1" applyFont="1" applyFill="1" applyBorder="1" applyAlignment="1">
      <alignment horizontal="right" vertical="center"/>
    </xf>
    <xf numFmtId="182" fontId="20" fillId="0" borderId="20" xfId="29" applyNumberFormat="1" applyFont="1" applyFill="1" applyBorder="1" applyAlignment="1">
      <alignment horizontal="right" vertical="center"/>
    </xf>
    <xf numFmtId="49" fontId="20" fillId="6" borderId="56" xfId="29" applyNumberFormat="1" applyFont="1" applyFill="1" applyBorder="1" applyAlignment="1">
      <alignment horizontal="center" vertical="center"/>
    </xf>
    <xf numFmtId="182" fontId="20" fillId="0" borderId="58" xfId="29" applyNumberFormat="1" applyFont="1" applyFill="1" applyBorder="1" applyAlignment="1">
      <alignment vertical="center"/>
    </xf>
    <xf numFmtId="182" fontId="20" fillId="0" borderId="58" xfId="29" applyNumberFormat="1" applyFont="1" applyFill="1" applyBorder="1" applyAlignment="1">
      <alignment horizontal="right" vertical="center"/>
    </xf>
    <xf numFmtId="182" fontId="20" fillId="0" borderId="22" xfId="29" applyNumberFormat="1" applyFont="1" applyFill="1" applyBorder="1" applyAlignment="1">
      <alignment horizontal="right" vertical="center"/>
    </xf>
    <xf numFmtId="0" fontId="20" fillId="0" borderId="0" xfId="27" applyFont="1">
      <alignment vertical="center"/>
    </xf>
    <xf numFmtId="182" fontId="20" fillId="6" borderId="50" xfId="29" applyNumberFormat="1" applyFont="1" applyFill="1" applyBorder="1" applyAlignment="1">
      <alignment vertical="center"/>
    </xf>
    <xf numFmtId="0" fontId="20" fillId="0" borderId="15" xfId="0" applyFont="1" applyBorder="1" applyAlignment="1">
      <alignment horizontal="center" vertical="center" justifyLastLine="1"/>
    </xf>
    <xf numFmtId="49" fontId="20" fillId="0" borderId="23" xfId="0" quotePrefix="1" applyNumberFormat="1" applyFont="1" applyBorder="1" applyAlignment="1">
      <alignment horizontal="center" vertical="center"/>
    </xf>
    <xf numFmtId="184" fontId="20" fillId="0" borderId="18" xfId="24" applyNumberFormat="1" applyFont="1" applyFill="1" applyBorder="1" applyAlignment="1">
      <alignment horizontal="right" vertical="center"/>
    </xf>
    <xf numFmtId="184" fontId="20" fillId="0" borderId="62" xfId="24" applyNumberFormat="1" applyFont="1" applyBorder="1" applyAlignment="1">
      <alignment horizontal="right" vertical="center"/>
    </xf>
    <xf numFmtId="183" fontId="20" fillId="6" borderId="20" xfId="22" applyNumberFormat="1" applyFont="1" applyFill="1" applyBorder="1" applyAlignment="1">
      <alignment vertical="center"/>
    </xf>
    <xf numFmtId="183" fontId="20" fillId="6" borderId="19" xfId="22" applyNumberFormat="1" applyFont="1" applyFill="1" applyBorder="1" applyAlignment="1">
      <alignment vertical="center"/>
    </xf>
    <xf numFmtId="183" fontId="20" fillId="6" borderId="50" xfId="22" applyNumberFormat="1" applyFont="1" applyFill="1" applyBorder="1" applyAlignment="1">
      <alignment vertical="center"/>
    </xf>
    <xf numFmtId="183" fontId="20" fillId="6" borderId="47" xfId="22" applyNumberFormat="1" applyFont="1" applyFill="1" applyBorder="1" applyAlignment="1">
      <alignment vertical="center"/>
    </xf>
    <xf numFmtId="183" fontId="20" fillId="6" borderId="46" xfId="22" applyNumberFormat="1" applyFont="1" applyFill="1" applyBorder="1" applyAlignment="1">
      <alignment vertical="center"/>
    </xf>
    <xf numFmtId="183" fontId="20" fillId="6" borderId="52" xfId="22" applyNumberFormat="1" applyFont="1" applyFill="1" applyBorder="1" applyAlignment="1">
      <alignment vertical="center"/>
    </xf>
    <xf numFmtId="183" fontId="20" fillId="6" borderId="0" xfId="22" applyNumberFormat="1" applyFont="1" applyFill="1" applyBorder="1" applyAlignment="1">
      <alignment vertical="center"/>
    </xf>
    <xf numFmtId="0" fontId="21" fillId="6" borderId="0" xfId="26" applyFont="1" applyFill="1" applyBorder="1" applyAlignment="1">
      <alignment horizontal="center" vertical="center"/>
    </xf>
    <xf numFmtId="0" fontId="20" fillId="6" borderId="0" xfId="26" applyFont="1" applyFill="1" applyBorder="1" applyAlignment="1">
      <alignment horizontal="left" vertical="center"/>
    </xf>
    <xf numFmtId="183" fontId="20" fillId="6" borderId="21" xfId="22" applyNumberFormat="1" applyFont="1" applyFill="1" applyBorder="1" applyAlignment="1">
      <alignment vertical="center"/>
    </xf>
    <xf numFmtId="0" fontId="20" fillId="6" borderId="23" xfId="26" applyFont="1" applyFill="1" applyBorder="1" applyAlignment="1">
      <alignment horizontal="center" vertical="center"/>
    </xf>
    <xf numFmtId="183" fontId="20" fillId="6" borderId="15" xfId="22" applyNumberFormat="1" applyFont="1" applyFill="1" applyBorder="1" applyAlignment="1">
      <alignment horizontal="center" vertical="center"/>
    </xf>
    <xf numFmtId="0" fontId="20" fillId="0" borderId="16" xfId="71" applyFont="1" applyBorder="1" applyAlignment="1" applyProtection="1">
      <alignment horizontal="center" vertical="center"/>
    </xf>
    <xf numFmtId="0" fontId="14" fillId="0" borderId="0" xfId="1" applyFont="1" applyBorder="1" applyAlignment="1">
      <alignment horizontal="center" vertical="center"/>
    </xf>
    <xf numFmtId="183" fontId="20" fillId="6" borderId="0" xfId="22" applyNumberFormat="1" applyFont="1" applyFill="1" applyBorder="1" applyAlignment="1">
      <alignment horizontal="center" vertical="center"/>
    </xf>
    <xf numFmtId="0" fontId="14" fillId="0" borderId="0" xfId="1" applyFont="1" applyAlignment="1">
      <alignment horizontal="center" vertical="center"/>
    </xf>
    <xf numFmtId="0" fontId="20" fillId="6" borderId="65" xfId="26" applyFont="1" applyFill="1" applyBorder="1" applyAlignment="1">
      <alignment horizontal="center" vertical="center"/>
    </xf>
    <xf numFmtId="183" fontId="20" fillId="6" borderId="17" xfId="22" applyNumberFormat="1" applyFont="1" applyFill="1" applyBorder="1" applyAlignment="1">
      <alignment vertical="center"/>
    </xf>
    <xf numFmtId="183" fontId="20" fillId="6" borderId="18" xfId="22" applyNumberFormat="1" applyFont="1" applyFill="1" applyBorder="1" applyAlignment="1">
      <alignment vertical="center"/>
    </xf>
    <xf numFmtId="0" fontId="20" fillId="6" borderId="0" xfId="26" applyFont="1" applyFill="1" applyBorder="1" applyAlignment="1">
      <alignment horizontal="center" vertical="center"/>
    </xf>
    <xf numFmtId="0" fontId="20" fillId="6" borderId="32" xfId="26" applyFont="1" applyFill="1" applyBorder="1" applyAlignment="1">
      <alignment horizontal="center" vertical="center"/>
    </xf>
    <xf numFmtId="183" fontId="20" fillId="0" borderId="19" xfId="22" applyNumberFormat="1" applyFont="1" applyFill="1" applyBorder="1" applyAlignment="1">
      <alignment vertical="center"/>
    </xf>
    <xf numFmtId="0" fontId="20" fillId="6" borderId="35" xfId="26" applyFont="1" applyFill="1" applyBorder="1" applyAlignment="1">
      <alignment horizontal="center" vertical="center"/>
    </xf>
    <xf numFmtId="183" fontId="20" fillId="6" borderId="34" xfId="22" applyNumberFormat="1" applyFont="1" applyFill="1" applyBorder="1" applyAlignment="1">
      <alignment vertical="center"/>
    </xf>
    <xf numFmtId="183" fontId="20" fillId="6" borderId="33" xfId="22" applyNumberFormat="1" applyFont="1" applyFill="1" applyBorder="1" applyAlignment="1">
      <alignment vertical="center"/>
    </xf>
    <xf numFmtId="49" fontId="20" fillId="6" borderId="32" xfId="26" applyNumberFormat="1" applyFont="1" applyFill="1" applyBorder="1" applyAlignment="1">
      <alignment horizontal="center" vertical="center"/>
    </xf>
    <xf numFmtId="49" fontId="20" fillId="6" borderId="51" xfId="26" applyNumberFormat="1" applyFont="1" applyFill="1" applyBorder="1" applyAlignment="1">
      <alignment horizontal="center" vertical="center"/>
    </xf>
    <xf numFmtId="183" fontId="1" fillId="0" borderId="0" xfId="1" applyNumberFormat="1" applyAlignment="1">
      <alignment vertical="center"/>
    </xf>
    <xf numFmtId="0" fontId="20" fillId="0" borderId="0" xfId="24" applyFont="1" applyAlignment="1"/>
    <xf numFmtId="0" fontId="20" fillId="0" borderId="15" xfId="0" applyFont="1" applyBorder="1" applyAlignment="1">
      <alignment horizontal="center" vertical="center"/>
    </xf>
    <xf numFmtId="184" fontId="20" fillId="0" borderId="36" xfId="24" applyNumberFormat="1" applyFont="1" applyFill="1" applyBorder="1" applyAlignment="1">
      <alignment vertical="center"/>
    </xf>
    <xf numFmtId="0" fontId="20" fillId="0" borderId="29" xfId="0" applyFont="1" applyBorder="1" applyAlignment="1">
      <alignment horizontal="left" vertical="center" indent="1"/>
    </xf>
    <xf numFmtId="0" fontId="20" fillId="0" borderId="19" xfId="0" applyFont="1" applyBorder="1" applyAlignment="1">
      <alignment horizontal="left" vertical="center" indent="2"/>
    </xf>
    <xf numFmtId="0" fontId="20" fillId="0" borderId="19" xfId="0" applyFont="1" applyBorder="1" applyAlignment="1">
      <alignment horizontal="left" vertical="center" indent="3"/>
    </xf>
    <xf numFmtId="0" fontId="20" fillId="0" borderId="46" xfId="0" applyFont="1" applyBorder="1" applyAlignment="1">
      <alignment horizontal="left" vertical="center" indent="2"/>
    </xf>
    <xf numFmtId="184" fontId="20" fillId="0" borderId="43" xfId="24" applyNumberFormat="1" applyFont="1" applyFill="1" applyBorder="1" applyAlignment="1">
      <alignment horizontal="right" vertical="center"/>
    </xf>
    <xf numFmtId="0" fontId="51" fillId="0" borderId="21" xfId="0" applyFont="1" applyBorder="1" applyAlignment="1">
      <alignment horizontal="center" vertical="center"/>
    </xf>
    <xf numFmtId="0" fontId="51" fillId="0" borderId="21" xfId="0" applyFont="1" applyBorder="1">
      <alignment vertical="center"/>
    </xf>
    <xf numFmtId="0" fontId="51" fillId="0" borderId="15" xfId="0" applyFont="1" applyBorder="1" applyAlignment="1">
      <alignment vertical="center"/>
    </xf>
    <xf numFmtId="0" fontId="51" fillId="0" borderId="23" xfId="0" applyFont="1" applyBorder="1" applyAlignment="1">
      <alignment vertical="center"/>
    </xf>
    <xf numFmtId="0" fontId="51" fillId="0" borderId="24" xfId="0" applyFont="1" applyBorder="1" applyAlignment="1">
      <alignment horizontal="center" vertical="center"/>
    </xf>
    <xf numFmtId="49" fontId="51" fillId="0" borderId="32" xfId="0" applyNumberFormat="1" applyFont="1" applyBorder="1" applyAlignment="1">
      <alignment horizontal="center" vertical="center"/>
    </xf>
    <xf numFmtId="0" fontId="51" fillId="0" borderId="0" xfId="0" applyFont="1">
      <alignment vertical="center"/>
    </xf>
    <xf numFmtId="0" fontId="0" fillId="0" borderId="0" xfId="0" applyBorder="1">
      <alignment vertical="center"/>
    </xf>
    <xf numFmtId="0" fontId="52" fillId="3" borderId="4" xfId="2" applyFont="1" applyFill="1" applyBorder="1" applyAlignment="1" applyProtection="1">
      <alignment horizontal="center" vertical="center"/>
    </xf>
    <xf numFmtId="0" fontId="52" fillId="3" borderId="6" xfId="2" applyFont="1" applyFill="1" applyBorder="1" applyAlignment="1" applyProtection="1">
      <alignment horizontal="center" vertical="center"/>
    </xf>
    <xf numFmtId="0" fontId="52" fillId="3" borderId="9" xfId="2" applyFont="1" applyFill="1" applyBorder="1" applyAlignment="1" applyProtection="1">
      <alignment horizontal="center" vertical="center"/>
    </xf>
    <xf numFmtId="49" fontId="20" fillId="6" borderId="65" xfId="29" applyNumberFormat="1" applyFont="1" applyFill="1" applyBorder="1" applyAlignment="1">
      <alignment horizontal="center" vertical="center"/>
    </xf>
    <xf numFmtId="182" fontId="20" fillId="0" borderId="81" xfId="29" applyNumberFormat="1" applyFont="1" applyFill="1" applyBorder="1" applyAlignment="1">
      <alignment vertical="center"/>
    </xf>
    <xf numFmtId="182" fontId="20" fillId="0" borderId="81" xfId="29" applyNumberFormat="1" applyFont="1" applyFill="1" applyBorder="1" applyAlignment="1">
      <alignment horizontal="right" vertical="center"/>
    </xf>
    <xf numFmtId="182" fontId="20" fillId="0" borderId="26" xfId="29" applyNumberFormat="1" applyFont="1" applyFill="1" applyBorder="1" applyAlignment="1">
      <alignment horizontal="right" vertical="center"/>
    </xf>
    <xf numFmtId="0" fontId="20" fillId="0" borderId="82" xfId="29" applyFont="1" applyFill="1" applyBorder="1" applyAlignment="1">
      <alignment vertical="center" textRotation="255"/>
    </xf>
    <xf numFmtId="0" fontId="20" fillId="0" borderId="16" xfId="29" applyFont="1" applyFill="1" applyBorder="1" applyAlignment="1">
      <alignment vertical="center" textRotation="255" wrapText="1"/>
    </xf>
    <xf numFmtId="0" fontId="20" fillId="0" borderId="80" xfId="29" applyFont="1" applyFill="1" applyBorder="1" applyAlignment="1">
      <alignment horizontal="left" vertical="center" wrapText="1"/>
    </xf>
    <xf numFmtId="183" fontId="20" fillId="6" borderId="79" xfId="22" applyNumberFormat="1" applyFont="1" applyFill="1" applyBorder="1" applyAlignment="1">
      <alignment vertical="center"/>
    </xf>
    <xf numFmtId="49" fontId="51" fillId="0" borderId="57" xfId="0" applyNumberFormat="1" applyFont="1" applyBorder="1" applyAlignment="1">
      <alignment horizontal="center" vertical="center"/>
    </xf>
    <xf numFmtId="49" fontId="51" fillId="0" borderId="51" xfId="0" applyNumberFormat="1" applyFont="1" applyFill="1" applyBorder="1" applyAlignment="1">
      <alignment horizontal="center" vertical="center"/>
    </xf>
    <xf numFmtId="49" fontId="20" fillId="0" borderId="85" xfId="0" applyNumberFormat="1" applyFont="1" applyBorder="1" applyAlignment="1">
      <alignment horizontal="center" vertical="center"/>
    </xf>
    <xf numFmtId="182" fontId="20" fillId="0" borderId="86" xfId="0" applyNumberFormat="1" applyFont="1" applyFill="1" applyBorder="1" applyAlignment="1">
      <alignment horizontal="right" vertical="center"/>
    </xf>
    <xf numFmtId="182" fontId="20" fillId="0" borderId="87" xfId="0" applyNumberFormat="1" applyFont="1" applyFill="1" applyBorder="1" applyAlignment="1">
      <alignment horizontal="right" vertical="center"/>
    </xf>
    <xf numFmtId="49" fontId="20" fillId="0" borderId="88" xfId="0" applyNumberFormat="1" applyFont="1" applyBorder="1" applyAlignment="1">
      <alignment horizontal="center" vertical="center"/>
    </xf>
    <xf numFmtId="182" fontId="20" fillId="0" borderId="89" xfId="0" applyNumberFormat="1" applyFont="1" applyFill="1" applyBorder="1" applyAlignment="1">
      <alignment horizontal="right" vertical="center"/>
    </xf>
    <xf numFmtId="182" fontId="20" fillId="0" borderId="90" xfId="0" applyNumberFormat="1" applyFont="1" applyFill="1" applyBorder="1" applyAlignment="1">
      <alignment horizontal="right" vertical="center"/>
    </xf>
    <xf numFmtId="184" fontId="20" fillId="0" borderId="45" xfId="24" applyNumberFormat="1" applyFont="1" applyBorder="1" applyAlignment="1">
      <alignment vertical="center"/>
    </xf>
    <xf numFmtId="184" fontId="20" fillId="0" borderId="63" xfId="24" applyNumberFormat="1" applyFont="1" applyBorder="1" applyAlignment="1">
      <alignment horizontal="right" vertical="center"/>
    </xf>
    <xf numFmtId="184" fontId="20" fillId="0" borderId="92" xfId="24" applyNumberFormat="1" applyFont="1" applyFill="1" applyBorder="1" applyAlignment="1">
      <alignment horizontal="right" vertical="center"/>
    </xf>
    <xf numFmtId="184" fontId="20" fillId="0" borderId="33" xfId="24" applyNumberFormat="1" applyFont="1" applyBorder="1" applyAlignment="1">
      <alignment vertical="center"/>
    </xf>
    <xf numFmtId="184" fontId="20" fillId="0" borderId="36" xfId="24" applyNumberFormat="1" applyFont="1" applyFill="1" applyBorder="1" applyAlignment="1">
      <alignment horizontal="right" vertical="center"/>
    </xf>
    <xf numFmtId="181" fontId="20" fillId="0" borderId="92" xfId="24" applyNumberFormat="1" applyFont="1" applyFill="1" applyBorder="1" applyAlignment="1">
      <alignment horizontal="right" vertical="center"/>
    </xf>
    <xf numFmtId="181" fontId="20" fillId="0" borderId="62" xfId="24" applyNumberFormat="1" applyFont="1" applyFill="1" applyBorder="1" applyAlignment="1">
      <alignment horizontal="right" vertical="center"/>
    </xf>
    <xf numFmtId="184" fontId="20" fillId="0" borderId="28" xfId="24" applyNumberFormat="1" applyFont="1" applyBorder="1" applyAlignment="1">
      <alignment horizontal="right" vertical="center"/>
    </xf>
    <xf numFmtId="188" fontId="20" fillId="0" borderId="66" xfId="24" applyNumberFormat="1" applyFont="1" applyBorder="1" applyAlignment="1">
      <alignment horizontal="right" vertical="center"/>
    </xf>
    <xf numFmtId="188" fontId="20" fillId="0" borderId="94" xfId="24" applyNumberFormat="1" applyFont="1" applyBorder="1" applyAlignment="1">
      <alignment horizontal="right" vertical="center"/>
    </xf>
    <xf numFmtId="0" fontId="20" fillId="0" borderId="32" xfId="24" applyFont="1" applyBorder="1" applyAlignment="1">
      <alignment horizontal="center" vertical="center"/>
    </xf>
    <xf numFmtId="184" fontId="20" fillId="0" borderId="20" xfId="24" applyNumberFormat="1" applyFont="1" applyBorder="1" applyAlignment="1">
      <alignment horizontal="right" vertical="center"/>
    </xf>
    <xf numFmtId="0" fontId="20" fillId="0" borderId="57" xfId="24" applyFont="1" applyBorder="1" applyAlignment="1">
      <alignment horizontal="center" vertical="center"/>
    </xf>
    <xf numFmtId="187" fontId="20" fillId="0" borderId="8" xfId="24" applyNumberFormat="1" applyFont="1" applyBorder="1" applyAlignment="1">
      <alignment horizontal="right" vertical="center"/>
    </xf>
    <xf numFmtId="188" fontId="20" fillId="0" borderId="68" xfId="24" applyNumberFormat="1" applyFont="1" applyBorder="1" applyAlignment="1">
      <alignment horizontal="right" vertical="center"/>
    </xf>
    <xf numFmtId="188" fontId="20" fillId="0" borderId="5" xfId="24" applyNumberFormat="1" applyFont="1" applyBorder="1" applyAlignment="1">
      <alignment horizontal="right" vertical="center"/>
    </xf>
    <xf numFmtId="188" fontId="20" fillId="0" borderId="45" xfId="24" applyNumberFormat="1" applyFont="1" applyBorder="1" applyAlignment="1">
      <alignment horizontal="right" vertical="center"/>
    </xf>
    <xf numFmtId="188" fontId="20" fillId="0" borderId="8" xfId="24" applyNumberFormat="1" applyFont="1" applyBorder="1" applyAlignment="1">
      <alignment horizontal="right" vertical="center"/>
    </xf>
    <xf numFmtId="0" fontId="20" fillId="0" borderId="51" xfId="24" applyFont="1" applyBorder="1" applyAlignment="1">
      <alignment horizontal="center" vertical="center"/>
    </xf>
    <xf numFmtId="184" fontId="20" fillId="0" borderId="47" xfId="24" applyNumberFormat="1" applyFont="1" applyBorder="1" applyAlignment="1">
      <alignment horizontal="right" vertical="center"/>
    </xf>
    <xf numFmtId="188" fontId="20" fillId="0" borderId="67" xfId="24" applyNumberFormat="1" applyFont="1" applyBorder="1" applyAlignment="1">
      <alignment horizontal="right" vertical="center"/>
    </xf>
    <xf numFmtId="188" fontId="20" fillId="0" borderId="11" xfId="24" applyNumberFormat="1" applyFont="1" applyBorder="1" applyAlignment="1">
      <alignment horizontal="right" vertical="center"/>
    </xf>
    <xf numFmtId="182" fontId="20" fillId="0" borderId="0" xfId="0" applyNumberFormat="1" applyFont="1" applyAlignment="1">
      <alignment vertical="center"/>
    </xf>
    <xf numFmtId="0" fontId="51" fillId="0" borderId="25" xfId="0" applyFont="1" applyBorder="1" applyAlignment="1">
      <alignment horizontal="center" vertical="center"/>
    </xf>
    <xf numFmtId="0" fontId="20" fillId="0" borderId="30" xfId="24" applyFont="1" applyBorder="1" applyAlignment="1">
      <alignment horizontal="center" vertical="center"/>
    </xf>
    <xf numFmtId="0" fontId="20" fillId="0" borderId="82" xfId="24" applyFont="1" applyBorder="1" applyAlignment="1">
      <alignment horizontal="center" vertical="center"/>
    </xf>
    <xf numFmtId="187" fontId="51" fillId="0" borderId="50" xfId="0" applyNumberFormat="1" applyFont="1" applyBorder="1">
      <alignment vertical="center"/>
    </xf>
    <xf numFmtId="187" fontId="51" fillId="0" borderId="50" xfId="0" applyNumberFormat="1" applyFont="1" applyFill="1" applyBorder="1">
      <alignment vertical="center"/>
    </xf>
    <xf numFmtId="187" fontId="51" fillId="0" borderId="83" xfId="0" applyNumberFormat="1" applyFont="1" applyBorder="1">
      <alignment vertical="center"/>
    </xf>
    <xf numFmtId="187" fontId="51" fillId="0" borderId="83" xfId="0" applyNumberFormat="1" applyFont="1" applyFill="1" applyBorder="1">
      <alignment vertical="center"/>
    </xf>
    <xf numFmtId="187" fontId="51" fillId="0" borderId="78" xfId="0" applyNumberFormat="1" applyFont="1" applyBorder="1">
      <alignment vertical="center"/>
    </xf>
    <xf numFmtId="187" fontId="51" fillId="0" borderId="78" xfId="0" applyNumberFormat="1" applyFont="1" applyFill="1" applyBorder="1">
      <alignment vertical="center"/>
    </xf>
    <xf numFmtId="187" fontId="51" fillId="0" borderId="84" xfId="0" applyNumberFormat="1" applyFont="1" applyFill="1" applyBorder="1">
      <alignment vertical="center"/>
    </xf>
    <xf numFmtId="187" fontId="51" fillId="0" borderId="52" xfId="0" applyNumberFormat="1" applyFont="1" applyFill="1" applyBorder="1">
      <alignment vertical="center"/>
    </xf>
    <xf numFmtId="187" fontId="51" fillId="0" borderId="28" xfId="0" applyNumberFormat="1" applyFont="1" applyFill="1" applyBorder="1">
      <alignment vertical="center"/>
    </xf>
    <xf numFmtId="187" fontId="51" fillId="0" borderId="20" xfId="0" applyNumberFormat="1" applyFont="1" applyFill="1" applyBorder="1">
      <alignment vertical="center"/>
    </xf>
    <xf numFmtId="187" fontId="51" fillId="0" borderId="36" xfId="0" applyNumberFormat="1" applyFont="1" applyFill="1" applyBorder="1">
      <alignment vertical="center"/>
    </xf>
    <xf numFmtId="187" fontId="51" fillId="0" borderId="33" xfId="0" applyNumberFormat="1" applyFont="1" applyFill="1" applyBorder="1">
      <alignment vertical="center"/>
    </xf>
    <xf numFmtId="187" fontId="51" fillId="0" borderId="47" xfId="0" applyNumberFormat="1" applyFont="1" applyFill="1" applyBorder="1">
      <alignment vertical="center"/>
    </xf>
    <xf numFmtId="187" fontId="51" fillId="0" borderId="32" xfId="0" applyNumberFormat="1" applyFont="1" applyFill="1" applyBorder="1">
      <alignment vertical="center"/>
    </xf>
    <xf numFmtId="187" fontId="51" fillId="0" borderId="57" xfId="0" applyNumberFormat="1" applyFont="1" applyFill="1" applyBorder="1">
      <alignment vertical="center"/>
    </xf>
    <xf numFmtId="187" fontId="51" fillId="0" borderId="35" xfId="0" applyNumberFormat="1" applyFont="1" applyFill="1" applyBorder="1">
      <alignment vertical="center"/>
    </xf>
    <xf numFmtId="187" fontId="51" fillId="0" borderId="30" xfId="0" applyNumberFormat="1" applyFont="1" applyFill="1" applyBorder="1">
      <alignment vertical="center"/>
    </xf>
    <xf numFmtId="187" fontId="51" fillId="0" borderId="51" xfId="0" applyNumberFormat="1" applyFont="1" applyFill="1" applyBorder="1">
      <alignment vertical="center"/>
    </xf>
    <xf numFmtId="0" fontId="51" fillId="0" borderId="14" xfId="0" applyFont="1" applyBorder="1" applyAlignment="1">
      <alignment horizontal="center" vertical="center"/>
    </xf>
    <xf numFmtId="0" fontId="51" fillId="0" borderId="13" xfId="0" applyFont="1" applyBorder="1" applyAlignment="1">
      <alignment horizontal="center" vertical="center"/>
    </xf>
    <xf numFmtId="0" fontId="20" fillId="0" borderId="23" xfId="71" applyFont="1" applyBorder="1" applyAlignment="1" applyProtection="1">
      <alignment horizontal="center" vertical="center"/>
    </xf>
    <xf numFmtId="183" fontId="20" fillId="6" borderId="32" xfId="22" applyNumberFormat="1" applyFont="1" applyFill="1" applyBorder="1" applyAlignment="1">
      <alignment vertical="center"/>
    </xf>
    <xf numFmtId="183" fontId="20" fillId="6" borderId="35" xfId="22" applyNumberFormat="1" applyFont="1" applyFill="1" applyBorder="1" applyAlignment="1">
      <alignment vertical="center"/>
    </xf>
    <xf numFmtId="183" fontId="20" fillId="6" borderId="65" xfId="22" applyNumberFormat="1" applyFont="1" applyFill="1" applyBorder="1" applyAlignment="1">
      <alignment vertical="center"/>
    </xf>
    <xf numFmtId="183" fontId="20" fillId="6" borderId="51" xfId="22" applyNumberFormat="1" applyFont="1" applyFill="1" applyBorder="1" applyAlignment="1">
      <alignment vertical="center"/>
    </xf>
    <xf numFmtId="184" fontId="20" fillId="0" borderId="95" xfId="24" applyNumberFormat="1" applyFont="1" applyBorder="1" applyAlignment="1">
      <alignment horizontal="right" vertical="center"/>
    </xf>
    <xf numFmtId="184" fontId="20" fillId="0" borderId="26" xfId="24" applyNumberFormat="1" applyFont="1" applyBorder="1" applyAlignment="1">
      <alignment vertical="center"/>
    </xf>
    <xf numFmtId="184" fontId="20" fillId="0" borderId="18" xfId="24" applyNumberFormat="1" applyFont="1" applyBorder="1" applyAlignment="1">
      <alignment vertical="center"/>
    </xf>
    <xf numFmtId="0" fontId="20" fillId="0" borderId="96" xfId="24" applyFont="1" applyBorder="1" applyAlignment="1">
      <alignment horizontal="center" vertical="center" wrapText="1"/>
    </xf>
    <xf numFmtId="0" fontId="20" fillId="0" borderId="48" xfId="24" applyFont="1" applyBorder="1" applyAlignment="1">
      <alignment horizontal="center" vertical="center" wrapText="1"/>
    </xf>
    <xf numFmtId="0" fontId="20" fillId="0" borderId="14" xfId="24" applyFont="1" applyBorder="1" applyAlignment="1">
      <alignment horizontal="center" vertical="center" wrapText="1"/>
    </xf>
    <xf numFmtId="180" fontId="20" fillId="0" borderId="47" xfId="0" applyNumberFormat="1" applyFont="1" applyBorder="1" applyAlignment="1">
      <alignment vertical="center"/>
    </xf>
    <xf numFmtId="0" fontId="52" fillId="3" borderId="7" xfId="2" applyFont="1" applyFill="1" applyBorder="1" applyAlignment="1" applyProtection="1">
      <alignment vertical="center"/>
    </xf>
    <xf numFmtId="0" fontId="52" fillId="3" borderId="6" xfId="2" applyFont="1" applyFill="1" applyBorder="1" applyAlignment="1" applyProtection="1">
      <alignment horizontal="left" vertical="center"/>
    </xf>
    <xf numFmtId="0" fontId="52" fillId="3" borderId="10" xfId="2" applyFont="1" applyFill="1" applyBorder="1" applyAlignment="1" applyProtection="1">
      <alignment vertical="center"/>
    </xf>
    <xf numFmtId="0" fontId="20" fillId="0" borderId="29" xfId="0" applyFont="1" applyBorder="1" applyAlignment="1">
      <alignment horizontal="left" vertical="center"/>
    </xf>
    <xf numFmtId="0" fontId="20" fillId="0" borderId="19" xfId="0" applyFont="1" applyBorder="1" applyAlignment="1">
      <alignment horizontal="left" vertical="center"/>
    </xf>
    <xf numFmtId="0" fontId="20" fillId="0" borderId="46" xfId="0" applyFont="1" applyBorder="1" applyAlignment="1">
      <alignment horizontal="left" vertical="center"/>
    </xf>
    <xf numFmtId="49" fontId="51" fillId="0" borderId="30" xfId="0" applyNumberFormat="1" applyFont="1" applyFill="1" applyBorder="1" applyAlignment="1">
      <alignment horizontal="center" vertical="center"/>
    </xf>
    <xf numFmtId="0" fontId="3" fillId="0" borderId="0" xfId="1" applyFont="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50" fillId="0" borderId="0" xfId="0" applyFont="1" applyAlignment="1">
      <alignment horizontal="right" vertical="center"/>
    </xf>
    <xf numFmtId="0" fontId="51" fillId="0" borderId="59" xfId="0" applyFont="1" applyBorder="1" applyAlignment="1">
      <alignment horizontal="center" vertical="center"/>
    </xf>
    <xf numFmtId="0" fontId="51" fillId="0" borderId="25" xfId="0" applyFont="1" applyBorder="1" applyAlignment="1">
      <alignment horizontal="center" vertical="center"/>
    </xf>
    <xf numFmtId="0" fontId="51" fillId="0" borderId="60" xfId="0" applyFont="1" applyBorder="1" applyAlignment="1">
      <alignment horizontal="center" vertical="center" wrapText="1"/>
    </xf>
    <xf numFmtId="0" fontId="51" fillId="0" borderId="61" xfId="0" applyFont="1" applyBorder="1" applyAlignment="1">
      <alignment horizontal="center" vertical="center"/>
    </xf>
    <xf numFmtId="0" fontId="51" fillId="0" borderId="16" xfId="0" applyFont="1" applyBorder="1" applyAlignment="1">
      <alignment horizontal="right" vertical="center"/>
    </xf>
    <xf numFmtId="0" fontId="51" fillId="0" borderId="15" xfId="0" applyFont="1" applyBorder="1" applyAlignment="1">
      <alignment horizontal="right" vertical="center"/>
    </xf>
    <xf numFmtId="0" fontId="51" fillId="0" borderId="40" xfId="0" applyFont="1" applyBorder="1" applyAlignment="1">
      <alignment horizontal="center" vertical="center"/>
    </xf>
    <xf numFmtId="0" fontId="51" fillId="0" borderId="49" xfId="0" applyFont="1" applyBorder="1" applyAlignment="1">
      <alignment horizontal="center" vertical="center"/>
    </xf>
    <xf numFmtId="0" fontId="50" fillId="0" borderId="0" xfId="0" applyFont="1" applyAlignment="1">
      <alignment horizontal="left" vertical="center"/>
    </xf>
    <xf numFmtId="0" fontId="25" fillId="0" borderId="0" xfId="0" applyFont="1" applyAlignment="1">
      <alignment horizontal="center" vertical="center"/>
    </xf>
    <xf numFmtId="0" fontId="20" fillId="0" borderId="37" xfId="0" applyFont="1" applyBorder="1" applyAlignment="1">
      <alignment horizontal="center" vertical="center" justifyLastLine="1"/>
    </xf>
    <xf numFmtId="0" fontId="20" fillId="0" borderId="15" xfId="0" applyFont="1" applyBorder="1" applyAlignment="1">
      <alignment horizontal="center" vertical="center"/>
    </xf>
    <xf numFmtId="0" fontId="20" fillId="0" borderId="13" xfId="0" applyFont="1" applyBorder="1" applyAlignment="1">
      <alignment horizontal="center" vertical="center"/>
    </xf>
    <xf numFmtId="0" fontId="20" fillId="0" borderId="27" xfId="0" applyFont="1" applyBorder="1" applyAlignment="1">
      <alignment horizontal="center" vertical="center" textRotation="255" wrapText="1"/>
    </xf>
    <xf numFmtId="0" fontId="20" fillId="0" borderId="31" xfId="0" applyFont="1" applyBorder="1" applyAlignment="1">
      <alignment horizontal="center" vertical="center" textRotation="255" wrapText="1"/>
    </xf>
    <xf numFmtId="0" fontId="20" fillId="0" borderId="25" xfId="0" applyFont="1" applyBorder="1" applyAlignment="1">
      <alignment horizontal="center" vertical="center" textRotation="255" wrapText="1"/>
    </xf>
    <xf numFmtId="0" fontId="20" fillId="0" borderId="27" xfId="0" applyFont="1" applyBorder="1" applyAlignment="1">
      <alignment horizontal="center" vertical="center" textRotation="255"/>
    </xf>
    <xf numFmtId="0" fontId="20" fillId="0" borderId="31" xfId="0" applyFont="1" applyBorder="1" applyAlignment="1">
      <alignment horizontal="center" vertical="center" textRotation="255"/>
    </xf>
    <xf numFmtId="0" fontId="20" fillId="0" borderId="25" xfId="0" applyFont="1" applyBorder="1" applyAlignment="1">
      <alignment horizontal="center" vertical="center" textRotation="255"/>
    </xf>
    <xf numFmtId="0" fontId="20" fillId="0" borderId="93" xfId="24" applyFont="1" applyFill="1" applyBorder="1" applyAlignment="1">
      <alignment horizontal="center" vertical="center" wrapText="1"/>
    </xf>
    <xf numFmtId="0" fontId="20" fillId="0" borderId="65" xfId="24" applyFont="1" applyBorder="1" applyAlignment="1">
      <alignment horizontal="center" vertical="center"/>
    </xf>
    <xf numFmtId="49" fontId="20" fillId="0" borderId="32" xfId="24" applyNumberFormat="1" applyFont="1" applyBorder="1" applyAlignment="1">
      <alignment horizontal="center" vertical="center"/>
    </xf>
    <xf numFmtId="49" fontId="20" fillId="0" borderId="91" xfId="24" applyNumberFormat="1" applyFont="1" applyFill="1" applyBorder="1" applyAlignment="1">
      <alignment horizontal="center" vertical="center"/>
    </xf>
    <xf numFmtId="49" fontId="20" fillId="0" borderId="57" xfId="24" applyNumberFormat="1" applyFont="1" applyFill="1" applyBorder="1" applyAlignment="1">
      <alignment horizontal="center" vertical="center"/>
    </xf>
    <xf numFmtId="49" fontId="20" fillId="0" borderId="34" xfId="24" applyNumberFormat="1" applyFont="1" applyFill="1" applyBorder="1" applyAlignment="1">
      <alignment horizontal="center" vertical="center"/>
    </xf>
    <xf numFmtId="49" fontId="20" fillId="0" borderId="35" xfId="24" applyNumberFormat="1" applyFont="1" applyFill="1" applyBorder="1" applyAlignment="1">
      <alignment horizontal="center" vertical="center"/>
    </xf>
    <xf numFmtId="0" fontId="20" fillId="0" borderId="93" xfId="24" applyFont="1" applyBorder="1" applyAlignment="1">
      <alignment horizontal="center" vertical="center" wrapText="1"/>
    </xf>
    <xf numFmtId="0" fontId="20" fillId="0" borderId="27" xfId="24" applyFont="1" applyBorder="1" applyAlignment="1">
      <alignment horizontal="center" vertical="center" wrapText="1"/>
    </xf>
    <xf numFmtId="0" fontId="25" fillId="0" borderId="0" xfId="24" applyFont="1" applyBorder="1" applyAlignment="1">
      <alignment horizontal="center" vertical="center"/>
    </xf>
    <xf numFmtId="0" fontId="20" fillId="0" borderId="23" xfId="24" applyFont="1" applyBorder="1" applyAlignment="1">
      <alignment horizontal="center" vertical="center"/>
    </xf>
    <xf numFmtId="0" fontId="20" fillId="0" borderId="16" xfId="24" applyFont="1" applyBorder="1" applyAlignment="1">
      <alignment horizontal="center" vertical="center"/>
    </xf>
    <xf numFmtId="0" fontId="25" fillId="0" borderId="0" xfId="24" applyFont="1" applyBorder="1" applyAlignment="1">
      <alignment horizontal="center" vertical="top"/>
    </xf>
    <xf numFmtId="0" fontId="20" fillId="0" borderId="24" xfId="24" applyFont="1" applyFill="1" applyBorder="1" applyAlignment="1">
      <alignment horizontal="center" vertical="center"/>
    </xf>
    <xf numFmtId="0" fontId="46" fillId="0" borderId="0" xfId="0" applyFont="1" applyAlignment="1">
      <alignment horizontal="center" vertical="center"/>
    </xf>
    <xf numFmtId="0" fontId="20" fillId="0" borderId="39" xfId="0" applyFont="1" applyBorder="1" applyAlignment="1">
      <alignment horizontal="center" vertical="center"/>
    </xf>
    <xf numFmtId="0" fontId="0" fillId="0" borderId="24" xfId="0" applyFont="1" applyBorder="1" applyAlignment="1">
      <alignment vertical="center"/>
    </xf>
    <xf numFmtId="0" fontId="20" fillId="0" borderId="40" xfId="0" applyFont="1" applyBorder="1" applyAlignment="1">
      <alignment horizontal="center" vertical="center"/>
    </xf>
    <xf numFmtId="0" fontId="0" fillId="0" borderId="39" xfId="0" applyFont="1" applyBorder="1" applyAlignment="1">
      <alignment vertical="center"/>
    </xf>
    <xf numFmtId="0" fontId="0" fillId="0" borderId="39" xfId="0" applyFont="1" applyBorder="1" applyAlignment="1">
      <alignment horizontal="center" vertical="center"/>
    </xf>
    <xf numFmtId="0" fontId="20" fillId="0" borderId="41" xfId="0" applyFont="1" applyBorder="1" applyAlignment="1">
      <alignment horizontal="center" vertical="center"/>
    </xf>
    <xf numFmtId="0" fontId="0" fillId="0" borderId="42" xfId="0" applyFont="1" applyBorder="1" applyAlignment="1">
      <alignment vertical="center"/>
    </xf>
    <xf numFmtId="0" fontId="25" fillId="0" borderId="0" xfId="1" applyFont="1" applyAlignment="1">
      <alignment horizontal="right" vertical="center"/>
    </xf>
    <xf numFmtId="0" fontId="25" fillId="0" borderId="0" xfId="1" applyFont="1" applyAlignment="1">
      <alignment horizontal="left" vertical="center"/>
    </xf>
    <xf numFmtId="0" fontId="48" fillId="0" borderId="0" xfId="0" applyFont="1" applyAlignment="1">
      <alignment horizontal="center" vertical="center"/>
    </xf>
    <xf numFmtId="0" fontId="20" fillId="0" borderId="23" xfId="0" applyFont="1" applyBorder="1" applyAlignment="1">
      <alignment horizontal="center" vertical="center"/>
    </xf>
    <xf numFmtId="0" fontId="24" fillId="0" borderId="0" xfId="0" applyFont="1" applyAlignment="1">
      <alignment horizontal="center" vertical="center"/>
    </xf>
    <xf numFmtId="0" fontId="24" fillId="0" borderId="0" xfId="29" applyFont="1" applyFill="1" applyAlignment="1">
      <alignment horizontal="center" vertical="center"/>
    </xf>
    <xf numFmtId="0" fontId="27" fillId="0" borderId="0" xfId="27" applyFont="1" applyAlignment="1">
      <alignment horizontal="center" vertical="center"/>
    </xf>
    <xf numFmtId="0" fontId="20" fillId="0" borderId="0" xfId="29" applyFont="1" applyFill="1" applyBorder="1" applyAlignment="1">
      <alignment vertical="center" wrapText="1"/>
    </xf>
    <xf numFmtId="0" fontId="1" fillId="0" borderId="0" xfId="27" applyFont="1" applyAlignment="1">
      <alignment vertical="center" wrapText="1"/>
    </xf>
  </cellXfs>
  <cellStyles count="73">
    <cellStyle name="20% - アクセント 1 2" xfId="52"/>
    <cellStyle name="20% - アクセント 2 2" xfId="51"/>
    <cellStyle name="20% - アクセント 3 2" xfId="40"/>
    <cellStyle name="20% - アクセント 4 2" xfId="50"/>
    <cellStyle name="20% - アクセント 5 2" xfId="49"/>
    <cellStyle name="20% - アクセント 6 2" xfId="48"/>
    <cellStyle name="40% - アクセント 1 2" xfId="47"/>
    <cellStyle name="40% - アクセント 2 2" xfId="46"/>
    <cellStyle name="40% - アクセント 3 2" xfId="41"/>
    <cellStyle name="40% - アクセント 4 2" xfId="45"/>
    <cellStyle name="40% - アクセント 5 2" xfId="44"/>
    <cellStyle name="40% - アクセント 6 2" xfId="43"/>
    <cellStyle name="60% - アクセント 1 2" xfId="30"/>
    <cellStyle name="60% - アクセント 2 2" xfId="42"/>
    <cellStyle name="60% - アクセント 3 2" xfId="31"/>
    <cellStyle name="60% - アクセント 4 2" xfId="32"/>
    <cellStyle name="60% - アクセント 5 2" xfId="33"/>
    <cellStyle name="60% - アクセント 6 2" xfId="34"/>
    <cellStyle name="Calc Currency (0)" xfId="3"/>
    <cellStyle name="Comma [0]_Full Year FY96" xfId="4"/>
    <cellStyle name="Comma_Full Year FY96" xfId="5"/>
    <cellStyle name="Currency [0]_CCOCPX" xfId="6"/>
    <cellStyle name="Currency_CCOCPX" xfId="7"/>
    <cellStyle name="entry" xfId="8"/>
    <cellStyle name="Excel Built-in Comma [0]" xfId="72"/>
    <cellStyle name="Grey" xfId="9"/>
    <cellStyle name="Header1" xfId="10"/>
    <cellStyle name="Header2" xfId="11"/>
    <cellStyle name="Input [yellow]" xfId="12"/>
    <cellStyle name="Normal - Style1" xfId="13"/>
    <cellStyle name="Normal_#18-Internet" xfId="14"/>
    <cellStyle name="Percent [2]" xfId="15"/>
    <cellStyle name="price" xfId="16"/>
    <cellStyle name="revised" xfId="17"/>
    <cellStyle name="section" xfId="18"/>
    <cellStyle name="subhead" xfId="19"/>
    <cellStyle name="title" xfId="20"/>
    <cellStyle name="アクセント 1 2" xfId="35"/>
    <cellStyle name="アクセント 2 2" xfId="36"/>
    <cellStyle name="アクセント 3 2" xfId="37"/>
    <cellStyle name="アクセント 4 2" xfId="38"/>
    <cellStyle name="アクセント 5 2" xfId="39"/>
    <cellStyle name="アクセント 6 2" xfId="53"/>
    <cellStyle name="センター" xfId="21"/>
    <cellStyle name="タイトル 2" xfId="54"/>
    <cellStyle name="チェック セル 2" xfId="55"/>
    <cellStyle name="どちらでもない 2" xfId="56"/>
    <cellStyle name="ハイパーリンク" xfId="2" builtinId="8"/>
    <cellStyle name="メモ 2" xfId="57"/>
    <cellStyle name="リンク セル 2" xfId="58"/>
    <cellStyle name="悪い 2" xfId="59"/>
    <cellStyle name="計算 2" xfId="60"/>
    <cellStyle name="警告文 2" xfId="61"/>
    <cellStyle name="桁区切り 2" xfId="22"/>
    <cellStyle name="見出し 1 2" xfId="62"/>
    <cellStyle name="見出し 2 2" xfId="63"/>
    <cellStyle name="見出し 3 2" xfId="64"/>
    <cellStyle name="見出し 4 2" xfId="65"/>
    <cellStyle name="集計 2" xfId="66"/>
    <cellStyle name="出力 2" xfId="67"/>
    <cellStyle name="説明文 2" xfId="68"/>
    <cellStyle name="入力 2" xfId="69"/>
    <cellStyle name="標準" xfId="0" builtinId="0"/>
    <cellStyle name="標準 2" xfId="1"/>
    <cellStyle name="標準 2 2" xfId="71"/>
    <cellStyle name="標準 3" xfId="23"/>
    <cellStyle name="標準 4" xfId="24"/>
    <cellStyle name="標準 5" xfId="27"/>
    <cellStyle name="標準_1014 運輸及び通信（表109～116）" xfId="26"/>
    <cellStyle name="標準_121・122_運輸通信" xfId="29"/>
    <cellStyle name="標準_124_運輸通信" xfId="28"/>
    <cellStyle name="未定義" xfId="25"/>
    <cellStyle name="良い 2" xfId="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absolute">
    <xdr:from>
      <xdr:col>0</xdr:col>
      <xdr:colOff>19049</xdr:colOff>
      <xdr:row>0</xdr:row>
      <xdr:rowOff>0</xdr:rowOff>
    </xdr:from>
    <xdr:to>
      <xdr:col>0</xdr:col>
      <xdr:colOff>739049</xdr:colOff>
      <xdr:row>0</xdr:row>
      <xdr:rowOff>324000</xdr:rowOff>
    </xdr:to>
    <xdr:sp macro="" textlink="">
      <xdr:nvSpPr>
        <xdr:cNvPr id="2" name="額縁 1">
          <a:hlinkClick xmlns:r="http://schemas.openxmlformats.org/officeDocument/2006/relationships" r:id="rId1"/>
        </xdr:cNvPr>
        <xdr:cNvSpPr/>
      </xdr:nvSpPr>
      <xdr:spPr>
        <a:xfrm>
          <a:off x="19049"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6" name="額縁 5">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19049</xdr:colOff>
      <xdr:row>0</xdr:row>
      <xdr:rowOff>0</xdr:rowOff>
    </xdr:from>
    <xdr:to>
      <xdr:col>0</xdr:col>
      <xdr:colOff>739049</xdr:colOff>
      <xdr:row>0</xdr:row>
      <xdr:rowOff>324000</xdr:rowOff>
    </xdr:to>
    <xdr:sp macro="" textlink="">
      <xdr:nvSpPr>
        <xdr:cNvPr id="6" name="額縁 5">
          <a:hlinkClick xmlns:r="http://schemas.openxmlformats.org/officeDocument/2006/relationships" r:id="rId1"/>
        </xdr:cNvPr>
        <xdr:cNvSpPr/>
      </xdr:nvSpPr>
      <xdr:spPr>
        <a:xfrm>
          <a:off x="19049"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243750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1</xdr:col>
      <xdr:colOff>481876</xdr:colOff>
      <xdr:row>0</xdr:row>
      <xdr:rowOff>324000</xdr:rowOff>
    </xdr:to>
    <xdr:sp macro="" textlink="">
      <xdr:nvSpPr>
        <xdr:cNvPr id="2" name="額縁 1">
          <a:hlinkClick xmlns:r="http://schemas.openxmlformats.org/officeDocument/2006/relationships" r:id="rId1"/>
        </xdr:cNvPr>
        <xdr:cNvSpPr/>
      </xdr:nvSpPr>
      <xdr:spPr>
        <a:xfrm>
          <a:off x="1"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6" name="額縁 5">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tabSelected="1" zoomScaleNormal="100" workbookViewId="0">
      <selection activeCell="B3" sqref="B3"/>
    </sheetView>
  </sheetViews>
  <sheetFormatPr defaultColWidth="9" defaultRowHeight="13.5"/>
  <cols>
    <col min="1" max="1" width="5.625" style="1" customWidth="1"/>
    <col min="2" max="2" width="7.625" style="1" customWidth="1"/>
    <col min="3" max="3" width="62.125" style="1" customWidth="1"/>
    <col min="4" max="4" width="25.625" style="9" customWidth="1"/>
    <col min="5" max="16384" width="9" style="1"/>
  </cols>
  <sheetData>
    <row r="1" spans="1:4" ht="30" customHeight="1">
      <c r="B1" s="251" t="s">
        <v>220</v>
      </c>
      <c r="C1" s="251"/>
      <c r="D1" s="251"/>
    </row>
    <row r="2" spans="1:4" ht="30" customHeight="1">
      <c r="B2" s="251" t="s">
        <v>167</v>
      </c>
      <c r="C2" s="251"/>
      <c r="D2" s="251"/>
    </row>
    <row r="3" spans="1:4" ht="30" customHeight="1" thickBot="1">
      <c r="B3" s="2" t="s">
        <v>0</v>
      </c>
      <c r="C3" s="3"/>
      <c r="D3" s="3"/>
    </row>
    <row r="4" spans="1:4" ht="35.1" customHeight="1">
      <c r="A4" s="4"/>
      <c r="B4" s="252" t="s">
        <v>1</v>
      </c>
      <c r="C4" s="253"/>
      <c r="D4" s="5" t="s">
        <v>2</v>
      </c>
    </row>
    <row r="5" spans="1:4" ht="35.1" customHeight="1">
      <c r="A5" s="4"/>
      <c r="B5" s="167" t="str">
        <f>HYPERLINK("#102!A1","102")</f>
        <v>102</v>
      </c>
      <c r="C5" s="244" t="str">
        <f>HYPERLINK("#102!A1","自動車運転免許保有者数")</f>
        <v>自動車運転免許保有者数</v>
      </c>
      <c r="D5" s="6" t="s">
        <v>180</v>
      </c>
    </row>
    <row r="6" spans="1:4" ht="35.1" customHeight="1">
      <c r="A6" s="4"/>
      <c r="B6" s="168" t="str">
        <f>HYPERLINK("#103!A1","103")</f>
        <v>103</v>
      </c>
      <c r="C6" s="244" t="str">
        <f>HYPERLINK("#103!A1","自動車保有台数")</f>
        <v>自動車保有台数</v>
      </c>
      <c r="D6" s="6" t="s">
        <v>221</v>
      </c>
    </row>
    <row r="7" spans="1:4" ht="35.1" customHeight="1">
      <c r="A7" s="4"/>
      <c r="B7" s="168" t="str">
        <f>HYPERLINK("#104!A1","104")</f>
        <v>104</v>
      </c>
      <c r="C7" s="244" t="str">
        <f>HYPERLINK("#104!A1","軽自動車及び原動機付自転車保有台数")</f>
        <v>軽自動車及び原動機付自転車保有台数</v>
      </c>
      <c r="D7" s="7" t="s">
        <v>180</v>
      </c>
    </row>
    <row r="8" spans="1:4" ht="35.1" customHeight="1">
      <c r="A8" s="4"/>
      <c r="B8" s="167" t="str">
        <f>HYPERLINK("#105!A1","105")</f>
        <v>105</v>
      </c>
      <c r="C8" s="244" t="str">
        <f>HYPERLINK("#105!A1","市内ＪＲ各駅の乗車人員及び貨物発着トン数")</f>
        <v>市内ＪＲ各駅の乗車人員及び貨物発着トン数</v>
      </c>
      <c r="D8" s="7" t="s">
        <v>179</v>
      </c>
    </row>
    <row r="9" spans="1:4" ht="35.1" customHeight="1">
      <c r="A9" s="4"/>
      <c r="B9" s="168" t="str">
        <f>HYPERLINK("#106!A1","106")</f>
        <v>106</v>
      </c>
      <c r="C9" s="244" t="str">
        <f>HYPERLINK("#106!A1","九州佐賀国際空港利用状況")</f>
        <v>九州佐賀国際空港利用状況</v>
      </c>
      <c r="D9" s="7" t="s">
        <v>181</v>
      </c>
    </row>
    <row r="10" spans="1:4" ht="35.1" customHeight="1">
      <c r="A10" s="4"/>
      <c r="B10" s="168" t="str">
        <f>HYPERLINK("#107!A1","107")</f>
        <v>107</v>
      </c>
      <c r="C10" s="244" t="str">
        <f>HYPERLINK("#107!A1","高速道路インターチェンジ別出入台数")</f>
        <v>高速道路インターチェンジ別出入台数</v>
      </c>
      <c r="D10" s="7" t="s">
        <v>181</v>
      </c>
    </row>
    <row r="11" spans="1:4" ht="35.1" customHeight="1">
      <c r="A11" s="4"/>
      <c r="B11" s="168" t="str">
        <f>HYPERLINK("#108!A1","108")</f>
        <v>108</v>
      </c>
      <c r="C11" s="245" t="str">
        <f>HYPERLINK("#108!A1","市営バス運行状況")</f>
        <v>市営バス運行状況</v>
      </c>
      <c r="D11" s="6" t="s">
        <v>181</v>
      </c>
    </row>
    <row r="12" spans="1:4" ht="35.1" customHeight="1">
      <c r="A12" s="4"/>
      <c r="B12" s="168" t="str">
        <f>HYPERLINK("#109!A1","109")</f>
        <v>109</v>
      </c>
      <c r="C12" s="244" t="str">
        <f>HYPERLINK("#109!A1","郵便施設数")</f>
        <v>郵便施設数</v>
      </c>
      <c r="D12" s="6" t="s">
        <v>180</v>
      </c>
    </row>
    <row r="13" spans="1:4" ht="35.1" customHeight="1">
      <c r="A13" s="4"/>
      <c r="B13" s="168" t="str">
        <f>HYPERLINK("#110!A1","110")</f>
        <v>110</v>
      </c>
      <c r="C13" s="244" t="str">
        <f>HYPERLINK("#110!A1","放送受信契約数")</f>
        <v>放送受信契約数</v>
      </c>
      <c r="D13" s="6" t="s">
        <v>180</v>
      </c>
    </row>
    <row r="14" spans="1:4" ht="35.1" customHeight="1" thickBot="1">
      <c r="A14" s="4"/>
      <c r="B14" s="169" t="str">
        <f>HYPERLINK("#111!A1","111")</f>
        <v>111</v>
      </c>
      <c r="C14" s="246" t="str">
        <f>HYPERLINK("#111!A1","諸富港海上貨物輸移入量及び輸移出量")</f>
        <v>諸富港海上貨物輸移入量及び輸移出量</v>
      </c>
      <c r="D14" s="8" t="s">
        <v>222</v>
      </c>
    </row>
  </sheetData>
  <mergeCells count="3">
    <mergeCell ref="B1:D1"/>
    <mergeCell ref="B2:D2"/>
    <mergeCell ref="B4:C4"/>
  </mergeCells>
  <phoneticPr fontId="2"/>
  <pageMargins left="0.7" right="0.7" top="0.75" bottom="0.75" header="0.3" footer="0.3"/>
  <pageSetup paperSize="9"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3.5"/>
  <cols>
    <col min="1" max="1" width="18.625" style="13" customWidth="1"/>
    <col min="2" max="3" width="30.625" style="13" customWidth="1"/>
    <col min="4" max="16384" width="9" style="13"/>
  </cols>
  <sheetData>
    <row r="1" spans="1:3" ht="30" customHeight="1">
      <c r="A1" s="15"/>
      <c r="B1" s="11"/>
      <c r="C1" s="11"/>
    </row>
    <row r="2" spans="1:3" ht="22.5" customHeight="1">
      <c r="A2" s="300" t="s">
        <v>219</v>
      </c>
      <c r="B2" s="300"/>
      <c r="C2" s="300"/>
    </row>
    <row r="3" spans="1:3" ht="13.5" customHeight="1" thickBot="1">
      <c r="A3" s="97" t="s">
        <v>62</v>
      </c>
      <c r="B3" s="97"/>
      <c r="C3" s="98" t="s">
        <v>63</v>
      </c>
    </row>
    <row r="4" spans="1:3" ht="18.95" customHeight="1">
      <c r="A4" s="119" t="s">
        <v>79</v>
      </c>
      <c r="B4" s="70" t="s">
        <v>47</v>
      </c>
      <c r="C4" s="70" t="s">
        <v>48</v>
      </c>
    </row>
    <row r="5" spans="1:3" ht="18" customHeight="1">
      <c r="A5" s="99" t="s">
        <v>183</v>
      </c>
      <c r="B5" s="100">
        <v>83901</v>
      </c>
      <c r="C5" s="101">
        <v>31717</v>
      </c>
    </row>
    <row r="6" spans="1:3" ht="18" customHeight="1">
      <c r="A6" s="93" t="s">
        <v>198</v>
      </c>
      <c r="B6" s="100">
        <v>83317</v>
      </c>
      <c r="C6" s="101">
        <v>31840</v>
      </c>
    </row>
    <row r="7" spans="1:3" ht="18" customHeight="1">
      <c r="A7" s="93" t="s">
        <v>199</v>
      </c>
      <c r="B7" s="100">
        <v>83385</v>
      </c>
      <c r="C7" s="101">
        <v>32024</v>
      </c>
    </row>
    <row r="8" spans="1:3" ht="18" customHeight="1">
      <c r="A8" s="93" t="s">
        <v>201</v>
      </c>
      <c r="B8" s="100">
        <v>81358</v>
      </c>
      <c r="C8" s="101">
        <v>32130</v>
      </c>
    </row>
    <row r="9" spans="1:3" ht="18" customHeight="1" thickBot="1">
      <c r="A9" s="102" t="s">
        <v>203</v>
      </c>
      <c r="B9" s="103">
        <v>80506</v>
      </c>
      <c r="C9" s="104">
        <v>31883</v>
      </c>
    </row>
    <row r="10" spans="1:3">
      <c r="A10" s="105" t="s">
        <v>148</v>
      </c>
      <c r="B10" s="25"/>
      <c r="C10" s="25"/>
    </row>
  </sheetData>
  <mergeCells count="1">
    <mergeCell ref="A2:C2"/>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ignoredErrors>
    <ignoredError sqref="A6:A9"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zoomScaleNormal="100" workbookViewId="0"/>
  </sheetViews>
  <sheetFormatPr defaultColWidth="9" defaultRowHeight="12"/>
  <cols>
    <col min="1" max="1" width="10" style="17" customWidth="1"/>
    <col min="2" max="3" width="7.25" style="17" customWidth="1"/>
    <col min="4" max="12" width="6.625" style="17" customWidth="1"/>
    <col min="13" max="16384" width="9" style="17"/>
  </cols>
  <sheetData>
    <row r="1" spans="1:12" s="10" customFormat="1" ht="30" customHeight="1"/>
    <row r="2" spans="1:12" s="14" customFormat="1" ht="22.5" customHeight="1">
      <c r="A2" s="301" t="s">
        <v>210</v>
      </c>
      <c r="B2" s="302"/>
      <c r="C2" s="302"/>
      <c r="D2" s="302"/>
      <c r="E2" s="302"/>
      <c r="F2" s="302"/>
      <c r="G2" s="302"/>
      <c r="H2" s="302"/>
      <c r="I2" s="302"/>
      <c r="J2" s="302"/>
      <c r="K2" s="302"/>
      <c r="L2" s="302"/>
    </row>
    <row r="3" spans="1:12" s="10" customFormat="1" ht="13.5" customHeight="1" thickBot="1">
      <c r="A3" s="107" t="s">
        <v>49</v>
      </c>
      <c r="B3" s="108"/>
      <c r="C3" s="108"/>
      <c r="D3" s="108"/>
      <c r="E3" s="108"/>
      <c r="F3" s="108"/>
      <c r="G3" s="108"/>
      <c r="H3" s="108"/>
      <c r="I3" s="108"/>
      <c r="J3" s="108"/>
      <c r="K3" s="108"/>
      <c r="L3" s="108"/>
    </row>
    <row r="4" spans="1:12" s="10" customFormat="1" ht="99.95" customHeight="1">
      <c r="A4" s="176" t="s">
        <v>135</v>
      </c>
      <c r="B4" s="174" t="s">
        <v>50</v>
      </c>
      <c r="C4" s="174" t="s">
        <v>64</v>
      </c>
      <c r="D4" s="174" t="s">
        <v>65</v>
      </c>
      <c r="E4" s="174" t="s">
        <v>66</v>
      </c>
      <c r="F4" s="174" t="s">
        <v>51</v>
      </c>
      <c r="G4" s="174" t="s">
        <v>67</v>
      </c>
      <c r="H4" s="174" t="s">
        <v>68</v>
      </c>
      <c r="I4" s="174" t="s">
        <v>69</v>
      </c>
      <c r="J4" s="174" t="s">
        <v>70</v>
      </c>
      <c r="K4" s="174" t="s">
        <v>52</v>
      </c>
      <c r="L4" s="175" t="s">
        <v>71</v>
      </c>
    </row>
    <row r="5" spans="1:12" s="10" customFormat="1" ht="16.5" customHeight="1">
      <c r="A5" s="170" t="s">
        <v>206</v>
      </c>
      <c r="B5" s="171">
        <v>294</v>
      </c>
      <c r="C5" s="172">
        <v>294</v>
      </c>
      <c r="D5" s="172" t="s">
        <v>53</v>
      </c>
      <c r="E5" s="172" t="s">
        <v>53</v>
      </c>
      <c r="F5" s="172" t="s">
        <v>53</v>
      </c>
      <c r="G5" s="172" t="s">
        <v>53</v>
      </c>
      <c r="H5" s="172" t="s">
        <v>53</v>
      </c>
      <c r="I5" s="172" t="s">
        <v>53</v>
      </c>
      <c r="J5" s="172" t="s">
        <v>53</v>
      </c>
      <c r="K5" s="172" t="s">
        <v>53</v>
      </c>
      <c r="L5" s="173" t="s">
        <v>53</v>
      </c>
    </row>
    <row r="6" spans="1:12" s="10" customFormat="1" ht="16.5" customHeight="1">
      <c r="A6" s="109" t="s">
        <v>95</v>
      </c>
      <c r="B6" s="110">
        <v>214</v>
      </c>
      <c r="C6" s="111">
        <v>214</v>
      </c>
      <c r="D6" s="111">
        <v>0</v>
      </c>
      <c r="E6" s="111">
        <v>0</v>
      </c>
      <c r="F6" s="111">
        <v>0</v>
      </c>
      <c r="G6" s="111">
        <v>0</v>
      </c>
      <c r="H6" s="111">
        <v>0</v>
      </c>
      <c r="I6" s="111">
        <v>0</v>
      </c>
      <c r="J6" s="111">
        <v>0</v>
      </c>
      <c r="K6" s="111">
        <v>0</v>
      </c>
      <c r="L6" s="112">
        <v>0</v>
      </c>
    </row>
    <row r="7" spans="1:12" s="10" customFormat="1" ht="16.5" customHeight="1">
      <c r="A7" s="109" t="s">
        <v>207</v>
      </c>
      <c r="B7" s="110">
        <v>243</v>
      </c>
      <c r="C7" s="111">
        <v>243</v>
      </c>
      <c r="D7" s="111">
        <v>0</v>
      </c>
      <c r="E7" s="111">
        <v>0</v>
      </c>
      <c r="F7" s="111">
        <v>0</v>
      </c>
      <c r="G7" s="111">
        <v>0</v>
      </c>
      <c r="H7" s="111">
        <v>0</v>
      </c>
      <c r="I7" s="111">
        <v>0</v>
      </c>
      <c r="J7" s="111">
        <v>0</v>
      </c>
      <c r="K7" s="111">
        <v>0</v>
      </c>
      <c r="L7" s="112">
        <v>0</v>
      </c>
    </row>
    <row r="8" spans="1:12" s="10" customFormat="1" ht="16.5" customHeight="1">
      <c r="A8" s="109" t="s">
        <v>208</v>
      </c>
      <c r="B8" s="110">
        <v>205</v>
      </c>
      <c r="C8" s="111">
        <v>205</v>
      </c>
      <c r="D8" s="111">
        <v>0</v>
      </c>
      <c r="E8" s="111">
        <v>0</v>
      </c>
      <c r="F8" s="111">
        <v>0</v>
      </c>
      <c r="G8" s="111">
        <v>0</v>
      </c>
      <c r="H8" s="111">
        <v>0</v>
      </c>
      <c r="I8" s="111">
        <v>0</v>
      </c>
      <c r="J8" s="111">
        <v>0</v>
      </c>
      <c r="K8" s="111">
        <v>0</v>
      </c>
      <c r="L8" s="112">
        <v>0</v>
      </c>
    </row>
    <row r="9" spans="1:12" s="10" customFormat="1" ht="16.5" customHeight="1" thickBot="1">
      <c r="A9" s="113" t="s">
        <v>209</v>
      </c>
      <c r="B9" s="114">
        <v>176</v>
      </c>
      <c r="C9" s="115">
        <v>176</v>
      </c>
      <c r="D9" s="115">
        <v>0</v>
      </c>
      <c r="E9" s="115">
        <v>0</v>
      </c>
      <c r="F9" s="115">
        <v>0</v>
      </c>
      <c r="G9" s="115">
        <v>0</v>
      </c>
      <c r="H9" s="115">
        <v>0</v>
      </c>
      <c r="I9" s="115">
        <v>0</v>
      </c>
      <c r="J9" s="115">
        <v>0</v>
      </c>
      <c r="K9" s="115">
        <v>0</v>
      </c>
      <c r="L9" s="116">
        <v>0</v>
      </c>
    </row>
    <row r="10" spans="1:12" s="16" customFormat="1" ht="20.25" customHeight="1" thickBot="1">
      <c r="A10" s="107" t="s">
        <v>54</v>
      </c>
      <c r="B10" s="117"/>
      <c r="C10" s="117"/>
      <c r="D10" s="117"/>
      <c r="E10" s="117"/>
      <c r="F10" s="117"/>
      <c r="G10" s="117"/>
      <c r="H10" s="117"/>
      <c r="I10" s="117"/>
      <c r="J10" s="117"/>
      <c r="K10" s="117"/>
      <c r="L10" s="117"/>
    </row>
    <row r="11" spans="1:12" s="18" customFormat="1" ht="99.95" customHeight="1">
      <c r="A11" s="176" t="s">
        <v>135</v>
      </c>
      <c r="B11" s="174" t="s">
        <v>50</v>
      </c>
      <c r="C11" s="174" t="s">
        <v>64</v>
      </c>
      <c r="D11" s="174" t="s">
        <v>65</v>
      </c>
      <c r="E11" s="174" t="s">
        <v>66</v>
      </c>
      <c r="F11" s="174" t="s">
        <v>51</v>
      </c>
      <c r="G11" s="174" t="s">
        <v>67</v>
      </c>
      <c r="H11" s="174" t="s">
        <v>68</v>
      </c>
      <c r="I11" s="174" t="s">
        <v>69</v>
      </c>
      <c r="J11" s="174" t="s">
        <v>70</v>
      </c>
      <c r="K11" s="174" t="s">
        <v>52</v>
      </c>
      <c r="L11" s="175" t="s">
        <v>71</v>
      </c>
    </row>
    <row r="12" spans="1:12" s="16" customFormat="1" ht="16.5" customHeight="1">
      <c r="A12" s="170" t="s">
        <v>206</v>
      </c>
      <c r="B12" s="118">
        <v>0</v>
      </c>
      <c r="C12" s="111">
        <v>0</v>
      </c>
      <c r="D12" s="111">
        <v>0</v>
      </c>
      <c r="E12" s="111">
        <v>0</v>
      </c>
      <c r="F12" s="111">
        <v>0</v>
      </c>
      <c r="G12" s="111">
        <v>0</v>
      </c>
      <c r="H12" s="111">
        <v>0</v>
      </c>
      <c r="I12" s="111">
        <v>0</v>
      </c>
      <c r="J12" s="111">
        <v>0</v>
      </c>
      <c r="K12" s="111">
        <v>0</v>
      </c>
      <c r="L12" s="112">
        <v>0</v>
      </c>
    </row>
    <row r="13" spans="1:12" s="16" customFormat="1" ht="16.5" customHeight="1">
      <c r="A13" s="109" t="s">
        <v>95</v>
      </c>
      <c r="B13" s="110">
        <v>0</v>
      </c>
      <c r="C13" s="111">
        <v>0</v>
      </c>
      <c r="D13" s="111">
        <v>0</v>
      </c>
      <c r="E13" s="111">
        <v>0</v>
      </c>
      <c r="F13" s="111">
        <v>0</v>
      </c>
      <c r="G13" s="111">
        <v>0</v>
      </c>
      <c r="H13" s="111">
        <v>0</v>
      </c>
      <c r="I13" s="111">
        <v>0</v>
      </c>
      <c r="J13" s="111">
        <v>0</v>
      </c>
      <c r="K13" s="111">
        <v>0</v>
      </c>
      <c r="L13" s="112">
        <v>0</v>
      </c>
    </row>
    <row r="14" spans="1:12" s="16" customFormat="1" ht="16.5" customHeight="1">
      <c r="A14" s="109" t="s">
        <v>207</v>
      </c>
      <c r="B14" s="110">
        <v>0</v>
      </c>
      <c r="C14" s="111">
        <v>0</v>
      </c>
      <c r="D14" s="111">
        <v>0</v>
      </c>
      <c r="E14" s="111">
        <v>0</v>
      </c>
      <c r="F14" s="111">
        <v>0</v>
      </c>
      <c r="G14" s="111">
        <v>0</v>
      </c>
      <c r="H14" s="111">
        <v>0</v>
      </c>
      <c r="I14" s="111">
        <v>0</v>
      </c>
      <c r="J14" s="111">
        <v>0</v>
      </c>
      <c r="K14" s="111">
        <v>0</v>
      </c>
      <c r="L14" s="112">
        <v>0</v>
      </c>
    </row>
    <row r="15" spans="1:12" s="16" customFormat="1" ht="16.5" customHeight="1">
      <c r="A15" s="109" t="s">
        <v>208</v>
      </c>
      <c r="B15" s="110">
        <v>0</v>
      </c>
      <c r="C15" s="111">
        <v>0</v>
      </c>
      <c r="D15" s="111">
        <v>0</v>
      </c>
      <c r="E15" s="111">
        <v>0</v>
      </c>
      <c r="F15" s="111">
        <v>0</v>
      </c>
      <c r="G15" s="111">
        <v>0</v>
      </c>
      <c r="H15" s="111">
        <v>0</v>
      </c>
      <c r="I15" s="111">
        <v>0</v>
      </c>
      <c r="J15" s="111">
        <v>0</v>
      </c>
      <c r="K15" s="111">
        <v>0</v>
      </c>
      <c r="L15" s="112">
        <v>0</v>
      </c>
    </row>
    <row r="16" spans="1:12" s="16" customFormat="1" ht="16.5" customHeight="1" thickBot="1">
      <c r="A16" s="113" t="s">
        <v>209</v>
      </c>
      <c r="B16" s="115">
        <v>0</v>
      </c>
      <c r="C16" s="115">
        <v>0</v>
      </c>
      <c r="D16" s="115">
        <v>0</v>
      </c>
      <c r="E16" s="115">
        <v>0</v>
      </c>
      <c r="F16" s="115">
        <v>0</v>
      </c>
      <c r="G16" s="115">
        <v>0</v>
      </c>
      <c r="H16" s="115">
        <v>0</v>
      </c>
      <c r="I16" s="115">
        <v>0</v>
      </c>
      <c r="J16" s="115">
        <v>0</v>
      </c>
      <c r="K16" s="115">
        <v>0</v>
      </c>
      <c r="L16" s="116">
        <v>0</v>
      </c>
    </row>
    <row r="17" spans="1:12" s="16" customFormat="1" ht="13.5" customHeight="1">
      <c r="A17" s="106" t="s">
        <v>151</v>
      </c>
      <c r="B17" s="117"/>
      <c r="C17" s="117"/>
      <c r="D17" s="117"/>
      <c r="E17" s="117"/>
      <c r="F17" s="117"/>
      <c r="G17" s="117"/>
      <c r="H17" s="117"/>
      <c r="I17" s="117"/>
      <c r="J17" s="117"/>
      <c r="K17" s="117"/>
      <c r="L17" s="117"/>
    </row>
    <row r="18" spans="1:12" s="16" customFormat="1" ht="13.5" customHeight="1">
      <c r="A18" s="303" t="s">
        <v>78</v>
      </c>
      <c r="B18" s="304"/>
      <c r="C18" s="304"/>
      <c r="D18" s="304"/>
      <c r="E18" s="304"/>
      <c r="F18" s="304"/>
      <c r="G18" s="304"/>
      <c r="H18" s="304"/>
      <c r="I18" s="304"/>
      <c r="J18" s="304"/>
      <c r="K18" s="304"/>
      <c r="L18" s="304"/>
    </row>
    <row r="19" spans="1:12" s="16" customFormat="1" ht="13.5" customHeight="1">
      <c r="A19" s="304"/>
      <c r="B19" s="304"/>
      <c r="C19" s="304"/>
      <c r="D19" s="304"/>
      <c r="E19" s="304"/>
      <c r="F19" s="304"/>
      <c r="G19" s="304"/>
      <c r="H19" s="304"/>
      <c r="I19" s="304"/>
      <c r="J19" s="304"/>
      <c r="K19" s="304"/>
      <c r="L19" s="304"/>
    </row>
  </sheetData>
  <mergeCells count="2">
    <mergeCell ref="A2:L2"/>
    <mergeCell ref="A18:L19"/>
  </mergeCells>
  <phoneticPr fontId="2"/>
  <printOptions horizontalCentered="1"/>
  <pageMargins left="0.59055118110236227" right="0.59055118110236227" top="0.78740157480314965" bottom="0.78740157480314965" header="0.51181102362204722" footer="0.51181102362204722"/>
  <pageSetup paperSize="9" orientation="portrait" r:id="rId1"/>
  <headerFooter alignWithMargins="0"/>
  <ignoredErrors>
    <ignoredError sqref="A10 A14:A16 A7:A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showGridLines="0" zoomScaleNormal="100" workbookViewId="0"/>
  </sheetViews>
  <sheetFormatPr defaultRowHeight="13.5"/>
  <cols>
    <col min="1" max="1" width="12.5" customWidth="1"/>
    <col min="2" max="13" width="11.5" customWidth="1"/>
    <col min="14" max="14" width="12.5" customWidth="1"/>
  </cols>
  <sheetData>
    <row r="1" spans="1:14" s="18" customFormat="1" ht="30" customHeight="1"/>
    <row r="2" spans="1:14" ht="22.5" customHeight="1">
      <c r="A2" s="254" t="s">
        <v>212</v>
      </c>
      <c r="B2" s="254"/>
      <c r="C2" s="254"/>
      <c r="D2" s="254"/>
      <c r="E2" s="254"/>
      <c r="F2" s="254"/>
      <c r="G2" s="254"/>
      <c r="H2" s="263" t="s">
        <v>213</v>
      </c>
      <c r="I2" s="263"/>
      <c r="J2" s="263"/>
      <c r="K2" s="263"/>
      <c r="L2" s="263"/>
      <c r="M2" s="263"/>
      <c r="N2" s="263"/>
    </row>
    <row r="3" spans="1:14" ht="13.5" customHeight="1" thickBot="1">
      <c r="A3" s="159" t="s">
        <v>120</v>
      </c>
      <c r="B3" s="160"/>
      <c r="C3" s="160"/>
      <c r="D3" s="160"/>
      <c r="E3" s="160"/>
      <c r="F3" s="160"/>
      <c r="G3" s="160"/>
      <c r="H3" s="160"/>
      <c r="I3" s="160"/>
      <c r="J3" s="160"/>
    </row>
    <row r="4" spans="1:14" ht="16.5" customHeight="1">
      <c r="A4" s="255" t="s">
        <v>121</v>
      </c>
      <c r="B4" s="257" t="s">
        <v>122</v>
      </c>
      <c r="C4" s="259" t="s">
        <v>123</v>
      </c>
      <c r="D4" s="260"/>
      <c r="E4" s="260"/>
      <c r="F4" s="260"/>
      <c r="G4" s="260"/>
      <c r="H4" s="161"/>
      <c r="I4" s="162"/>
      <c r="J4" s="261" t="s">
        <v>124</v>
      </c>
    </row>
    <row r="5" spans="1:14" ht="16.5" customHeight="1">
      <c r="A5" s="256"/>
      <c r="B5" s="258"/>
      <c r="C5" s="230" t="s">
        <v>125</v>
      </c>
      <c r="D5" s="230" t="s">
        <v>126</v>
      </c>
      <c r="E5" s="230" t="s">
        <v>127</v>
      </c>
      <c r="F5" s="230" t="s">
        <v>128</v>
      </c>
      <c r="G5" s="231" t="s">
        <v>129</v>
      </c>
      <c r="H5" s="209" t="s">
        <v>130</v>
      </c>
      <c r="I5" s="163" t="s">
        <v>131</v>
      </c>
      <c r="J5" s="262"/>
      <c r="K5" s="166"/>
    </row>
    <row r="6" spans="1:14" ht="16.5" customHeight="1">
      <c r="A6" s="164" t="s">
        <v>183</v>
      </c>
      <c r="B6" s="212">
        <v>158085</v>
      </c>
      <c r="C6" s="213">
        <v>154931</v>
      </c>
      <c r="D6" s="213">
        <v>8051</v>
      </c>
      <c r="E6" s="213">
        <v>116792</v>
      </c>
      <c r="F6" s="213">
        <v>19964</v>
      </c>
      <c r="G6" s="221">
        <v>8661</v>
      </c>
      <c r="H6" s="225">
        <v>1301</v>
      </c>
      <c r="I6" s="213">
        <v>162</v>
      </c>
      <c r="J6" s="220">
        <v>3154</v>
      </c>
      <c r="K6" s="166"/>
    </row>
    <row r="7" spans="1:14" ht="16.5" customHeight="1">
      <c r="A7" s="164" t="s">
        <v>132</v>
      </c>
      <c r="B7" s="212">
        <v>157969</v>
      </c>
      <c r="C7" s="213">
        <v>154965</v>
      </c>
      <c r="D7" s="213">
        <v>7979</v>
      </c>
      <c r="E7" s="213">
        <v>115192</v>
      </c>
      <c r="F7" s="213">
        <v>19670</v>
      </c>
      <c r="G7" s="221">
        <v>10740</v>
      </c>
      <c r="H7" s="225">
        <v>1229</v>
      </c>
      <c r="I7" s="213">
        <v>155</v>
      </c>
      <c r="J7" s="221">
        <v>3004</v>
      </c>
      <c r="K7" s="166"/>
    </row>
    <row r="8" spans="1:14" ht="16.5" customHeight="1">
      <c r="A8" s="164" t="s">
        <v>163</v>
      </c>
      <c r="B8" s="212">
        <v>157554</v>
      </c>
      <c r="C8" s="213">
        <v>154668</v>
      </c>
      <c r="D8" s="213">
        <v>7912</v>
      </c>
      <c r="E8" s="213">
        <v>113463</v>
      </c>
      <c r="F8" s="213">
        <v>19440</v>
      </c>
      <c r="G8" s="221">
        <v>12566</v>
      </c>
      <c r="H8" s="225">
        <v>1142</v>
      </c>
      <c r="I8" s="213">
        <v>145</v>
      </c>
      <c r="J8" s="221">
        <v>2886</v>
      </c>
      <c r="K8" s="166"/>
    </row>
    <row r="9" spans="1:14" ht="16.5" customHeight="1">
      <c r="A9" s="178" t="s">
        <v>184</v>
      </c>
      <c r="B9" s="214">
        <v>157074</v>
      </c>
      <c r="C9" s="215">
        <v>154311</v>
      </c>
      <c r="D9" s="215">
        <v>7785</v>
      </c>
      <c r="E9" s="215">
        <v>111899</v>
      </c>
      <c r="F9" s="215">
        <v>19337</v>
      </c>
      <c r="G9" s="222">
        <v>14076</v>
      </c>
      <c r="H9" s="226">
        <v>1070</v>
      </c>
      <c r="I9" s="215">
        <v>144</v>
      </c>
      <c r="J9" s="222">
        <v>2763</v>
      </c>
      <c r="K9" s="166"/>
    </row>
    <row r="10" spans="1:14" ht="16.5" customHeight="1">
      <c r="A10" s="178" t="s">
        <v>185</v>
      </c>
      <c r="B10" s="216">
        <v>156617</v>
      </c>
      <c r="C10" s="217">
        <v>153987</v>
      </c>
      <c r="D10" s="217">
        <v>7665</v>
      </c>
      <c r="E10" s="217">
        <v>110178</v>
      </c>
      <c r="F10" s="217">
        <v>19298</v>
      </c>
      <c r="G10" s="223">
        <v>15656</v>
      </c>
      <c r="H10" s="227">
        <v>1042</v>
      </c>
      <c r="I10" s="217">
        <v>148</v>
      </c>
      <c r="J10" s="223">
        <v>2630</v>
      </c>
      <c r="K10" s="166"/>
    </row>
    <row r="11" spans="1:14" ht="16.5" customHeight="1">
      <c r="A11" s="250" t="s">
        <v>186</v>
      </c>
      <c r="B11" s="218">
        <v>78464</v>
      </c>
      <c r="C11" s="218">
        <v>75953</v>
      </c>
      <c r="D11" s="218">
        <v>7421</v>
      </c>
      <c r="E11" s="218">
        <v>51233</v>
      </c>
      <c r="F11" s="218">
        <v>9182</v>
      </c>
      <c r="G11" s="220">
        <v>7588</v>
      </c>
      <c r="H11" s="228">
        <v>421</v>
      </c>
      <c r="I11" s="218">
        <v>108</v>
      </c>
      <c r="J11" s="220">
        <v>2511</v>
      </c>
      <c r="K11" s="166"/>
    </row>
    <row r="12" spans="1:14" ht="16.5" customHeight="1" thickBot="1">
      <c r="A12" s="179" t="s">
        <v>133</v>
      </c>
      <c r="B12" s="219">
        <v>78153</v>
      </c>
      <c r="C12" s="219">
        <v>78034</v>
      </c>
      <c r="D12" s="219">
        <v>244</v>
      </c>
      <c r="E12" s="219">
        <v>58945</v>
      </c>
      <c r="F12" s="219">
        <v>10116</v>
      </c>
      <c r="G12" s="224">
        <v>8068</v>
      </c>
      <c r="H12" s="229">
        <v>621</v>
      </c>
      <c r="I12" s="219">
        <v>40</v>
      </c>
      <c r="J12" s="224">
        <v>119</v>
      </c>
      <c r="K12" s="166"/>
    </row>
    <row r="13" spans="1:14">
      <c r="A13" s="165" t="s">
        <v>134</v>
      </c>
      <c r="B13" s="165"/>
      <c r="C13" s="165"/>
      <c r="D13" s="165"/>
      <c r="E13" s="165"/>
      <c r="F13" s="165"/>
      <c r="G13" s="165"/>
      <c r="H13" s="165"/>
      <c r="I13" s="165"/>
      <c r="J13" s="165"/>
      <c r="K13" s="166"/>
    </row>
    <row r="14" spans="1:14">
      <c r="A14" s="165"/>
      <c r="B14" s="165"/>
      <c r="C14" s="165"/>
      <c r="D14" s="165"/>
      <c r="E14" s="165"/>
      <c r="F14" s="165"/>
      <c r="G14" s="165"/>
      <c r="H14" s="165"/>
      <c r="I14" s="165"/>
      <c r="J14" s="165"/>
    </row>
    <row r="15" spans="1:14">
      <c r="A15" s="165"/>
      <c r="B15" s="165"/>
      <c r="C15" s="165"/>
      <c r="D15" s="165"/>
      <c r="E15" s="165"/>
      <c r="F15" s="165"/>
      <c r="G15" s="165"/>
      <c r="H15" s="165"/>
      <c r="I15" s="165"/>
      <c r="J15" s="165"/>
    </row>
  </sheetData>
  <mergeCells count="6">
    <mergeCell ref="A2:G2"/>
    <mergeCell ref="A4:A5"/>
    <mergeCell ref="B4:B5"/>
    <mergeCell ref="C4:G4"/>
    <mergeCell ref="J4:J5"/>
    <mergeCell ref="H2:N2"/>
  </mergeCells>
  <phoneticPr fontId="2"/>
  <pageMargins left="0.7" right="0.7" top="0.75" bottom="0.75" header="0.3" footer="0.3"/>
  <pageSetup paperSize="9" scale="68" orientation="portrait" r:id="rId1"/>
  <ignoredErrors>
    <ignoredError sqref="A7:A1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3.5"/>
  <cols>
    <col min="1" max="1" width="22.75" style="12" customWidth="1"/>
    <col min="2" max="4" width="12.25" style="12" customWidth="1"/>
    <col min="5" max="16384" width="9" style="12"/>
  </cols>
  <sheetData>
    <row r="1" spans="1:4" s="10" customFormat="1" ht="30" customHeight="1"/>
    <row r="2" spans="1:4" ht="22.5" customHeight="1">
      <c r="A2" s="264" t="s">
        <v>211</v>
      </c>
      <c r="B2" s="264"/>
      <c r="C2" s="264"/>
      <c r="D2" s="264"/>
    </row>
    <row r="3" spans="1:4" ht="13.5" customHeight="1" thickBot="1">
      <c r="A3" s="68"/>
      <c r="B3" s="69"/>
      <c r="D3" s="69" t="s">
        <v>57</v>
      </c>
    </row>
    <row r="4" spans="1:4" ht="22.5" customHeight="1">
      <c r="A4" s="152" t="s">
        <v>3</v>
      </c>
      <c r="B4" s="70" t="s">
        <v>136</v>
      </c>
      <c r="C4" s="70" t="s">
        <v>162</v>
      </c>
      <c r="D4" s="70" t="s">
        <v>182</v>
      </c>
    </row>
    <row r="5" spans="1:4" ht="18.75" customHeight="1">
      <c r="A5" s="154" t="s">
        <v>138</v>
      </c>
      <c r="B5" s="71">
        <v>97046</v>
      </c>
      <c r="C5" s="71">
        <v>97766</v>
      </c>
      <c r="D5" s="71">
        <v>98048</v>
      </c>
    </row>
    <row r="6" spans="1:4" ht="18.75" customHeight="1">
      <c r="A6" s="155" t="s">
        <v>139</v>
      </c>
      <c r="B6" s="72">
        <v>12082</v>
      </c>
      <c r="C6" s="72">
        <v>12148</v>
      </c>
      <c r="D6" s="72">
        <v>12169</v>
      </c>
    </row>
    <row r="7" spans="1:4" ht="18.75" customHeight="1">
      <c r="A7" s="156" t="s">
        <v>4</v>
      </c>
      <c r="B7" s="72">
        <v>4130</v>
      </c>
      <c r="C7" s="72">
        <v>4169</v>
      </c>
      <c r="D7" s="72">
        <v>4221</v>
      </c>
    </row>
    <row r="8" spans="1:4" ht="18.75" customHeight="1">
      <c r="A8" s="156" t="s">
        <v>5</v>
      </c>
      <c r="B8" s="72">
        <v>7708</v>
      </c>
      <c r="C8" s="72">
        <v>7734</v>
      </c>
      <c r="D8" s="72">
        <v>7695</v>
      </c>
    </row>
    <row r="9" spans="1:4" ht="18.75" customHeight="1">
      <c r="A9" s="156" t="s">
        <v>6</v>
      </c>
      <c r="B9" s="72">
        <v>244</v>
      </c>
      <c r="C9" s="72">
        <v>245</v>
      </c>
      <c r="D9" s="72">
        <v>253</v>
      </c>
    </row>
    <row r="10" spans="1:4" ht="18.75" customHeight="1">
      <c r="A10" s="155" t="s">
        <v>140</v>
      </c>
      <c r="B10" s="72">
        <v>564</v>
      </c>
      <c r="C10" s="72">
        <v>579</v>
      </c>
      <c r="D10" s="72">
        <v>568</v>
      </c>
    </row>
    <row r="11" spans="1:4" ht="18.75" customHeight="1">
      <c r="A11" s="156" t="s">
        <v>4</v>
      </c>
      <c r="B11" s="72">
        <v>249</v>
      </c>
      <c r="C11" s="72">
        <v>261</v>
      </c>
      <c r="D11" s="72">
        <v>263</v>
      </c>
    </row>
    <row r="12" spans="1:4" ht="18.75" customHeight="1">
      <c r="A12" s="156" t="s">
        <v>5</v>
      </c>
      <c r="B12" s="72">
        <v>315</v>
      </c>
      <c r="C12" s="72">
        <v>318</v>
      </c>
      <c r="D12" s="72">
        <v>305</v>
      </c>
    </row>
    <row r="13" spans="1:4" ht="18.75" customHeight="1">
      <c r="A13" s="155" t="s">
        <v>141</v>
      </c>
      <c r="B13" s="72">
        <v>78125</v>
      </c>
      <c r="C13" s="72">
        <v>78571</v>
      </c>
      <c r="D13" s="72">
        <v>78765</v>
      </c>
    </row>
    <row r="14" spans="1:4" ht="18.75" customHeight="1">
      <c r="A14" s="156" t="s">
        <v>4</v>
      </c>
      <c r="B14" s="72">
        <v>39758</v>
      </c>
      <c r="C14" s="72">
        <v>40732</v>
      </c>
      <c r="D14" s="72">
        <v>41970</v>
      </c>
    </row>
    <row r="15" spans="1:4" ht="18.75" customHeight="1">
      <c r="A15" s="156" t="s">
        <v>5</v>
      </c>
      <c r="B15" s="72">
        <v>38367</v>
      </c>
      <c r="C15" s="72">
        <v>37839</v>
      </c>
      <c r="D15" s="72">
        <v>36795</v>
      </c>
    </row>
    <row r="16" spans="1:4" ht="18.75" customHeight="1">
      <c r="A16" s="155" t="s">
        <v>142</v>
      </c>
      <c r="B16" s="72">
        <v>2900</v>
      </c>
      <c r="C16" s="72">
        <v>2933</v>
      </c>
      <c r="D16" s="72">
        <v>2956</v>
      </c>
    </row>
    <row r="17" spans="1:4" ht="18.75" customHeight="1" thickBot="1">
      <c r="A17" s="157" t="s">
        <v>143</v>
      </c>
      <c r="B17" s="243">
        <v>3375</v>
      </c>
      <c r="C17" s="243">
        <v>3535</v>
      </c>
      <c r="D17" s="243">
        <v>3590</v>
      </c>
    </row>
    <row r="18" spans="1:4">
      <c r="A18" s="68" t="s">
        <v>168</v>
      </c>
      <c r="B18" s="25"/>
      <c r="C18" s="68"/>
      <c r="D18" s="68"/>
    </row>
    <row r="19" spans="1:4">
      <c r="A19" s="25" t="s">
        <v>144</v>
      </c>
      <c r="B19" s="25"/>
      <c r="C19" s="68"/>
      <c r="D19" s="25"/>
    </row>
  </sheetData>
  <mergeCells count="1">
    <mergeCell ref="A2:D2"/>
  </mergeCells>
  <phoneticPr fontId="2"/>
  <printOptions horizontalCentered="1"/>
  <pageMargins left="0.78740157480314965" right="0.78740157480314965" top="0.78740157480314965" bottom="0.78740157480314965" header="0.59055118110236227" footer="0.59055118110236227"/>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3.5"/>
  <cols>
    <col min="1" max="1" width="6.25" style="19" customWidth="1"/>
    <col min="2" max="2" width="20" style="19" customWidth="1"/>
    <col min="3" max="7" width="11.75" style="19" customWidth="1"/>
    <col min="8" max="16384" width="9" style="19"/>
  </cols>
  <sheetData>
    <row r="1" spans="1:7" ht="30" customHeight="1">
      <c r="A1" s="18"/>
      <c r="B1" s="18"/>
      <c r="C1" s="18"/>
      <c r="D1" s="18"/>
      <c r="E1" s="18"/>
      <c r="F1" s="18"/>
      <c r="G1" s="18"/>
    </row>
    <row r="2" spans="1:7" ht="22.5" customHeight="1">
      <c r="A2" s="264" t="s">
        <v>216</v>
      </c>
      <c r="B2" s="264"/>
      <c r="C2" s="264"/>
      <c r="D2" s="264"/>
      <c r="E2" s="264"/>
      <c r="F2" s="264"/>
      <c r="G2" s="264"/>
    </row>
    <row r="3" spans="1:7" ht="13.5" customHeight="1" thickBot="1">
      <c r="A3" s="23"/>
      <c r="B3" s="23"/>
      <c r="C3" s="69"/>
      <c r="D3" s="69"/>
      <c r="E3" s="69"/>
      <c r="F3" s="73"/>
      <c r="G3" s="69" t="s">
        <v>58</v>
      </c>
    </row>
    <row r="4" spans="1:7" ht="22.5" customHeight="1">
      <c r="A4" s="266" t="s">
        <v>7</v>
      </c>
      <c r="B4" s="266"/>
      <c r="C4" s="74" t="s">
        <v>96</v>
      </c>
      <c r="D4" s="74" t="s">
        <v>109</v>
      </c>
      <c r="E4" s="74" t="s">
        <v>136</v>
      </c>
      <c r="F4" s="74" t="s">
        <v>162</v>
      </c>
      <c r="G4" s="74" t="s">
        <v>182</v>
      </c>
    </row>
    <row r="5" spans="1:7" ht="18.75" customHeight="1">
      <c r="A5" s="267" t="s">
        <v>8</v>
      </c>
      <c r="B5" s="267"/>
      <c r="C5" s="75">
        <v>103197</v>
      </c>
      <c r="D5" s="75">
        <v>103157</v>
      </c>
      <c r="E5" s="75">
        <v>103680</v>
      </c>
      <c r="F5" s="75">
        <v>104467</v>
      </c>
      <c r="G5" s="75">
        <v>104679</v>
      </c>
    </row>
    <row r="6" spans="1:7" ht="18.75" customHeight="1">
      <c r="A6" s="268" t="s">
        <v>9</v>
      </c>
      <c r="B6" s="76" t="s">
        <v>10</v>
      </c>
      <c r="C6" s="77">
        <v>7749</v>
      </c>
      <c r="D6" s="77">
        <v>7239</v>
      </c>
      <c r="E6" s="77">
        <v>6923</v>
      </c>
      <c r="F6" s="77">
        <v>6652</v>
      </c>
      <c r="G6" s="77">
        <v>6340</v>
      </c>
    </row>
    <row r="7" spans="1:7" ht="18.75" customHeight="1">
      <c r="A7" s="269"/>
      <c r="B7" s="78" t="s">
        <v>11</v>
      </c>
      <c r="C7" s="79">
        <v>852</v>
      </c>
      <c r="D7" s="79">
        <v>829</v>
      </c>
      <c r="E7" s="79">
        <v>854</v>
      </c>
      <c r="F7" s="79">
        <v>852</v>
      </c>
      <c r="G7" s="79">
        <v>839</v>
      </c>
    </row>
    <row r="8" spans="1:7" ht="18.75" customHeight="1">
      <c r="A8" s="269"/>
      <c r="B8" s="78" t="s">
        <v>12</v>
      </c>
      <c r="C8" s="79">
        <v>1568</v>
      </c>
      <c r="D8" s="79">
        <v>1645</v>
      </c>
      <c r="E8" s="79">
        <v>1743</v>
      </c>
      <c r="F8" s="79">
        <v>1829</v>
      </c>
      <c r="G8" s="79">
        <v>1942</v>
      </c>
    </row>
    <row r="9" spans="1:7" ht="18.75" customHeight="1">
      <c r="A9" s="270"/>
      <c r="B9" s="80" t="s">
        <v>13</v>
      </c>
      <c r="C9" s="81">
        <v>10169</v>
      </c>
      <c r="D9" s="81">
        <v>9713</v>
      </c>
      <c r="E9" s="81">
        <v>9520</v>
      </c>
      <c r="F9" s="81">
        <v>9333</v>
      </c>
      <c r="G9" s="81">
        <v>9121</v>
      </c>
    </row>
    <row r="10" spans="1:7" ht="18.75" customHeight="1">
      <c r="A10" s="271" t="s">
        <v>14</v>
      </c>
      <c r="B10" s="76" t="s">
        <v>15</v>
      </c>
      <c r="C10" s="77">
        <v>2138</v>
      </c>
      <c r="D10" s="77">
        <v>2240</v>
      </c>
      <c r="E10" s="77">
        <v>2355</v>
      </c>
      <c r="F10" s="77">
        <v>2417</v>
      </c>
      <c r="G10" s="77">
        <v>2503</v>
      </c>
    </row>
    <row r="11" spans="1:7" ht="18.75" customHeight="1">
      <c r="A11" s="272"/>
      <c r="B11" s="78" t="s">
        <v>16</v>
      </c>
      <c r="C11" s="82">
        <v>6</v>
      </c>
      <c r="D11" s="82">
        <v>6</v>
      </c>
      <c r="E11" s="82">
        <v>7</v>
      </c>
      <c r="F11" s="82">
        <v>7</v>
      </c>
      <c r="G11" s="82">
        <v>6</v>
      </c>
    </row>
    <row r="12" spans="1:7" ht="18.75" customHeight="1">
      <c r="A12" s="272"/>
      <c r="B12" s="78" t="s">
        <v>17</v>
      </c>
      <c r="C12" s="79">
        <v>63427</v>
      </c>
      <c r="D12" s="79">
        <v>63854</v>
      </c>
      <c r="E12" s="79">
        <v>64415</v>
      </c>
      <c r="F12" s="79">
        <v>64979</v>
      </c>
      <c r="G12" s="79">
        <v>65250</v>
      </c>
    </row>
    <row r="13" spans="1:7" ht="18.75" customHeight="1">
      <c r="A13" s="272"/>
      <c r="B13" s="78" t="s">
        <v>18</v>
      </c>
      <c r="C13" s="79">
        <v>17890</v>
      </c>
      <c r="D13" s="79">
        <v>17842</v>
      </c>
      <c r="E13" s="79">
        <v>17739</v>
      </c>
      <c r="F13" s="79">
        <v>17868</v>
      </c>
      <c r="G13" s="79">
        <v>17896</v>
      </c>
    </row>
    <row r="14" spans="1:7" ht="18.75" customHeight="1">
      <c r="A14" s="272"/>
      <c r="B14" s="78" t="s">
        <v>19</v>
      </c>
      <c r="C14" s="79">
        <v>5729</v>
      </c>
      <c r="D14" s="79">
        <v>5546</v>
      </c>
      <c r="E14" s="79">
        <v>5521</v>
      </c>
      <c r="F14" s="79">
        <v>5526</v>
      </c>
      <c r="G14" s="79">
        <v>5506</v>
      </c>
    </row>
    <row r="15" spans="1:7" ht="18.75" customHeight="1">
      <c r="A15" s="272"/>
      <c r="B15" s="78" t="s">
        <v>20</v>
      </c>
      <c r="C15" s="79">
        <v>681</v>
      </c>
      <c r="D15" s="79">
        <v>696</v>
      </c>
      <c r="E15" s="79">
        <v>714</v>
      </c>
      <c r="F15" s="79">
        <v>769</v>
      </c>
      <c r="G15" s="79">
        <v>783</v>
      </c>
    </row>
    <row r="16" spans="1:7" ht="18.75" customHeight="1">
      <c r="A16" s="273"/>
      <c r="B16" s="80" t="s">
        <v>13</v>
      </c>
      <c r="C16" s="83">
        <v>89871</v>
      </c>
      <c r="D16" s="83">
        <v>90184</v>
      </c>
      <c r="E16" s="83">
        <v>90751</v>
      </c>
      <c r="F16" s="83">
        <v>91566</v>
      </c>
      <c r="G16" s="83">
        <v>91944</v>
      </c>
    </row>
    <row r="17" spans="1:7" ht="18.75" customHeight="1" thickBot="1">
      <c r="A17" s="265" t="s">
        <v>21</v>
      </c>
      <c r="B17" s="265"/>
      <c r="C17" s="84">
        <v>3157</v>
      </c>
      <c r="D17" s="84">
        <v>3260</v>
      </c>
      <c r="E17" s="84">
        <v>3409</v>
      </c>
      <c r="F17" s="84">
        <v>3568</v>
      </c>
      <c r="G17" s="84">
        <v>3614</v>
      </c>
    </row>
    <row r="18" spans="1:7">
      <c r="A18" s="25" t="s">
        <v>22</v>
      </c>
      <c r="B18" s="25"/>
      <c r="C18" s="25"/>
      <c r="D18" s="25"/>
      <c r="E18" s="25"/>
      <c r="F18" s="25"/>
      <c r="G18" s="25"/>
    </row>
  </sheetData>
  <mergeCells count="6">
    <mergeCell ref="A17:B17"/>
    <mergeCell ref="A2:G2"/>
    <mergeCell ref="A4:B4"/>
    <mergeCell ref="A5:B5"/>
    <mergeCell ref="A6:A9"/>
    <mergeCell ref="A10:A16"/>
  </mergeCells>
  <phoneticPr fontId="2"/>
  <pageMargins left="0.78700000000000003" right="0.78700000000000003" top="0.98399999999999999" bottom="0.98399999999999999" header="0.51200000000000001" footer="0.51200000000000001"/>
  <pageSetup paperSize="9" orientation="portrait" cellComments="asDisplayed"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zoomScaleNormal="100" workbookViewId="0">
      <selection activeCell="A2" sqref="A2:E27"/>
    </sheetView>
  </sheetViews>
  <sheetFormatPr defaultColWidth="8.625" defaultRowHeight="13.5"/>
  <cols>
    <col min="1" max="1" width="3.125" style="20" customWidth="1"/>
    <col min="2" max="2" width="15.5" style="20" customWidth="1"/>
    <col min="3" max="5" width="15.625" style="20" customWidth="1"/>
    <col min="6" max="16384" width="8.625" style="20"/>
  </cols>
  <sheetData>
    <row r="1" spans="1:5" ht="30" customHeight="1"/>
    <row r="2" spans="1:5" ht="22.5" customHeight="1">
      <c r="A2" s="283" t="s">
        <v>158</v>
      </c>
      <c r="B2" s="283"/>
      <c r="C2" s="283"/>
      <c r="D2" s="283"/>
      <c r="E2" s="283"/>
    </row>
    <row r="3" spans="1:5" ht="22.5" customHeight="1">
      <c r="A3" s="286" t="s">
        <v>214</v>
      </c>
      <c r="B3" s="286"/>
      <c r="C3" s="286"/>
      <c r="D3" s="286"/>
      <c r="E3" s="286"/>
    </row>
    <row r="4" spans="1:5" ht="13.5" customHeight="1" thickBot="1">
      <c r="A4" s="151" t="s">
        <v>108</v>
      </c>
      <c r="B4" s="30"/>
      <c r="C4" s="31"/>
      <c r="D4" s="31"/>
      <c r="E4" s="31"/>
    </row>
    <row r="5" spans="1:5" ht="29.25" customHeight="1" thickBot="1">
      <c r="A5" s="284" t="s">
        <v>145</v>
      </c>
      <c r="B5" s="284"/>
      <c r="C5" s="211" t="s">
        <v>157</v>
      </c>
      <c r="D5" s="285" t="s">
        <v>156</v>
      </c>
      <c r="E5" s="285"/>
    </row>
    <row r="6" spans="1:5" ht="30" customHeight="1">
      <c r="A6" s="284"/>
      <c r="B6" s="284"/>
      <c r="C6" s="242" t="s">
        <v>155</v>
      </c>
      <c r="D6" s="241" t="s">
        <v>154</v>
      </c>
      <c r="E6" s="240" t="s">
        <v>153</v>
      </c>
    </row>
    <row r="7" spans="1:5" ht="29.25" customHeight="1">
      <c r="A7" s="275" t="s">
        <v>187</v>
      </c>
      <c r="B7" s="275"/>
      <c r="C7" s="239">
        <v>13861</v>
      </c>
      <c r="D7" s="238">
        <v>132777</v>
      </c>
      <c r="E7" s="237">
        <v>64338</v>
      </c>
    </row>
    <row r="8" spans="1:5" ht="29.25" customHeight="1">
      <c r="A8" s="276" t="s">
        <v>83</v>
      </c>
      <c r="B8" s="276"/>
      <c r="C8" s="32">
        <v>13551</v>
      </c>
      <c r="D8" s="34">
        <v>158338</v>
      </c>
      <c r="E8" s="35">
        <v>85322</v>
      </c>
    </row>
    <row r="9" spans="1:5" ht="29.25" customHeight="1">
      <c r="A9" s="276" t="s">
        <v>164</v>
      </c>
      <c r="B9" s="276"/>
      <c r="C9" s="186">
        <v>9477</v>
      </c>
      <c r="D9" s="34">
        <v>124649</v>
      </c>
      <c r="E9" s="122">
        <v>84090</v>
      </c>
    </row>
    <row r="10" spans="1:5" ht="29.25" customHeight="1">
      <c r="A10" s="276" t="s">
        <v>165</v>
      </c>
      <c r="B10" s="276"/>
      <c r="C10" s="33">
        <v>10331</v>
      </c>
      <c r="D10" s="187">
        <v>111356</v>
      </c>
      <c r="E10" s="122">
        <v>71697</v>
      </c>
    </row>
    <row r="11" spans="1:5" ht="29.25" customHeight="1">
      <c r="A11" s="277" t="s">
        <v>188</v>
      </c>
      <c r="B11" s="278"/>
      <c r="C11" s="153">
        <v>11669</v>
      </c>
      <c r="D11" s="188">
        <v>106385</v>
      </c>
      <c r="E11" s="36">
        <v>71272</v>
      </c>
    </row>
    <row r="12" spans="1:5" ht="29.25" customHeight="1">
      <c r="A12" s="279" t="s">
        <v>189</v>
      </c>
      <c r="B12" s="280"/>
      <c r="C12" s="189">
        <v>12875</v>
      </c>
      <c r="D12" s="37">
        <v>115911</v>
      </c>
      <c r="E12" s="158">
        <v>76266</v>
      </c>
    </row>
    <row r="13" spans="1:5" ht="29.25" customHeight="1">
      <c r="A13" s="22"/>
      <c r="B13" s="287" t="s">
        <v>152</v>
      </c>
      <c r="C13" s="287"/>
      <c r="D13" s="287"/>
      <c r="E13" s="287"/>
    </row>
    <row r="14" spans="1:5" ht="29.25" customHeight="1" thickBot="1">
      <c r="A14" s="281" t="s">
        <v>190</v>
      </c>
      <c r="B14" s="44" t="s">
        <v>59</v>
      </c>
      <c r="C14" s="121">
        <v>10619</v>
      </c>
      <c r="D14" s="45">
        <v>0</v>
      </c>
      <c r="E14" s="46">
        <v>0</v>
      </c>
    </row>
    <row r="15" spans="1:5" ht="29.25" customHeight="1" thickBot="1">
      <c r="A15" s="281"/>
      <c r="B15" s="38" t="s">
        <v>60</v>
      </c>
      <c r="C15" s="39">
        <v>549</v>
      </c>
      <c r="D15" s="40">
        <v>106385</v>
      </c>
      <c r="E15" s="47">
        <v>71272</v>
      </c>
    </row>
    <row r="16" spans="1:5" ht="29.25" customHeight="1" thickBot="1">
      <c r="A16" s="281"/>
      <c r="B16" s="41" t="s">
        <v>61</v>
      </c>
      <c r="C16" s="42" t="s">
        <v>76</v>
      </c>
      <c r="D16" s="43">
        <v>0</v>
      </c>
      <c r="E16" s="48">
        <v>0</v>
      </c>
    </row>
    <row r="17" spans="1:5" ht="29.25" customHeight="1" thickBot="1">
      <c r="A17" s="281"/>
      <c r="B17" s="41" t="s">
        <v>55</v>
      </c>
      <c r="C17" s="42" t="s">
        <v>76</v>
      </c>
      <c r="D17" s="43">
        <v>0</v>
      </c>
      <c r="E17" s="48">
        <v>0</v>
      </c>
    </row>
    <row r="18" spans="1:5" ht="29.25" customHeight="1">
      <c r="A18" s="282"/>
      <c r="B18" s="41" t="s">
        <v>56</v>
      </c>
      <c r="C18" s="190">
        <v>501</v>
      </c>
      <c r="D18" s="191">
        <v>0</v>
      </c>
      <c r="E18" s="192">
        <v>0</v>
      </c>
    </row>
    <row r="19" spans="1:5" ht="29.25" customHeight="1" thickBot="1">
      <c r="A19" s="274" t="s">
        <v>191</v>
      </c>
      <c r="B19" s="210" t="s">
        <v>59</v>
      </c>
      <c r="C19" s="193">
        <v>11722</v>
      </c>
      <c r="D19" s="194">
        <v>0</v>
      </c>
      <c r="E19" s="195">
        <v>0</v>
      </c>
    </row>
    <row r="20" spans="1:5" ht="29.25" customHeight="1" thickBot="1">
      <c r="A20" s="274"/>
      <c r="B20" s="196" t="s">
        <v>60</v>
      </c>
      <c r="C20" s="197">
        <v>554</v>
      </c>
      <c r="D20" s="40">
        <v>115911</v>
      </c>
      <c r="E20" s="47">
        <v>76266</v>
      </c>
    </row>
    <row r="21" spans="1:5" ht="29.25" customHeight="1" thickBot="1">
      <c r="A21" s="274"/>
      <c r="B21" s="198" t="s">
        <v>61</v>
      </c>
      <c r="C21" s="199" t="s">
        <v>76</v>
      </c>
      <c r="D21" s="200">
        <v>0</v>
      </c>
      <c r="E21" s="201">
        <v>0</v>
      </c>
    </row>
    <row r="22" spans="1:5" ht="29.25" customHeight="1" thickBot="1">
      <c r="A22" s="274"/>
      <c r="B22" s="198" t="s">
        <v>146</v>
      </c>
      <c r="C22" s="199" t="s">
        <v>76</v>
      </c>
      <c r="D22" s="202">
        <v>0</v>
      </c>
      <c r="E22" s="203">
        <v>0</v>
      </c>
    </row>
    <row r="23" spans="1:5" ht="29.25" customHeight="1" thickBot="1">
      <c r="A23" s="274"/>
      <c r="B23" s="204" t="s">
        <v>147</v>
      </c>
      <c r="C23" s="205">
        <v>599</v>
      </c>
      <c r="D23" s="206">
        <v>0</v>
      </c>
      <c r="E23" s="207">
        <v>0</v>
      </c>
    </row>
    <row r="24" spans="1:5" s="21" customFormat="1" ht="13.5" customHeight="1">
      <c r="A24" s="20" t="s">
        <v>72</v>
      </c>
      <c r="B24" s="20"/>
      <c r="C24" s="49"/>
      <c r="D24" s="20"/>
      <c r="E24" s="20"/>
    </row>
    <row r="25" spans="1:5" s="21" customFormat="1" ht="13.5" customHeight="1">
      <c r="A25" s="20" t="s">
        <v>97</v>
      </c>
      <c r="B25" s="20"/>
      <c r="C25" s="20"/>
      <c r="D25" s="20"/>
      <c r="E25" s="20"/>
    </row>
    <row r="26" spans="1:5" s="21" customFormat="1" ht="13.5" customHeight="1">
      <c r="A26" s="20" t="s">
        <v>149</v>
      </c>
      <c r="B26" s="20"/>
      <c r="C26" s="20"/>
      <c r="D26" s="20"/>
      <c r="E26" s="20"/>
    </row>
    <row r="27" spans="1:5" s="21" customFormat="1" ht="13.5" customHeight="1">
      <c r="A27" s="20" t="s">
        <v>75</v>
      </c>
      <c r="B27" s="20"/>
      <c r="C27" s="20"/>
      <c r="D27" s="20"/>
      <c r="E27" s="20"/>
    </row>
  </sheetData>
  <mergeCells count="13">
    <mergeCell ref="A2:E2"/>
    <mergeCell ref="A5:B6"/>
    <mergeCell ref="D5:E5"/>
    <mergeCell ref="A3:E3"/>
    <mergeCell ref="B13:E13"/>
    <mergeCell ref="A19:A23"/>
    <mergeCell ref="A7:B7"/>
    <mergeCell ref="A8:B8"/>
    <mergeCell ref="A9:B9"/>
    <mergeCell ref="A10:B10"/>
    <mergeCell ref="A11:B11"/>
    <mergeCell ref="A12:B12"/>
    <mergeCell ref="A14:A18"/>
  </mergeCells>
  <phoneticPr fontId="2"/>
  <printOptions horizontalCentered="1"/>
  <pageMargins left="0.59055118110236227" right="0.59055118110236227" top="0.78740157480314965" bottom="0.78740157480314965" header="0.59055118110236227" footer="0.59055118110236227"/>
  <pageSetup paperSize="9" scale="99" orientation="portrait" r:id="rId1"/>
  <headerFooter alignWithMargins="0"/>
  <ignoredErrors>
    <ignoredError sqref="A9:B12"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election activeCell="A2" sqref="A2:I24"/>
    </sheetView>
  </sheetViews>
  <sheetFormatPr defaultColWidth="8.625" defaultRowHeight="13.5"/>
  <cols>
    <col min="1" max="1" width="11.875" style="12" customWidth="1"/>
    <col min="2" max="4" width="9.25" style="12" customWidth="1"/>
    <col min="5" max="6" width="10.75" style="12" customWidth="1"/>
    <col min="7" max="9" width="9.25" style="12" customWidth="1"/>
    <col min="10" max="16384" width="8.625" style="12"/>
  </cols>
  <sheetData>
    <row r="1" spans="1:9" ht="30" customHeight="1"/>
    <row r="2" spans="1:9" ht="22.5" customHeight="1">
      <c r="A2" s="264" t="s">
        <v>215</v>
      </c>
      <c r="B2" s="288"/>
      <c r="C2" s="288"/>
      <c r="D2" s="288"/>
      <c r="E2" s="288"/>
      <c r="F2" s="288"/>
      <c r="G2" s="288"/>
      <c r="H2" s="288"/>
      <c r="I2" s="288"/>
    </row>
    <row r="3" spans="1:9" ht="13.5" customHeight="1" thickBot="1">
      <c r="A3" s="26"/>
      <c r="B3" s="26"/>
      <c r="C3" s="26"/>
      <c r="D3" s="26"/>
      <c r="E3" s="26"/>
      <c r="F3" s="26"/>
      <c r="G3" s="26"/>
      <c r="H3" s="26"/>
      <c r="I3" s="26"/>
    </row>
    <row r="4" spans="1:9" ht="26.25" customHeight="1">
      <c r="A4" s="289" t="s">
        <v>23</v>
      </c>
      <c r="B4" s="291" t="s">
        <v>24</v>
      </c>
      <c r="C4" s="292"/>
      <c r="D4" s="292"/>
      <c r="E4" s="291" t="s">
        <v>25</v>
      </c>
      <c r="F4" s="293"/>
      <c r="G4" s="294" t="s">
        <v>26</v>
      </c>
      <c r="H4" s="295"/>
      <c r="I4" s="295"/>
    </row>
    <row r="5" spans="1:9" ht="26.25" customHeight="1">
      <c r="A5" s="290"/>
      <c r="B5" s="50" t="s">
        <v>27</v>
      </c>
      <c r="C5" s="51" t="s">
        <v>28</v>
      </c>
      <c r="D5" s="51" t="s">
        <v>29</v>
      </c>
      <c r="E5" s="50" t="s">
        <v>30</v>
      </c>
      <c r="F5" s="51" t="s">
        <v>31</v>
      </c>
      <c r="G5" s="50" t="s">
        <v>32</v>
      </c>
      <c r="H5" s="52" t="s">
        <v>33</v>
      </c>
      <c r="I5" s="53" t="s">
        <v>29</v>
      </c>
    </row>
    <row r="6" spans="1:9" ht="26.25" customHeight="1">
      <c r="A6" s="54" t="s">
        <v>85</v>
      </c>
      <c r="B6" s="55">
        <v>565</v>
      </c>
      <c r="C6" s="56">
        <v>4289</v>
      </c>
      <c r="D6" s="56">
        <v>4854</v>
      </c>
      <c r="E6" s="55">
        <v>362659</v>
      </c>
      <c r="F6" s="56">
        <v>368317</v>
      </c>
      <c r="G6" s="55">
        <v>859</v>
      </c>
      <c r="H6" s="57">
        <v>26</v>
      </c>
      <c r="I6" s="58">
        <v>885</v>
      </c>
    </row>
    <row r="7" spans="1:9" ht="26.25" customHeight="1">
      <c r="A7" s="54">
        <v>2</v>
      </c>
      <c r="B7" s="55">
        <v>0</v>
      </c>
      <c r="C7" s="56">
        <v>2911</v>
      </c>
      <c r="D7" s="56">
        <v>2911</v>
      </c>
      <c r="E7" s="55">
        <v>56013</v>
      </c>
      <c r="F7" s="56">
        <v>57494</v>
      </c>
      <c r="G7" s="55">
        <v>24</v>
      </c>
      <c r="H7" s="57">
        <v>5</v>
      </c>
      <c r="I7" s="58">
        <v>29</v>
      </c>
    </row>
    <row r="8" spans="1:9" ht="26.25" customHeight="1">
      <c r="A8" s="54">
        <v>3</v>
      </c>
      <c r="B8" s="55">
        <v>0</v>
      </c>
      <c r="C8" s="56">
        <v>2902</v>
      </c>
      <c r="D8" s="56">
        <v>2902</v>
      </c>
      <c r="E8" s="55">
        <v>72554</v>
      </c>
      <c r="F8" s="56">
        <v>72859</v>
      </c>
      <c r="G8" s="55">
        <v>763</v>
      </c>
      <c r="H8" s="57">
        <v>21</v>
      </c>
      <c r="I8" s="58">
        <v>784</v>
      </c>
    </row>
    <row r="9" spans="1:9" ht="26.25" customHeight="1">
      <c r="A9" s="54">
        <v>4</v>
      </c>
      <c r="B9" s="55">
        <v>0</v>
      </c>
      <c r="C9" s="56">
        <v>3841</v>
      </c>
      <c r="D9" s="56">
        <v>3841</v>
      </c>
      <c r="E9" s="55">
        <v>170528</v>
      </c>
      <c r="F9" s="56">
        <v>175427</v>
      </c>
      <c r="G9" s="55">
        <v>503</v>
      </c>
      <c r="H9" s="57">
        <v>18</v>
      </c>
      <c r="I9" s="58">
        <v>521</v>
      </c>
    </row>
    <row r="10" spans="1:9" ht="26.25" customHeight="1">
      <c r="A10" s="54">
        <v>5</v>
      </c>
      <c r="B10" s="59">
        <v>312</v>
      </c>
      <c r="C10" s="57">
        <v>3367</v>
      </c>
      <c r="D10" s="58">
        <v>3679</v>
      </c>
      <c r="E10" s="59">
        <v>261691</v>
      </c>
      <c r="F10" s="58">
        <v>270835</v>
      </c>
      <c r="G10" s="59">
        <v>390</v>
      </c>
      <c r="H10" s="57">
        <v>14</v>
      </c>
      <c r="I10" s="58">
        <v>404</v>
      </c>
    </row>
    <row r="11" spans="1:9" ht="26.25" customHeight="1">
      <c r="A11" s="54" t="s">
        <v>192</v>
      </c>
      <c r="B11" s="59">
        <v>9</v>
      </c>
      <c r="C11" s="57">
        <v>268</v>
      </c>
      <c r="D11" s="58">
        <v>277</v>
      </c>
      <c r="E11" s="59">
        <v>17109</v>
      </c>
      <c r="F11" s="58">
        <v>18036</v>
      </c>
      <c r="G11" s="59">
        <v>49</v>
      </c>
      <c r="H11" s="57">
        <v>1</v>
      </c>
      <c r="I11" s="58">
        <v>50</v>
      </c>
    </row>
    <row r="12" spans="1:9" ht="26.25" customHeight="1">
      <c r="A12" s="66" t="s">
        <v>110</v>
      </c>
      <c r="B12" s="55">
        <v>8</v>
      </c>
      <c r="C12" s="56">
        <v>297</v>
      </c>
      <c r="D12" s="56">
        <v>305</v>
      </c>
      <c r="E12" s="55">
        <v>20714</v>
      </c>
      <c r="F12" s="56">
        <v>20031</v>
      </c>
      <c r="G12" s="55">
        <v>43</v>
      </c>
      <c r="H12" s="57">
        <v>1</v>
      </c>
      <c r="I12" s="58">
        <v>44</v>
      </c>
    </row>
    <row r="13" spans="1:9" ht="26.25" customHeight="1">
      <c r="A13" s="66" t="s">
        <v>86</v>
      </c>
      <c r="B13" s="55">
        <v>9</v>
      </c>
      <c r="C13" s="56">
        <v>275</v>
      </c>
      <c r="D13" s="56">
        <v>284</v>
      </c>
      <c r="E13" s="55">
        <v>18265</v>
      </c>
      <c r="F13" s="56">
        <v>18153</v>
      </c>
      <c r="G13" s="55">
        <v>35</v>
      </c>
      <c r="H13" s="57">
        <v>1</v>
      </c>
      <c r="I13" s="58">
        <v>36</v>
      </c>
    </row>
    <row r="14" spans="1:9" ht="26.25" customHeight="1">
      <c r="A14" s="66" t="s">
        <v>87</v>
      </c>
      <c r="B14" s="55">
        <v>9</v>
      </c>
      <c r="C14" s="56">
        <v>303</v>
      </c>
      <c r="D14" s="56">
        <v>312</v>
      </c>
      <c r="E14" s="55">
        <v>17326</v>
      </c>
      <c r="F14" s="56">
        <v>18478</v>
      </c>
      <c r="G14" s="55">
        <v>21</v>
      </c>
      <c r="H14" s="57">
        <v>1</v>
      </c>
      <c r="I14" s="58">
        <v>22</v>
      </c>
    </row>
    <row r="15" spans="1:9" ht="26.25" customHeight="1">
      <c r="A15" s="66" t="s">
        <v>88</v>
      </c>
      <c r="B15" s="55">
        <v>9</v>
      </c>
      <c r="C15" s="56">
        <v>269</v>
      </c>
      <c r="D15" s="56">
        <v>278</v>
      </c>
      <c r="E15" s="55">
        <v>22437</v>
      </c>
      <c r="F15" s="56">
        <v>21907</v>
      </c>
      <c r="G15" s="55">
        <v>27</v>
      </c>
      <c r="H15" s="57">
        <v>1</v>
      </c>
      <c r="I15" s="58">
        <v>28</v>
      </c>
    </row>
    <row r="16" spans="1:9" ht="26.25" customHeight="1">
      <c r="A16" s="66" t="s">
        <v>89</v>
      </c>
      <c r="B16" s="55">
        <v>31</v>
      </c>
      <c r="C16" s="56">
        <v>308</v>
      </c>
      <c r="D16" s="56">
        <v>339</v>
      </c>
      <c r="E16" s="55">
        <v>19840</v>
      </c>
      <c r="F16" s="56">
        <v>21017</v>
      </c>
      <c r="G16" s="55">
        <v>49</v>
      </c>
      <c r="H16" s="57">
        <v>1</v>
      </c>
      <c r="I16" s="58">
        <v>50</v>
      </c>
    </row>
    <row r="17" spans="1:9" ht="26.25" customHeight="1">
      <c r="A17" s="66" t="s">
        <v>90</v>
      </c>
      <c r="B17" s="55">
        <v>36</v>
      </c>
      <c r="C17" s="56">
        <v>296</v>
      </c>
      <c r="D17" s="56">
        <v>332</v>
      </c>
      <c r="E17" s="55">
        <v>24126</v>
      </c>
      <c r="F17" s="56">
        <v>24822</v>
      </c>
      <c r="G17" s="55">
        <v>34</v>
      </c>
      <c r="H17" s="57">
        <v>1</v>
      </c>
      <c r="I17" s="58">
        <v>35</v>
      </c>
    </row>
    <row r="18" spans="1:9" ht="26.25" customHeight="1">
      <c r="A18" s="66" t="s">
        <v>91</v>
      </c>
      <c r="B18" s="55">
        <v>35</v>
      </c>
      <c r="C18" s="56">
        <v>283</v>
      </c>
      <c r="D18" s="56">
        <v>318</v>
      </c>
      <c r="E18" s="55">
        <v>24901</v>
      </c>
      <c r="F18" s="56">
        <v>25643</v>
      </c>
      <c r="G18" s="55">
        <v>11</v>
      </c>
      <c r="H18" s="57">
        <v>2</v>
      </c>
      <c r="I18" s="58">
        <v>13</v>
      </c>
    </row>
    <row r="19" spans="1:9" ht="26.25" customHeight="1">
      <c r="A19" s="66" t="s">
        <v>92</v>
      </c>
      <c r="B19" s="55">
        <v>37</v>
      </c>
      <c r="C19" s="56">
        <v>266</v>
      </c>
      <c r="D19" s="56">
        <v>303</v>
      </c>
      <c r="E19" s="55">
        <v>20974</v>
      </c>
      <c r="F19" s="56">
        <v>26409</v>
      </c>
      <c r="G19" s="55">
        <v>14</v>
      </c>
      <c r="H19" s="57">
        <v>1</v>
      </c>
      <c r="I19" s="58">
        <v>15</v>
      </c>
    </row>
    <row r="20" spans="1:9" ht="26.25" customHeight="1">
      <c r="A20" s="54" t="s">
        <v>193</v>
      </c>
      <c r="B20" s="55">
        <v>47</v>
      </c>
      <c r="C20" s="56">
        <v>260</v>
      </c>
      <c r="D20" s="56">
        <v>307</v>
      </c>
      <c r="E20" s="55">
        <v>24364</v>
      </c>
      <c r="F20" s="56">
        <v>24293</v>
      </c>
      <c r="G20" s="55">
        <v>11</v>
      </c>
      <c r="H20" s="57">
        <v>2</v>
      </c>
      <c r="I20" s="58">
        <v>13</v>
      </c>
    </row>
    <row r="21" spans="1:9" ht="26.25" customHeight="1">
      <c r="A21" s="66" t="s">
        <v>93</v>
      </c>
      <c r="B21" s="55">
        <v>46</v>
      </c>
      <c r="C21" s="56">
        <v>280</v>
      </c>
      <c r="D21" s="56">
        <v>326</v>
      </c>
      <c r="E21" s="55">
        <v>25741</v>
      </c>
      <c r="F21" s="56">
        <v>26416</v>
      </c>
      <c r="G21" s="55">
        <v>17</v>
      </c>
      <c r="H21" s="57">
        <v>1</v>
      </c>
      <c r="I21" s="58">
        <v>18</v>
      </c>
    </row>
    <row r="22" spans="1:9" ht="26.25" customHeight="1" thickBot="1">
      <c r="A22" s="67" t="s">
        <v>94</v>
      </c>
      <c r="B22" s="60">
        <v>36</v>
      </c>
      <c r="C22" s="61">
        <v>262</v>
      </c>
      <c r="D22" s="61">
        <v>298</v>
      </c>
      <c r="E22" s="60">
        <v>25894</v>
      </c>
      <c r="F22" s="61">
        <v>25630</v>
      </c>
      <c r="G22" s="60">
        <v>79</v>
      </c>
      <c r="H22" s="62">
        <v>1</v>
      </c>
      <c r="I22" s="63">
        <v>80</v>
      </c>
    </row>
    <row r="23" spans="1:9">
      <c r="A23" s="25" t="s">
        <v>150</v>
      </c>
      <c r="B23" s="25"/>
      <c r="C23" s="25"/>
      <c r="D23" s="25"/>
      <c r="E23" s="25"/>
      <c r="F23" s="25"/>
      <c r="G23" s="25"/>
      <c r="H23" s="25"/>
      <c r="I23" s="25"/>
    </row>
    <row r="24" spans="1:9">
      <c r="A24" s="64" t="s">
        <v>73</v>
      </c>
      <c r="B24" s="64"/>
      <c r="C24" s="65"/>
      <c r="D24" s="65"/>
      <c r="E24" s="65"/>
      <c r="F24" s="65"/>
      <c r="G24" s="65"/>
      <c r="H24" s="65"/>
      <c r="I24" s="208"/>
    </row>
  </sheetData>
  <mergeCells count="5">
    <mergeCell ref="A2:I2"/>
    <mergeCell ref="A4:A5"/>
    <mergeCell ref="B4:D4"/>
    <mergeCell ref="E4:F4"/>
    <mergeCell ref="G4:I4"/>
  </mergeCells>
  <phoneticPr fontId="2"/>
  <printOptions horizontalCentered="1"/>
  <pageMargins left="0.78740157480314965" right="0.78740157480314965" top="0.78740157480314965" bottom="0.78740157480314965" header="0.59055118110236227" footer="0.59055118110236227"/>
  <pageSetup paperSize="9" orientation="portrait" r:id="rId1"/>
  <headerFooter alignWithMargins="0"/>
  <ignoredErrors>
    <ignoredError sqref="A12:A19 A21:A22"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zoomScaleNormal="100" workbookViewId="0"/>
  </sheetViews>
  <sheetFormatPr defaultRowHeight="13.5"/>
  <cols>
    <col min="1" max="1" width="12.5" style="29" customWidth="1"/>
    <col min="2" max="2" width="13.625" style="29" customWidth="1"/>
    <col min="3" max="12" width="13.125" style="29" customWidth="1"/>
    <col min="13" max="13" width="13.625" style="29" customWidth="1"/>
    <col min="14" max="14" width="12.5" style="29" customWidth="1"/>
    <col min="15" max="16384" width="9" style="29"/>
  </cols>
  <sheetData>
    <row r="1" spans="1:14" ht="30" customHeight="1"/>
    <row r="2" spans="1:14" s="27" customFormat="1" ht="22.5" customHeight="1">
      <c r="A2" s="296" t="s">
        <v>160</v>
      </c>
      <c r="B2" s="296"/>
      <c r="C2" s="296"/>
      <c r="D2" s="296"/>
      <c r="E2" s="296"/>
      <c r="F2" s="296"/>
      <c r="G2" s="296"/>
      <c r="H2" s="297" t="s">
        <v>217</v>
      </c>
      <c r="I2" s="297"/>
      <c r="J2" s="297"/>
      <c r="K2" s="297"/>
      <c r="L2" s="297"/>
      <c r="M2" s="297"/>
      <c r="N2" s="297"/>
    </row>
    <row r="3" spans="1:14" s="28" customFormat="1" ht="13.5" customHeight="1" thickBot="1">
      <c r="A3" s="131" t="s">
        <v>159</v>
      </c>
      <c r="B3" s="129"/>
      <c r="C3" s="132"/>
      <c r="D3" s="132"/>
      <c r="E3" s="132"/>
      <c r="F3" s="129"/>
      <c r="G3" s="129"/>
      <c r="H3" s="129"/>
      <c r="I3" s="129"/>
      <c r="J3" s="129"/>
      <c r="K3" s="129"/>
      <c r="L3" s="129"/>
      <c r="M3" s="129"/>
      <c r="N3" s="130"/>
    </row>
    <row r="4" spans="1:14" s="138" customFormat="1" ht="18.600000000000001" customHeight="1">
      <c r="A4" s="133"/>
      <c r="B4" s="134" t="s">
        <v>98</v>
      </c>
      <c r="C4" s="135" t="s">
        <v>99</v>
      </c>
      <c r="D4" s="135" t="s">
        <v>100</v>
      </c>
      <c r="E4" s="135" t="s">
        <v>101</v>
      </c>
      <c r="F4" s="135" t="s">
        <v>102</v>
      </c>
      <c r="G4" s="135" t="s">
        <v>103</v>
      </c>
      <c r="H4" s="232" t="s">
        <v>104</v>
      </c>
      <c r="I4" s="135" t="s">
        <v>105</v>
      </c>
      <c r="J4" s="136"/>
      <c r="K4" s="137"/>
      <c r="L4" s="137"/>
      <c r="M4" s="137"/>
      <c r="N4" s="130"/>
    </row>
    <row r="5" spans="1:14" s="28" customFormat="1" ht="18.600000000000001" customHeight="1">
      <c r="A5" s="143" t="s">
        <v>85</v>
      </c>
      <c r="B5" s="144">
        <v>24076400</v>
      </c>
      <c r="C5" s="123">
        <v>7217900</v>
      </c>
      <c r="D5" s="123">
        <v>2007200</v>
      </c>
      <c r="E5" s="123">
        <v>3540500</v>
      </c>
      <c r="F5" s="123">
        <v>5084700</v>
      </c>
      <c r="G5" s="123">
        <v>1827100</v>
      </c>
      <c r="H5" s="233">
        <v>3026800</v>
      </c>
      <c r="I5" s="123">
        <v>1372200</v>
      </c>
      <c r="J5" s="129"/>
      <c r="K5" s="129"/>
      <c r="L5" s="129"/>
      <c r="M5" s="142"/>
    </row>
    <row r="6" spans="1:14" s="28" customFormat="1" ht="18.600000000000001" customHeight="1">
      <c r="A6" s="143">
        <v>2</v>
      </c>
      <c r="B6" s="144">
        <v>19514100</v>
      </c>
      <c r="C6" s="123">
        <v>6167700</v>
      </c>
      <c r="D6" s="123">
        <v>1639000</v>
      </c>
      <c r="E6" s="123">
        <v>2980000</v>
      </c>
      <c r="F6" s="123">
        <v>4036600</v>
      </c>
      <c r="G6" s="123">
        <v>1483600</v>
      </c>
      <c r="H6" s="233">
        <v>2265200</v>
      </c>
      <c r="I6" s="123">
        <v>942000</v>
      </c>
      <c r="J6" s="129"/>
      <c r="K6" s="129"/>
      <c r="L6" s="129"/>
      <c r="M6" s="142"/>
    </row>
    <row r="7" spans="1:14" s="28" customFormat="1" ht="18.600000000000001" customHeight="1">
      <c r="A7" s="143">
        <v>3</v>
      </c>
      <c r="B7" s="144">
        <v>20646800</v>
      </c>
      <c r="C7" s="123">
        <v>6570700</v>
      </c>
      <c r="D7" s="123">
        <v>1730100</v>
      </c>
      <c r="E7" s="123">
        <v>3186500</v>
      </c>
      <c r="F7" s="123">
        <v>4268200</v>
      </c>
      <c r="G7" s="123">
        <v>1567000</v>
      </c>
      <c r="H7" s="233">
        <v>2347400</v>
      </c>
      <c r="I7" s="123">
        <v>976900</v>
      </c>
      <c r="J7" s="129"/>
      <c r="K7" s="129"/>
      <c r="L7" s="129"/>
      <c r="M7" s="142"/>
    </row>
    <row r="8" spans="1:14" s="28" customFormat="1" ht="18.600000000000001" customHeight="1">
      <c r="A8" s="143">
        <v>4</v>
      </c>
      <c r="B8" s="124">
        <v>22419200</v>
      </c>
      <c r="C8" s="123">
        <v>6907600</v>
      </c>
      <c r="D8" s="123">
        <v>1928800</v>
      </c>
      <c r="E8" s="123">
        <v>3456800</v>
      </c>
      <c r="F8" s="123">
        <v>4665400</v>
      </c>
      <c r="G8" s="123">
        <v>1690700</v>
      </c>
      <c r="H8" s="233">
        <v>2604000</v>
      </c>
      <c r="I8" s="123">
        <v>1165900</v>
      </c>
      <c r="J8" s="129"/>
      <c r="K8" s="129"/>
      <c r="L8" s="129"/>
      <c r="M8" s="142"/>
    </row>
    <row r="9" spans="1:14" s="28" customFormat="1" ht="18.600000000000001" customHeight="1">
      <c r="A9" s="145">
        <v>5</v>
      </c>
      <c r="B9" s="146">
        <v>23411200</v>
      </c>
      <c r="C9" s="147">
        <v>7188100</v>
      </c>
      <c r="D9" s="147">
        <v>2063600</v>
      </c>
      <c r="E9" s="147">
        <v>3584200</v>
      </c>
      <c r="F9" s="147">
        <v>4871200</v>
      </c>
      <c r="G9" s="147">
        <v>1751800</v>
      </c>
      <c r="H9" s="234">
        <v>2690000</v>
      </c>
      <c r="I9" s="147">
        <v>1262300</v>
      </c>
      <c r="J9" s="129"/>
      <c r="K9" s="129"/>
      <c r="L9" s="129"/>
      <c r="M9" s="142"/>
    </row>
    <row r="10" spans="1:14" s="28" customFormat="1" ht="18.600000000000001" customHeight="1">
      <c r="A10" s="139" t="s">
        <v>194</v>
      </c>
      <c r="B10" s="141">
        <v>1880000</v>
      </c>
      <c r="C10" s="177">
        <v>582500</v>
      </c>
      <c r="D10" s="140">
        <v>161500</v>
      </c>
      <c r="E10" s="177">
        <v>287200</v>
      </c>
      <c r="F10" s="140">
        <v>387700</v>
      </c>
      <c r="G10" s="141">
        <v>136600</v>
      </c>
      <c r="H10" s="235">
        <v>221800</v>
      </c>
      <c r="I10" s="141">
        <v>102700</v>
      </c>
      <c r="J10" s="129"/>
      <c r="K10" s="129"/>
      <c r="L10" s="129"/>
      <c r="M10" s="129"/>
      <c r="N10" s="130"/>
    </row>
    <row r="11" spans="1:14" s="28" customFormat="1" ht="18.600000000000001" customHeight="1">
      <c r="A11" s="148" t="s">
        <v>112</v>
      </c>
      <c r="B11" s="123">
        <v>1960400</v>
      </c>
      <c r="C11" s="125">
        <v>583900</v>
      </c>
      <c r="D11" s="124">
        <v>173200</v>
      </c>
      <c r="E11" s="125">
        <v>298800</v>
      </c>
      <c r="F11" s="124">
        <v>401600</v>
      </c>
      <c r="G11" s="123">
        <v>148000</v>
      </c>
      <c r="H11" s="233">
        <v>237400</v>
      </c>
      <c r="I11" s="123">
        <v>117500</v>
      </c>
      <c r="J11" s="129"/>
      <c r="K11" s="129"/>
      <c r="L11" s="129"/>
      <c r="M11" s="129"/>
      <c r="N11" s="130"/>
    </row>
    <row r="12" spans="1:14" s="28" customFormat="1" ht="18.600000000000001" customHeight="1">
      <c r="A12" s="148" t="s">
        <v>113</v>
      </c>
      <c r="B12" s="123">
        <v>1846900</v>
      </c>
      <c r="C12" s="125">
        <v>585900</v>
      </c>
      <c r="D12" s="124">
        <v>161300</v>
      </c>
      <c r="E12" s="125">
        <v>283100</v>
      </c>
      <c r="F12" s="124">
        <v>380100</v>
      </c>
      <c r="G12" s="123">
        <v>134900</v>
      </c>
      <c r="H12" s="233">
        <v>205100</v>
      </c>
      <c r="I12" s="123">
        <v>96500</v>
      </c>
      <c r="J12" s="129"/>
      <c r="K12" s="129"/>
      <c r="L12" s="129"/>
      <c r="M12" s="129"/>
      <c r="N12" s="130"/>
    </row>
    <row r="13" spans="1:14" s="28" customFormat="1" ht="18.600000000000001" customHeight="1">
      <c r="A13" s="148" t="s">
        <v>114</v>
      </c>
      <c r="B13" s="123">
        <v>1891600</v>
      </c>
      <c r="C13" s="125">
        <v>593000</v>
      </c>
      <c r="D13" s="124">
        <v>157300</v>
      </c>
      <c r="E13" s="125">
        <v>295500</v>
      </c>
      <c r="F13" s="124">
        <v>393200</v>
      </c>
      <c r="G13" s="123">
        <v>142900</v>
      </c>
      <c r="H13" s="233">
        <v>211800</v>
      </c>
      <c r="I13" s="123">
        <v>97900</v>
      </c>
      <c r="J13" s="129"/>
      <c r="K13" s="129"/>
      <c r="L13" s="129"/>
      <c r="M13" s="129"/>
      <c r="N13" s="130"/>
    </row>
    <row r="14" spans="1:14" s="28" customFormat="1" ht="18.600000000000001" customHeight="1">
      <c r="A14" s="148" t="s">
        <v>115</v>
      </c>
      <c r="B14" s="123">
        <v>2052000</v>
      </c>
      <c r="C14" s="125">
        <v>625400</v>
      </c>
      <c r="D14" s="124">
        <v>184500</v>
      </c>
      <c r="E14" s="125">
        <v>310800</v>
      </c>
      <c r="F14" s="124">
        <v>433200</v>
      </c>
      <c r="G14" s="123">
        <v>153700</v>
      </c>
      <c r="H14" s="233">
        <v>235600</v>
      </c>
      <c r="I14" s="123">
        <v>108800</v>
      </c>
      <c r="J14" s="129"/>
      <c r="K14" s="129"/>
      <c r="L14" s="129"/>
      <c r="M14" s="129"/>
      <c r="N14" s="130"/>
    </row>
    <row r="15" spans="1:14" s="28" customFormat="1" ht="18.600000000000001" customHeight="1">
      <c r="A15" s="148" t="s">
        <v>116</v>
      </c>
      <c r="B15" s="123">
        <v>1904500</v>
      </c>
      <c r="C15" s="125">
        <v>596000</v>
      </c>
      <c r="D15" s="124">
        <v>164500</v>
      </c>
      <c r="E15" s="125">
        <v>289700</v>
      </c>
      <c r="F15" s="124">
        <v>396100</v>
      </c>
      <c r="G15" s="123">
        <v>144700</v>
      </c>
      <c r="H15" s="233">
        <v>215800</v>
      </c>
      <c r="I15" s="123">
        <v>97700</v>
      </c>
      <c r="J15" s="129"/>
      <c r="K15" s="129"/>
      <c r="L15" s="129"/>
      <c r="M15" s="129"/>
      <c r="N15" s="130"/>
    </row>
    <row r="16" spans="1:14" s="28" customFormat="1" ht="18.600000000000001" customHeight="1">
      <c r="A16" s="148" t="s">
        <v>117</v>
      </c>
      <c r="B16" s="123">
        <v>2014200</v>
      </c>
      <c r="C16" s="125">
        <v>615200</v>
      </c>
      <c r="D16" s="124">
        <v>175100</v>
      </c>
      <c r="E16" s="125">
        <v>310900</v>
      </c>
      <c r="F16" s="124">
        <v>420900</v>
      </c>
      <c r="G16" s="123">
        <v>155700</v>
      </c>
      <c r="H16" s="233">
        <v>230700</v>
      </c>
      <c r="I16" s="123">
        <v>105700</v>
      </c>
      <c r="J16" s="129"/>
      <c r="K16" s="129"/>
      <c r="L16" s="129"/>
      <c r="M16" s="129"/>
      <c r="N16" s="130"/>
    </row>
    <row r="17" spans="1:14" s="28" customFormat="1" ht="18.600000000000001" customHeight="1">
      <c r="A17" s="148" t="s">
        <v>118</v>
      </c>
      <c r="B17" s="123">
        <v>2070400</v>
      </c>
      <c r="C17" s="125">
        <v>616300</v>
      </c>
      <c r="D17" s="124">
        <v>184500</v>
      </c>
      <c r="E17" s="125">
        <v>316100</v>
      </c>
      <c r="F17" s="124">
        <v>443500</v>
      </c>
      <c r="G17" s="123">
        <v>161200</v>
      </c>
      <c r="H17" s="233">
        <v>239100</v>
      </c>
      <c r="I17" s="123">
        <v>109700</v>
      </c>
      <c r="J17" s="129"/>
      <c r="K17" s="129"/>
      <c r="L17" s="129"/>
      <c r="M17" s="129"/>
      <c r="N17" s="130"/>
    </row>
    <row r="18" spans="1:14" s="28" customFormat="1" ht="18.600000000000001" customHeight="1">
      <c r="A18" s="148" t="s">
        <v>119</v>
      </c>
      <c r="B18" s="123">
        <v>2024000</v>
      </c>
      <c r="C18" s="125">
        <v>624500</v>
      </c>
      <c r="D18" s="124">
        <v>181000</v>
      </c>
      <c r="E18" s="125">
        <v>311900</v>
      </c>
      <c r="F18" s="124">
        <v>417400</v>
      </c>
      <c r="G18" s="123">
        <v>149500</v>
      </c>
      <c r="H18" s="233">
        <v>230700</v>
      </c>
      <c r="I18" s="123">
        <v>109000</v>
      </c>
      <c r="J18" s="129"/>
      <c r="K18" s="129"/>
      <c r="L18" s="129"/>
      <c r="M18" s="129"/>
      <c r="N18" s="130"/>
    </row>
    <row r="19" spans="1:14" s="28" customFormat="1" ht="18.600000000000001" customHeight="1">
      <c r="A19" s="143" t="s">
        <v>195</v>
      </c>
      <c r="B19" s="123">
        <v>1855300</v>
      </c>
      <c r="C19" s="125">
        <v>568800</v>
      </c>
      <c r="D19" s="124">
        <v>171200</v>
      </c>
      <c r="E19" s="125">
        <v>279700</v>
      </c>
      <c r="F19" s="124">
        <v>381100</v>
      </c>
      <c r="G19" s="123">
        <v>133700</v>
      </c>
      <c r="H19" s="233">
        <v>219300</v>
      </c>
      <c r="I19" s="123">
        <v>101500</v>
      </c>
      <c r="J19" s="129"/>
      <c r="K19" s="129"/>
      <c r="L19" s="129"/>
      <c r="M19" s="129"/>
      <c r="N19" s="130"/>
    </row>
    <row r="20" spans="1:14" s="28" customFormat="1" ht="18.600000000000001" customHeight="1">
      <c r="A20" s="148" t="s">
        <v>106</v>
      </c>
      <c r="B20" s="123">
        <v>1852900</v>
      </c>
      <c r="C20" s="125">
        <v>561100</v>
      </c>
      <c r="D20" s="124">
        <v>165400</v>
      </c>
      <c r="E20" s="125">
        <v>284500</v>
      </c>
      <c r="F20" s="124">
        <v>390000</v>
      </c>
      <c r="G20" s="123">
        <v>138300</v>
      </c>
      <c r="H20" s="233">
        <v>210300</v>
      </c>
      <c r="I20" s="123">
        <v>103300</v>
      </c>
      <c r="J20" s="129"/>
      <c r="K20" s="129"/>
      <c r="L20" s="129"/>
      <c r="M20" s="129"/>
      <c r="N20" s="130"/>
    </row>
    <row r="21" spans="1:14" s="28" customFormat="1" ht="18.600000000000001" customHeight="1" thickBot="1">
      <c r="A21" s="149" t="s">
        <v>107</v>
      </c>
      <c r="B21" s="126">
        <v>2059000</v>
      </c>
      <c r="C21" s="128">
        <v>635500</v>
      </c>
      <c r="D21" s="127">
        <v>184100</v>
      </c>
      <c r="E21" s="128">
        <v>316000</v>
      </c>
      <c r="F21" s="127">
        <v>426400</v>
      </c>
      <c r="G21" s="126">
        <v>152600</v>
      </c>
      <c r="H21" s="236">
        <v>232400</v>
      </c>
      <c r="I21" s="126">
        <v>112000</v>
      </c>
      <c r="J21" s="129"/>
      <c r="K21" s="129"/>
      <c r="L21" s="129"/>
      <c r="M21" s="129"/>
      <c r="N21" s="130"/>
    </row>
    <row r="22" spans="1:14" s="28" customFormat="1" ht="13.5" customHeight="1">
      <c r="A22" s="131" t="s">
        <v>34</v>
      </c>
      <c r="B22" s="129"/>
      <c r="C22" s="129"/>
      <c r="D22" s="129"/>
      <c r="E22" s="129"/>
      <c r="F22" s="129"/>
      <c r="G22" s="129"/>
      <c r="H22" s="129"/>
      <c r="I22" s="129"/>
      <c r="J22" s="129"/>
      <c r="K22" s="129"/>
      <c r="L22" s="129"/>
      <c r="M22" s="129"/>
      <c r="N22" s="130"/>
    </row>
    <row r="23" spans="1:14" s="12" customFormat="1">
      <c r="A23" s="64" t="s">
        <v>161</v>
      </c>
      <c r="B23" s="64"/>
      <c r="C23" s="65"/>
      <c r="D23" s="65"/>
      <c r="E23" s="65"/>
      <c r="F23" s="65"/>
      <c r="G23" s="65"/>
      <c r="H23" s="65"/>
      <c r="I23" s="208"/>
    </row>
    <row r="24" spans="1:14" ht="13.5" customHeight="1"/>
    <row r="25" spans="1:14" ht="13.5" customHeight="1">
      <c r="B25" s="150"/>
      <c r="C25" s="150"/>
      <c r="D25" s="150"/>
      <c r="E25" s="150"/>
      <c r="F25" s="150"/>
      <c r="G25" s="150"/>
      <c r="H25" s="150"/>
      <c r="I25" s="150"/>
      <c r="J25" s="150"/>
      <c r="K25" s="150"/>
      <c r="L25" s="150"/>
      <c r="M25" s="150"/>
    </row>
    <row r="26" spans="1:14" ht="13.5" customHeight="1">
      <c r="B26" s="150"/>
      <c r="C26" s="150"/>
      <c r="D26" s="150"/>
      <c r="E26" s="150"/>
      <c r="F26" s="150"/>
      <c r="G26" s="150"/>
      <c r="H26" s="150"/>
      <c r="I26" s="150"/>
      <c r="J26" s="150"/>
      <c r="K26" s="150"/>
      <c r="L26" s="150"/>
      <c r="M26" s="150"/>
    </row>
    <row r="27" spans="1:14" ht="13.5" customHeight="1"/>
    <row r="28" spans="1:14" ht="13.5" customHeight="1"/>
    <row r="29" spans="1:14" ht="13.5" customHeight="1"/>
    <row r="30" spans="1:14" ht="13.5" customHeight="1"/>
    <row r="31" spans="1:14" ht="13.5" customHeight="1"/>
    <row r="32" spans="1:14"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sheetData>
  <mergeCells count="2">
    <mergeCell ref="A2:G2"/>
    <mergeCell ref="H2:N2"/>
  </mergeCells>
  <phoneticPr fontId="2"/>
  <printOptions horizontalCentered="1"/>
  <pageMargins left="0.78740157480314965" right="0.78740157480314965" top="0.59055118110236227" bottom="0.59055118110236227" header="0.51181102362204722" footer="0.51181102362204722"/>
  <pageSetup paperSize="9" scale="83" fitToWidth="0" fitToHeight="0" orientation="portrait" r:id="rId1"/>
  <headerFooter alignWithMargins="0"/>
  <colBreaks count="1" manualBreakCount="1">
    <brk id="7" max="1048575" man="1"/>
  </colBreaks>
  <ignoredErrors>
    <ignoredError sqref="A20:A21 A11:A18"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heetViews>
  <sheetFormatPr defaultColWidth="8.625" defaultRowHeight="13.5"/>
  <cols>
    <col min="1" max="1" width="27.25" style="12" customWidth="1"/>
    <col min="2" max="2" width="5.25" style="12" customWidth="1"/>
    <col min="3" max="7" width="10.625" style="12" customWidth="1"/>
    <col min="8" max="16384" width="8.625" style="12"/>
  </cols>
  <sheetData>
    <row r="1" spans="1:7" s="10" customFormat="1" ht="30" customHeight="1"/>
    <row r="2" spans="1:7" ht="22.5" customHeight="1">
      <c r="A2" s="298" t="s">
        <v>218</v>
      </c>
      <c r="B2" s="298"/>
      <c r="C2" s="298"/>
      <c r="D2" s="298"/>
      <c r="E2" s="298"/>
      <c r="F2" s="298"/>
      <c r="G2" s="298"/>
    </row>
    <row r="3" spans="1:7" s="11" customFormat="1" ht="13.5" customHeight="1" thickBot="1">
      <c r="A3" s="23"/>
      <c r="B3" s="23"/>
      <c r="C3" s="24"/>
      <c r="D3" s="24"/>
      <c r="E3" s="24"/>
      <c r="F3" s="25"/>
      <c r="G3" s="24" t="s">
        <v>74</v>
      </c>
    </row>
    <row r="4" spans="1:7" s="11" customFormat="1" ht="24.95" customHeight="1">
      <c r="A4" s="266" t="s">
        <v>35</v>
      </c>
      <c r="B4" s="299"/>
      <c r="C4" s="85" t="s">
        <v>84</v>
      </c>
      <c r="D4" s="85" t="s">
        <v>111</v>
      </c>
      <c r="E4" s="85" t="s">
        <v>137</v>
      </c>
      <c r="F4" s="85" t="s">
        <v>166</v>
      </c>
      <c r="G4" s="85" t="s">
        <v>196</v>
      </c>
    </row>
    <row r="5" spans="1:7" s="11" customFormat="1" ht="24.95" customHeight="1">
      <c r="A5" s="247" t="s">
        <v>170</v>
      </c>
      <c r="B5" s="86" t="s">
        <v>36</v>
      </c>
      <c r="C5" s="87">
        <v>201</v>
      </c>
      <c r="D5" s="87">
        <v>201</v>
      </c>
      <c r="E5" s="87">
        <v>201</v>
      </c>
      <c r="F5" s="87">
        <v>196</v>
      </c>
      <c r="G5" s="87">
        <v>196</v>
      </c>
    </row>
    <row r="6" spans="1:7" s="11" customFormat="1" ht="24.95" customHeight="1">
      <c r="A6" s="248" t="s">
        <v>171</v>
      </c>
      <c r="B6" s="88" t="s">
        <v>37</v>
      </c>
      <c r="C6" s="89">
        <v>68</v>
      </c>
      <c r="D6" s="89">
        <v>70</v>
      </c>
      <c r="E6" s="89">
        <v>70</v>
      </c>
      <c r="F6" s="89">
        <v>71</v>
      </c>
      <c r="G6" s="89">
        <v>73</v>
      </c>
    </row>
    <row r="7" spans="1:7" s="11" customFormat="1" ht="24.95" customHeight="1">
      <c r="A7" s="248" t="s">
        <v>172</v>
      </c>
      <c r="B7" s="88" t="s">
        <v>38</v>
      </c>
      <c r="C7" s="89">
        <v>3301</v>
      </c>
      <c r="D7" s="89">
        <v>2429</v>
      </c>
      <c r="E7" s="89">
        <v>2642</v>
      </c>
      <c r="F7" s="89">
        <v>3136</v>
      </c>
      <c r="G7" s="89">
        <v>3588</v>
      </c>
    </row>
    <row r="8" spans="1:7" s="11" customFormat="1" ht="24.95" customHeight="1">
      <c r="A8" s="248" t="s">
        <v>173</v>
      </c>
      <c r="B8" s="88" t="s">
        <v>39</v>
      </c>
      <c r="C8" s="89">
        <v>65998</v>
      </c>
      <c r="D8" s="89">
        <v>48176</v>
      </c>
      <c r="E8" s="89">
        <v>49284</v>
      </c>
      <c r="F8" s="89">
        <v>55201</v>
      </c>
      <c r="G8" s="89">
        <v>64701</v>
      </c>
    </row>
    <row r="9" spans="1:7" s="11" customFormat="1" ht="24.95" customHeight="1">
      <c r="A9" s="248" t="s">
        <v>174</v>
      </c>
      <c r="B9" s="88" t="s">
        <v>40</v>
      </c>
      <c r="C9" s="89">
        <v>2483</v>
      </c>
      <c r="D9" s="89">
        <v>2367</v>
      </c>
      <c r="E9" s="89">
        <v>2369</v>
      </c>
      <c r="F9" s="89">
        <v>2347</v>
      </c>
      <c r="G9" s="89">
        <v>2330</v>
      </c>
    </row>
    <row r="10" spans="1:7" s="11" customFormat="1" ht="24.95" customHeight="1">
      <c r="A10" s="248" t="s">
        <v>175</v>
      </c>
      <c r="B10" s="88" t="s">
        <v>41</v>
      </c>
      <c r="C10" s="89">
        <v>20541</v>
      </c>
      <c r="D10" s="89">
        <v>19008</v>
      </c>
      <c r="E10" s="89">
        <v>19030</v>
      </c>
      <c r="F10" s="89">
        <v>19008</v>
      </c>
      <c r="G10" s="89">
        <v>19373</v>
      </c>
    </row>
    <row r="11" spans="1:7" s="11" customFormat="1" ht="24.95" customHeight="1">
      <c r="A11" s="248" t="s">
        <v>176</v>
      </c>
      <c r="B11" s="88" t="s">
        <v>36</v>
      </c>
      <c r="C11" s="89">
        <v>121</v>
      </c>
      <c r="D11" s="89">
        <v>125</v>
      </c>
      <c r="E11" s="89">
        <v>125</v>
      </c>
      <c r="F11" s="89">
        <v>124</v>
      </c>
      <c r="G11" s="89">
        <v>120</v>
      </c>
    </row>
    <row r="12" spans="1:7" s="11" customFormat="1" ht="24.95" customHeight="1">
      <c r="A12" s="248" t="s">
        <v>177</v>
      </c>
      <c r="B12" s="88" t="s">
        <v>42</v>
      </c>
      <c r="C12" s="89">
        <v>161</v>
      </c>
      <c r="D12" s="89">
        <v>128</v>
      </c>
      <c r="E12" s="89">
        <v>139</v>
      </c>
      <c r="F12" s="89">
        <v>165</v>
      </c>
      <c r="G12" s="89">
        <v>185</v>
      </c>
    </row>
    <row r="13" spans="1:7" s="11" customFormat="1" ht="24.95" customHeight="1">
      <c r="A13" s="248" t="s">
        <v>178</v>
      </c>
      <c r="B13" s="88" t="s">
        <v>43</v>
      </c>
      <c r="C13" s="89">
        <v>32130</v>
      </c>
      <c r="D13" s="89">
        <v>25345</v>
      </c>
      <c r="E13" s="89">
        <v>25898</v>
      </c>
      <c r="F13" s="89">
        <v>29041</v>
      </c>
      <c r="G13" s="89">
        <v>33398</v>
      </c>
    </row>
    <row r="14" spans="1:7" s="11" customFormat="1" ht="24.95" customHeight="1" thickBot="1">
      <c r="A14" s="249" t="s">
        <v>169</v>
      </c>
      <c r="B14" s="90" t="s">
        <v>43</v>
      </c>
      <c r="C14" s="91">
        <v>266</v>
      </c>
      <c r="D14" s="91">
        <v>204</v>
      </c>
      <c r="E14" s="91">
        <v>208</v>
      </c>
      <c r="F14" s="91">
        <v>235</v>
      </c>
      <c r="G14" s="91">
        <v>278</v>
      </c>
    </row>
    <row r="15" spans="1:7" s="11" customFormat="1" ht="13.5" customHeight="1">
      <c r="A15" s="25" t="s">
        <v>44</v>
      </c>
      <c r="B15" s="25"/>
      <c r="C15" s="25"/>
      <c r="D15" s="25"/>
      <c r="E15" s="25"/>
      <c r="F15" s="25"/>
      <c r="G15" s="25"/>
    </row>
  </sheetData>
  <mergeCells count="2">
    <mergeCell ref="A2:G2"/>
    <mergeCell ref="A4:B4"/>
  </mergeCells>
  <phoneticPr fontId="2"/>
  <printOptions horizontalCentered="1"/>
  <pageMargins left="0.78740157480314965" right="0.78740157480314965" top="0.78740157480314965" bottom="0.78740157480314965" header="0.59055118110236227" footer="0.59055118110236227"/>
  <pageSetup paperSize="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3.5"/>
  <cols>
    <col min="1" max="2" width="20.625" style="11" customWidth="1"/>
    <col min="3" max="3" width="25.625" style="11" customWidth="1"/>
    <col min="4" max="16384" width="9" style="11"/>
  </cols>
  <sheetData>
    <row r="1" spans="1:3" s="10" customFormat="1" ht="30" customHeight="1">
      <c r="A1" s="11"/>
      <c r="B1" s="11"/>
      <c r="C1" s="11"/>
    </row>
    <row r="2" spans="1:3" s="10" customFormat="1" ht="22.5" customHeight="1">
      <c r="A2" s="300" t="s">
        <v>205</v>
      </c>
      <c r="B2" s="300"/>
      <c r="C2" s="300"/>
    </row>
    <row r="3" spans="1:3" s="10" customFormat="1" ht="13.5" customHeight="1" thickBot="1">
      <c r="A3" s="23"/>
      <c r="B3" s="23"/>
      <c r="C3" s="24" t="s">
        <v>77</v>
      </c>
    </row>
    <row r="4" spans="1:3" s="10" customFormat="1" ht="18" customHeight="1">
      <c r="A4" s="120" t="s">
        <v>82</v>
      </c>
      <c r="B4" s="70" t="s">
        <v>81</v>
      </c>
      <c r="C4" s="70" t="s">
        <v>80</v>
      </c>
    </row>
    <row r="5" spans="1:3" s="10" customFormat="1" ht="18" customHeight="1">
      <c r="A5" s="92" t="s">
        <v>197</v>
      </c>
      <c r="B5" s="55">
        <v>44</v>
      </c>
      <c r="C5" s="55">
        <v>379</v>
      </c>
    </row>
    <row r="6" spans="1:3" s="10" customFormat="1" ht="18" customHeight="1">
      <c r="A6" s="93" t="s">
        <v>198</v>
      </c>
      <c r="B6" s="55">
        <v>44</v>
      </c>
      <c r="C6" s="55">
        <v>374</v>
      </c>
    </row>
    <row r="7" spans="1:3" s="10" customFormat="1" ht="18" customHeight="1">
      <c r="A7" s="93" t="s">
        <v>200</v>
      </c>
      <c r="B7" s="94">
        <v>44</v>
      </c>
      <c r="C7" s="95">
        <v>367</v>
      </c>
    </row>
    <row r="8" spans="1:3" s="10" customFormat="1" ht="18" customHeight="1">
      <c r="A8" s="180" t="s">
        <v>202</v>
      </c>
      <c r="B8" s="181">
        <v>44</v>
      </c>
      <c r="C8" s="182">
        <v>360</v>
      </c>
    </row>
    <row r="9" spans="1:3" s="10" customFormat="1" ht="18" customHeight="1" thickBot="1">
      <c r="A9" s="183" t="s">
        <v>204</v>
      </c>
      <c r="B9" s="184">
        <v>44</v>
      </c>
      <c r="C9" s="185">
        <v>359</v>
      </c>
    </row>
    <row r="10" spans="1:3" s="10" customFormat="1" ht="14.25" customHeight="1">
      <c r="A10" s="68" t="s">
        <v>45</v>
      </c>
      <c r="B10" s="68"/>
      <c r="C10" s="25"/>
    </row>
    <row r="11" spans="1:3">
      <c r="A11" s="25" t="s">
        <v>46</v>
      </c>
      <c r="B11" s="96"/>
      <c r="C11" s="96"/>
    </row>
  </sheetData>
  <mergeCells count="1">
    <mergeCell ref="A2:C2"/>
  </mergeCells>
  <phoneticPr fontId="2"/>
  <printOptions gridLinesSet="0"/>
  <pageMargins left="0.78740157480314965" right="0.78740157480314965" top="0.78740157480314965" bottom="0.78740157480314965" header="0.59055118110236227" footer="0.59055118110236227"/>
  <pageSetup paperSize="9" orientation="portrait" r:id="rId1"/>
  <headerFooter alignWithMargins="0"/>
  <ignoredErrors>
    <ignoredError sqref="A6:A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目次</vt:lpstr>
      <vt:lpstr>102</vt:lpstr>
      <vt:lpstr>103</vt:lpstr>
      <vt:lpstr>104</vt:lpstr>
      <vt:lpstr>105</vt:lpstr>
      <vt:lpstr>106</vt:lpstr>
      <vt:lpstr>107</vt:lpstr>
      <vt:lpstr>108</vt:lpstr>
      <vt:lpstr>109</vt:lpstr>
      <vt:lpstr>110</vt:lpstr>
      <vt:lpstr>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佐賀市</dc:creator>
  <cp:lastModifiedBy>sagashi</cp:lastModifiedBy>
  <cp:lastPrinted>2017-10-10T01:28:22Z</cp:lastPrinted>
  <dcterms:created xsi:type="dcterms:W3CDTF">2015-05-25T08:35:42Z</dcterms:created>
  <dcterms:modified xsi:type="dcterms:W3CDTF">2025-07-08T08:45:35Z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90508</vt:lpwstr>
  </property>
  <property fmtid="{D5CDD505-2E9C-101B-9397-08002B2CF9AE}" pid="3" name="NXPowerLiteSettings">
    <vt:lpwstr>C74006B004C800</vt:lpwstr>
  </property>
  <property fmtid="{D5CDD505-2E9C-101B-9397-08002B2CF9AE}" pid="4" name="NXPowerLiteVersion">
    <vt:lpwstr>S5.2.4</vt:lpwstr>
  </property>
</Properties>
</file>