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bookViews>
  <sheets>
    <sheet name="目次" sheetId="11" r:id="rId1"/>
    <sheet name="001" sheetId="12" r:id="rId2"/>
    <sheet name="002" sheetId="4" r:id="rId3"/>
    <sheet name="003" sheetId="5" r:id="rId4"/>
    <sheet name="004" sheetId="6" r:id="rId5"/>
    <sheet name="005" sheetId="7" r:id="rId6"/>
    <sheet name="006" sheetId="8" r:id="rId7"/>
    <sheet name="007" sheetId="9" r:id="rId8"/>
    <sheet name="008" sheetId="13" r:id="rId9"/>
    <sheet name="009" sheetId="2" r:id="rId10"/>
    <sheet name="010" sheetId="3" r:id="rId11"/>
  </sheets>
  <definedNames>
    <definedName name="_xlnm.Print_Area" localSheetId="2">'002'!#REF!</definedName>
    <definedName name="_xlnm.Print_Area" localSheetId="7">'007'!$A$1:$M$35</definedName>
    <definedName name="_xlnm.Print_Area">'010'!$A$3:$F$12</definedName>
  </definedNames>
  <calcPr calcId="162913"/>
</workbook>
</file>

<file path=xl/calcChain.xml><?xml version="1.0" encoding="utf-8"?>
<calcChain xmlns="http://schemas.openxmlformats.org/spreadsheetml/2006/main">
  <c r="C13" i="11" l="1"/>
  <c r="C14" i="11" l="1"/>
  <c r="B14" i="11" l="1"/>
  <c r="B13" i="11"/>
  <c r="C12" i="11"/>
  <c r="C11" i="11"/>
  <c r="B12" i="11"/>
  <c r="B11" i="11"/>
  <c r="C10" i="11"/>
  <c r="B10" i="11"/>
  <c r="C9" i="11"/>
  <c r="B9" i="11"/>
  <c r="C8" i="11"/>
  <c r="B8" i="11"/>
  <c r="C7" i="11"/>
  <c r="B7" i="11"/>
  <c r="C6" i="11"/>
  <c r="B6" i="11"/>
  <c r="C5" i="11"/>
  <c r="B5" i="11"/>
</calcChain>
</file>

<file path=xl/sharedStrings.xml><?xml version="1.0" encoding="utf-8"?>
<sst xmlns="http://schemas.openxmlformats.org/spreadsheetml/2006/main" count="582" uniqueCount="463">
  <si>
    <t>合併の経緯</t>
  </si>
  <si>
    <t>市制を施行</t>
  </si>
  <si>
    <t>町村制を施行(東川副村･新北村)</t>
  </si>
  <si>
    <t>諸富町となる(東川副村･新北村が合併)</t>
  </si>
  <si>
    <t>神野村を合併</t>
  </si>
  <si>
    <t>町村制を施行(春日村･川上村･松梅村)</t>
  </si>
  <si>
    <t>大和村となる(春日村･川上村･松梅村が合併)</t>
  </si>
  <si>
    <t>富士村の一部を編入</t>
  </si>
  <si>
    <t>町制施行により大和町となる</t>
  </si>
  <si>
    <t>町村制を施行(小関村･南山村･北山村)</t>
  </si>
  <si>
    <t>富士村となる(小関村･南山村･北山村が合併)</t>
  </si>
  <si>
    <t>富士村の一部を大和村に分割</t>
  </si>
  <si>
    <t>町制施行により富士町となる</t>
  </si>
  <si>
    <t>蓮池町の一部を合併</t>
  </si>
  <si>
    <t>町制施行により東与賀町となる</t>
  </si>
  <si>
    <t>西川副村を編入合併</t>
  </si>
  <si>
    <t>町制施行により久保田町となる</t>
  </si>
  <si>
    <t>旧川副町・旧東与賀町・旧久保田町を編入合併する</t>
  </si>
  <si>
    <t>資料：企画政策課</t>
    <rPh sb="3" eb="5">
      <t>キカク</t>
    </rPh>
    <rPh sb="5" eb="7">
      <t>セイサク</t>
    </rPh>
    <rPh sb="7" eb="8">
      <t>カ</t>
    </rPh>
    <phoneticPr fontId="3"/>
  </si>
  <si>
    <t>資料：佐賀地方気象台</t>
  </si>
  <si>
    <t>月日・起時</t>
    <rPh sb="0" eb="1">
      <t>ツキ</t>
    </rPh>
    <phoneticPr fontId="7"/>
  </si>
  <si>
    <t>最低気圧</t>
  </si>
  <si>
    <t>名     称</t>
  </si>
  <si>
    <t>年</t>
    <rPh sb="0" eb="1">
      <t>ネン</t>
    </rPh>
    <phoneticPr fontId="7"/>
  </si>
  <si>
    <t>平年値</t>
    <rPh sb="0" eb="3">
      <t>ヘイネンチ</t>
    </rPh>
    <phoneticPr fontId="7"/>
  </si>
  <si>
    <t>期間</t>
    <rPh sb="0" eb="2">
      <t>キカン</t>
    </rPh>
    <phoneticPr fontId="7"/>
  </si>
  <si>
    <t>初雪</t>
    <rPh sb="0" eb="2">
      <t>ハツユキ</t>
    </rPh>
    <phoneticPr fontId="7"/>
  </si>
  <si>
    <t>初冠雪
（天山）</t>
    <rPh sb="0" eb="1">
      <t>ハツ</t>
    </rPh>
    <rPh sb="1" eb="3">
      <t>カンセツ</t>
    </rPh>
    <rPh sb="5" eb="7">
      <t>テンザン</t>
    </rPh>
    <phoneticPr fontId="7"/>
  </si>
  <si>
    <t>初氷</t>
    <rPh sb="0" eb="1">
      <t>ハツ</t>
    </rPh>
    <rPh sb="1" eb="2">
      <t>コオリ</t>
    </rPh>
    <phoneticPr fontId="7"/>
  </si>
  <si>
    <t>年次</t>
    <rPh sb="0" eb="2">
      <t>ネンジ</t>
    </rPh>
    <phoneticPr fontId="7"/>
  </si>
  <si>
    <t>長瀬町</t>
  </si>
  <si>
    <t>昭和48年 4月 1日</t>
  </si>
  <si>
    <t>神園一・二・三・四・五・六丁目</t>
  </si>
  <si>
    <t>昭和46年12月 1日</t>
  </si>
  <si>
    <t>西田代一・二丁目</t>
  </si>
  <si>
    <t>昭和46年 4月 1日</t>
  </si>
  <si>
    <t>平成25年 9月 1日</t>
    <rPh sb="0" eb="2">
      <t>ヘイセイ</t>
    </rPh>
    <rPh sb="4" eb="5">
      <t>ネン</t>
    </rPh>
    <rPh sb="7" eb="8">
      <t>ガツ</t>
    </rPh>
    <rPh sb="10" eb="11">
      <t>ニチ</t>
    </rPh>
    <phoneticPr fontId="7"/>
  </si>
  <si>
    <t>伊勢町・神野西一・二・三・四丁目</t>
  </si>
  <si>
    <t>昭和45年12月 1日</t>
  </si>
  <si>
    <t>新栄東一・二・三・四丁目・新栄西一・二丁目</t>
    <rPh sb="0" eb="2">
      <t>シンエイ</t>
    </rPh>
    <rPh sb="2" eb="3">
      <t>ヒガシ</t>
    </rPh>
    <phoneticPr fontId="7"/>
  </si>
  <si>
    <t>昭和45年10月 1日</t>
  </si>
  <si>
    <t>昭和45年 7月 1日</t>
  </si>
  <si>
    <t>平成10年11月 2日</t>
  </si>
  <si>
    <t>呉服元町</t>
  </si>
  <si>
    <t>昭和44年12月 1日</t>
  </si>
  <si>
    <t>兵庫南一・二・三・四丁目</t>
  </si>
  <si>
    <t>平成 9年 1月21日</t>
  </si>
  <si>
    <t>木原一・二・三丁目</t>
  </si>
  <si>
    <t>平成 6年11月 7日</t>
  </si>
  <si>
    <t>昭和44年 9月 1日</t>
  </si>
  <si>
    <t>光一・二丁目</t>
  </si>
  <si>
    <t>平成 3年 7月15日</t>
  </si>
  <si>
    <t>開成一・二・三・四・五・六丁目</t>
  </si>
  <si>
    <t>平成 2年11月 5日</t>
  </si>
  <si>
    <t>鍋島一・二・三・四・五・六丁目</t>
  </si>
  <si>
    <t>平成 2年 1月11日</t>
  </si>
  <si>
    <t>昭和44年 5月 1日</t>
  </si>
  <si>
    <t>若楠三丁目(城井樋地区分)</t>
  </si>
  <si>
    <t>昭和43年 8月 1日</t>
  </si>
  <si>
    <t>昭和63年11月 1日</t>
  </si>
  <si>
    <t>昭和43年 4月 1日</t>
  </si>
  <si>
    <t>駅南本町</t>
  </si>
  <si>
    <t>昭和58年 8月 1日</t>
  </si>
  <si>
    <t>昭和42年 8月 1日</t>
  </si>
  <si>
    <t>昭和56年 8月 1日</t>
  </si>
  <si>
    <t>八戸溝一・二・三丁目・卸本町</t>
  </si>
  <si>
    <t>昭和53年 6月 1日</t>
  </si>
  <si>
    <t>昭和41年 4月 1日</t>
  </si>
  <si>
    <t>町　　　　　名</t>
  </si>
  <si>
    <t>久保田町</t>
    <rPh sb="0" eb="3">
      <t>クボタ</t>
    </rPh>
    <rPh sb="3" eb="4">
      <t>マチ</t>
    </rPh>
    <phoneticPr fontId="7"/>
  </si>
  <si>
    <t>東与賀町</t>
    <rPh sb="0" eb="1">
      <t>ヒガシ</t>
    </rPh>
    <rPh sb="1" eb="2">
      <t>ヨ</t>
    </rPh>
    <rPh sb="2" eb="3">
      <t>ガ</t>
    </rPh>
    <rPh sb="3" eb="4">
      <t>マチ</t>
    </rPh>
    <phoneticPr fontId="7"/>
  </si>
  <si>
    <t>川副町</t>
    <rPh sb="0" eb="2">
      <t>カワソエ</t>
    </rPh>
    <rPh sb="2" eb="3">
      <t>マチ</t>
    </rPh>
    <phoneticPr fontId="7"/>
  </si>
  <si>
    <t>三瀬村</t>
    <rPh sb="0" eb="2">
      <t>ミツセ</t>
    </rPh>
    <rPh sb="2" eb="3">
      <t>ムラ</t>
    </rPh>
    <phoneticPr fontId="7"/>
  </si>
  <si>
    <t>富士町</t>
    <rPh sb="0" eb="2">
      <t>フジ</t>
    </rPh>
    <rPh sb="2" eb="3">
      <t>マチ</t>
    </rPh>
    <phoneticPr fontId="7"/>
  </si>
  <si>
    <t>大和町</t>
    <rPh sb="0" eb="2">
      <t>ヤマト</t>
    </rPh>
    <rPh sb="2" eb="3">
      <t>マチ</t>
    </rPh>
    <phoneticPr fontId="7"/>
  </si>
  <si>
    <t>諸富町</t>
    <rPh sb="0" eb="2">
      <t>モロドミ</t>
    </rPh>
    <rPh sb="2" eb="3">
      <t>マチ</t>
    </rPh>
    <phoneticPr fontId="7"/>
  </si>
  <si>
    <t>旧佐賀市</t>
    <rPh sb="0" eb="1">
      <t>キュウ</t>
    </rPh>
    <rPh sb="1" eb="3">
      <t>サガ</t>
    </rPh>
    <rPh sb="3" eb="4">
      <t>シ</t>
    </rPh>
    <phoneticPr fontId="7"/>
  </si>
  <si>
    <t>（単位：k㎡）</t>
    <rPh sb="1" eb="3">
      <t>タンイ</t>
    </rPh>
    <phoneticPr fontId="7"/>
  </si>
  <si>
    <t>資料：資産税課</t>
  </si>
  <si>
    <t>畑</t>
  </si>
  <si>
    <t>田</t>
  </si>
  <si>
    <t>構成比</t>
  </si>
  <si>
    <t>実　数</t>
  </si>
  <si>
    <t>区分</t>
    <rPh sb="0" eb="2">
      <t>クブン</t>
    </rPh>
    <phoneticPr fontId="7"/>
  </si>
  <si>
    <t>評価額(単位：千円）</t>
    <rPh sb="0" eb="3">
      <t>ヒョウカガク</t>
    </rPh>
    <rPh sb="4" eb="6">
      <t>タンイ</t>
    </rPh>
    <rPh sb="7" eb="8">
      <t>セン</t>
    </rPh>
    <rPh sb="8" eb="9">
      <t>エン</t>
    </rPh>
    <phoneticPr fontId="3"/>
  </si>
  <si>
    <t>原   野</t>
  </si>
  <si>
    <t>山   林</t>
  </si>
  <si>
    <t>宅   地</t>
  </si>
  <si>
    <t>総   数</t>
  </si>
  <si>
    <t>年  次</t>
  </si>
  <si>
    <t>各年1月1日現在</t>
    <rPh sb="3" eb="4">
      <t>ガツ</t>
    </rPh>
    <rPh sb="5" eb="6">
      <t>ニチ</t>
    </rPh>
    <phoneticPr fontId="7"/>
  </si>
  <si>
    <t>面積(単位：千㎡）</t>
    <rPh sb="0" eb="2">
      <t>メンセキ</t>
    </rPh>
    <rPh sb="3" eb="5">
      <t>タンイ</t>
    </rPh>
    <rPh sb="6" eb="7">
      <t>セン</t>
    </rPh>
    <phoneticPr fontId="3"/>
  </si>
  <si>
    <t>雪</t>
  </si>
  <si>
    <t>雨</t>
  </si>
  <si>
    <t>小雨</t>
  </si>
  <si>
    <t>曇り</t>
  </si>
  <si>
    <t>晴れ</t>
  </si>
  <si>
    <t>快晴</t>
  </si>
  <si>
    <t>平　均</t>
  </si>
  <si>
    <t>毎    日    の    天    気</t>
  </si>
  <si>
    <t>気     温（℃）</t>
  </si>
  <si>
    <t>年次・月</t>
    <rPh sb="0" eb="1">
      <t>ネン</t>
    </rPh>
    <rPh sb="1" eb="2">
      <t>ジ</t>
    </rPh>
    <rPh sb="3" eb="4">
      <t>ツキ</t>
    </rPh>
    <phoneticPr fontId="7"/>
  </si>
  <si>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3"/>
  </si>
  <si>
    <t>掲載年次・年度</t>
    <rPh sb="0" eb="2">
      <t>ケイサイ</t>
    </rPh>
    <rPh sb="2" eb="4">
      <t>ネンジ</t>
    </rPh>
    <rPh sb="5" eb="7">
      <t>ネンド</t>
    </rPh>
    <phoneticPr fontId="3"/>
  </si>
  <si>
    <t>タイトル</t>
    <phoneticPr fontId="3"/>
  </si>
  <si>
    <t>-</t>
    <phoneticPr fontId="3"/>
  </si>
  <si>
    <t>昭和55年10月15日</t>
  </si>
  <si>
    <t>神野西四丁目・神園三丁目・若宮二丁目</t>
  </si>
  <si>
    <t>平成11年11月 1日</t>
  </si>
  <si>
    <t>光三丁目</t>
  </si>
  <si>
    <t>平成13年11月12日</t>
  </si>
  <si>
    <t>各年1月1日現在</t>
  </si>
  <si>
    <t>雑種地</t>
  </si>
  <si>
    <t>池   沼</t>
  </si>
  <si>
    <t>平均相
対湿度
（％）</t>
    <phoneticPr fontId="7"/>
  </si>
  <si>
    <t>降水量
（mm）</t>
    <phoneticPr fontId="7"/>
  </si>
  <si>
    <t>平  均
風  速
（m/s）</t>
    <phoneticPr fontId="7"/>
  </si>
  <si>
    <t>最  高
（極）</t>
    <phoneticPr fontId="7"/>
  </si>
  <si>
    <t>最  低
（極）</t>
    <phoneticPr fontId="7"/>
  </si>
  <si>
    <t>資料：佐賀地方気象台</t>
    <rPh sb="0" eb="2">
      <t>シリョウ</t>
    </rPh>
    <rPh sb="3" eb="5">
      <t>サガ</t>
    </rPh>
    <rPh sb="5" eb="7">
      <t>チホウ</t>
    </rPh>
    <rPh sb="7" eb="9">
      <t>キショウ</t>
    </rPh>
    <rPh sb="9" eb="10">
      <t>ダイ</t>
    </rPh>
    <phoneticPr fontId="7"/>
  </si>
  <si>
    <t>　28</t>
  </si>
  <si>
    <t>　29</t>
  </si>
  <si>
    <t>注) 住居表示地区の各町名呼称は, ○○町（まち）と定めるが, 次の町名に限って○○町（ちょう）とする。</t>
    <rPh sb="3" eb="5">
      <t>ジュウキョ</t>
    </rPh>
    <rPh sb="5" eb="7">
      <t>ヒョウジ</t>
    </rPh>
    <rPh sb="7" eb="9">
      <t>チク</t>
    </rPh>
    <rPh sb="26" eb="27">
      <t>サダ</t>
    </rPh>
    <phoneticPr fontId="7"/>
  </si>
  <si>
    <t xml:space="preserve"> 　 鬼丸町, 愛敬町, 堀川町</t>
  </si>
  <si>
    <t>注1）旧佐賀市は平成17年10月合併以前の佐賀市の区域。</t>
    <rPh sb="0" eb="1">
      <t>チュウ</t>
    </rPh>
    <rPh sb="3" eb="4">
      <t>キュウ</t>
    </rPh>
    <rPh sb="4" eb="7">
      <t>サガシ</t>
    </rPh>
    <rPh sb="8" eb="10">
      <t>ヘイセイ</t>
    </rPh>
    <rPh sb="12" eb="13">
      <t>ネン</t>
    </rPh>
    <rPh sb="15" eb="16">
      <t>ガツ</t>
    </rPh>
    <rPh sb="16" eb="18">
      <t>ガッペイ</t>
    </rPh>
    <rPh sb="18" eb="20">
      <t>イゼン</t>
    </rPh>
    <rPh sb="21" eb="24">
      <t>サガシ</t>
    </rPh>
    <rPh sb="25" eb="27">
      <t>クイキ</t>
    </rPh>
    <phoneticPr fontId="7"/>
  </si>
  <si>
    <t>総数</t>
  </si>
  <si>
    <t>宅地</t>
  </si>
  <si>
    <t>池沼</t>
  </si>
  <si>
    <t>山林</t>
  </si>
  <si>
    <t>原野</t>
  </si>
  <si>
    <t>　</t>
    <phoneticPr fontId="3"/>
  </si>
  <si>
    <t>2. 住居表示施行日表</t>
    <phoneticPr fontId="3"/>
  </si>
  <si>
    <t>　30</t>
  </si>
  <si>
    <t>令和元年</t>
    <rPh sb="0" eb="2">
      <t>レイワ</t>
    </rPh>
    <rPh sb="2" eb="4">
      <t>ガンネン</t>
    </rPh>
    <phoneticPr fontId="3"/>
  </si>
  <si>
    <t>台風第10号</t>
    <rPh sb="0" eb="2">
      <t>タイフウ</t>
    </rPh>
    <rPh sb="2" eb="3">
      <t>ダイ</t>
    </rPh>
    <rPh sb="5" eb="6">
      <t>ゴウ</t>
    </rPh>
    <phoneticPr fontId="21"/>
  </si>
  <si>
    <t>注2）標高は佐賀市本庁舎に最寄の一等水準点（白山一丁目）の数値。</t>
    <rPh sb="0" eb="1">
      <t>チュウ</t>
    </rPh>
    <rPh sb="3" eb="5">
      <t>ヒョウコウ</t>
    </rPh>
    <rPh sb="6" eb="8">
      <t>サガ</t>
    </rPh>
    <rPh sb="8" eb="9">
      <t>シ</t>
    </rPh>
    <rPh sb="9" eb="10">
      <t>ホン</t>
    </rPh>
    <rPh sb="10" eb="12">
      <t>チョウシャ</t>
    </rPh>
    <rPh sb="13" eb="15">
      <t>モヨリ</t>
    </rPh>
    <rPh sb="16" eb="18">
      <t>イットウ</t>
    </rPh>
    <rPh sb="18" eb="21">
      <t>スイジュンテン</t>
    </rPh>
    <rPh sb="22" eb="24">
      <t>シラヤマ</t>
    </rPh>
    <rPh sb="24" eb="27">
      <t>イッチョウメ</t>
    </rPh>
    <rPh sb="29" eb="31">
      <t>スウチ</t>
    </rPh>
    <phoneticPr fontId="7"/>
  </si>
  <si>
    <t>　　 合算して算出している。</t>
    <phoneticPr fontId="7"/>
  </si>
  <si>
    <t>1. 市町村の合併の経緯</t>
    <phoneticPr fontId="3"/>
  </si>
  <si>
    <t>　3. 位 置</t>
    <phoneticPr fontId="3"/>
  </si>
  <si>
    <t>　4. 面 積</t>
    <rPh sb="4" eb="5">
      <t>メン</t>
    </rPh>
    <rPh sb="6" eb="7">
      <t>セキ</t>
    </rPh>
    <phoneticPr fontId="7"/>
  </si>
  <si>
    <t>2021寒候年（R2.8～R3.7)</t>
    <rPh sb="4" eb="5">
      <t>カン</t>
    </rPh>
    <rPh sb="5" eb="6">
      <t>コウ</t>
    </rPh>
    <rPh sb="6" eb="7">
      <t>ネン</t>
    </rPh>
    <phoneticPr fontId="9"/>
  </si>
  <si>
    <t xml:space="preserve">      2</t>
    <phoneticPr fontId="7"/>
  </si>
  <si>
    <t xml:space="preserve">      3</t>
  </si>
  <si>
    <t xml:space="preserve">      4</t>
  </si>
  <si>
    <t xml:space="preserve">      5</t>
  </si>
  <si>
    <t xml:space="preserve">      6</t>
  </si>
  <si>
    <t xml:space="preserve">      7</t>
  </si>
  <si>
    <t xml:space="preserve">      8</t>
  </si>
  <si>
    <t xml:space="preserve">      9</t>
  </si>
  <si>
    <t xml:space="preserve">     10</t>
    <phoneticPr fontId="7"/>
  </si>
  <si>
    <t xml:space="preserve">     11</t>
  </si>
  <si>
    <t xml:space="preserve">     12</t>
    <phoneticPr fontId="7"/>
  </si>
  <si>
    <t>台風第5号</t>
    <phoneticPr fontId="3"/>
  </si>
  <si>
    <t>台風第9号</t>
    <rPh sb="0" eb="2">
      <t>タイフウ</t>
    </rPh>
    <rPh sb="2" eb="3">
      <t>ダイ</t>
    </rPh>
    <rPh sb="4" eb="5">
      <t>ゴウ</t>
    </rPh>
    <phoneticPr fontId="3"/>
  </si>
  <si>
    <t>8月10日13時20分</t>
    <rPh sb="1" eb="2">
      <t>ガツ</t>
    </rPh>
    <rPh sb="4" eb="5">
      <t>ニチ</t>
    </rPh>
    <rPh sb="7" eb="8">
      <t>ジ</t>
    </rPh>
    <rPh sb="10" eb="11">
      <t>フン</t>
    </rPh>
    <phoneticPr fontId="3"/>
  </si>
  <si>
    <t>9月2日22時55分</t>
    <rPh sb="1" eb="2">
      <t>ガツ</t>
    </rPh>
    <rPh sb="3" eb="4">
      <t>ニチ</t>
    </rPh>
    <rPh sb="6" eb="7">
      <t>ジ</t>
    </rPh>
    <rPh sb="9" eb="10">
      <t>フン</t>
    </rPh>
    <phoneticPr fontId="3"/>
  </si>
  <si>
    <t>9月7日02時26分</t>
    <rPh sb="1" eb="2">
      <t>ガツ</t>
    </rPh>
    <rPh sb="3" eb="4">
      <t>ニチ</t>
    </rPh>
    <rPh sb="6" eb="7">
      <t>ジ</t>
    </rPh>
    <rPh sb="9" eb="10">
      <t>フン</t>
    </rPh>
    <phoneticPr fontId="3"/>
  </si>
  <si>
    <t>8月10日13時35分</t>
    <rPh sb="1" eb="2">
      <t>ガツ</t>
    </rPh>
    <rPh sb="4" eb="5">
      <t>ニチ</t>
    </rPh>
    <rPh sb="7" eb="8">
      <t>ジ</t>
    </rPh>
    <rPh sb="10" eb="11">
      <t>フン</t>
    </rPh>
    <phoneticPr fontId="3"/>
  </si>
  <si>
    <t>9月3日01時34分</t>
    <rPh sb="1" eb="2">
      <t>ガツ</t>
    </rPh>
    <rPh sb="3" eb="4">
      <t>ニチ</t>
    </rPh>
    <rPh sb="6" eb="7">
      <t>ジ</t>
    </rPh>
    <rPh sb="9" eb="10">
      <t>フン</t>
    </rPh>
    <phoneticPr fontId="3"/>
  </si>
  <si>
    <t>9月7日03時47分</t>
    <rPh sb="1" eb="2">
      <t>ガツ</t>
    </rPh>
    <rPh sb="3" eb="4">
      <t>ニチ</t>
    </rPh>
    <rPh sb="6" eb="7">
      <t>ジ</t>
    </rPh>
    <rPh sb="9" eb="10">
      <t>フン</t>
    </rPh>
    <phoneticPr fontId="3"/>
  </si>
  <si>
    <t>8月10日11時09分</t>
    <rPh sb="1" eb="2">
      <t>ガツ</t>
    </rPh>
    <rPh sb="4" eb="5">
      <t>ニチ</t>
    </rPh>
    <rPh sb="7" eb="8">
      <t>ジ</t>
    </rPh>
    <rPh sb="10" eb="11">
      <t>フン</t>
    </rPh>
    <phoneticPr fontId="3"/>
  </si>
  <si>
    <t>9月2日23時41分</t>
    <rPh sb="1" eb="2">
      <t>ガツ</t>
    </rPh>
    <rPh sb="3" eb="4">
      <t>ニチ</t>
    </rPh>
    <rPh sb="6" eb="7">
      <t>ジ</t>
    </rPh>
    <rPh sb="9" eb="10">
      <t>フン</t>
    </rPh>
    <phoneticPr fontId="3"/>
  </si>
  <si>
    <t>9月7日03時31分</t>
    <rPh sb="1" eb="2">
      <t>ガツ</t>
    </rPh>
    <rPh sb="3" eb="4">
      <t>ニチ</t>
    </rPh>
    <rPh sb="6" eb="7">
      <t>ジ</t>
    </rPh>
    <rPh sb="9" eb="10">
      <t>フン</t>
    </rPh>
    <phoneticPr fontId="3"/>
  </si>
  <si>
    <t>東西位置</t>
    <rPh sb="0" eb="2">
      <t>トウザイ</t>
    </rPh>
    <rPh sb="2" eb="4">
      <t>イチ</t>
    </rPh>
    <phoneticPr fontId="21"/>
  </si>
  <si>
    <t>地名</t>
    <rPh sb="0" eb="2">
      <t>チメイ</t>
    </rPh>
    <phoneticPr fontId="21"/>
  </si>
  <si>
    <t>経度</t>
    <rPh sb="0" eb="2">
      <t>ケイド</t>
    </rPh>
    <phoneticPr fontId="21"/>
  </si>
  <si>
    <t>南北位置</t>
    <rPh sb="0" eb="2">
      <t>ナンボク</t>
    </rPh>
    <rPh sb="2" eb="4">
      <t>イチ</t>
    </rPh>
    <phoneticPr fontId="21"/>
  </si>
  <si>
    <t>緯度</t>
    <rPh sb="0" eb="2">
      <t>イド</t>
    </rPh>
    <phoneticPr fontId="21"/>
  </si>
  <si>
    <t>東端</t>
    <rPh sb="0" eb="2">
      <t>トウタン</t>
    </rPh>
    <phoneticPr fontId="21"/>
  </si>
  <si>
    <t>諸富町大字徳富</t>
    <rPh sb="0" eb="3">
      <t>モロドミチョウ</t>
    </rPh>
    <rPh sb="3" eb="5">
      <t>オオアザ</t>
    </rPh>
    <rPh sb="5" eb="7">
      <t>トクドミ</t>
    </rPh>
    <phoneticPr fontId="21"/>
  </si>
  <si>
    <t>130°22′</t>
    <phoneticPr fontId="21"/>
  </si>
  <si>
    <t>南端</t>
    <rPh sb="0" eb="2">
      <t>ナンタン</t>
    </rPh>
    <phoneticPr fontId="21"/>
  </si>
  <si>
    <t>川副町大字大詫間</t>
    <rPh sb="0" eb="3">
      <t>カワソエマチ</t>
    </rPh>
    <rPh sb="3" eb="5">
      <t>オオアザ</t>
    </rPh>
    <rPh sb="5" eb="8">
      <t>オオダクマ</t>
    </rPh>
    <phoneticPr fontId="21"/>
  </si>
  <si>
    <t>33°08′</t>
    <phoneticPr fontId="21"/>
  </si>
  <si>
    <t>西端</t>
    <rPh sb="0" eb="2">
      <t>セイタン</t>
    </rPh>
    <phoneticPr fontId="21"/>
  </si>
  <si>
    <t>富士町大字市川</t>
    <rPh sb="0" eb="3">
      <t>フジチョウ</t>
    </rPh>
    <rPh sb="3" eb="5">
      <t>オオアザ</t>
    </rPh>
    <rPh sb="5" eb="7">
      <t>イチカワ</t>
    </rPh>
    <phoneticPr fontId="21"/>
  </si>
  <si>
    <t>130°08′</t>
    <phoneticPr fontId="21"/>
  </si>
  <si>
    <t>北端</t>
    <rPh sb="0" eb="2">
      <t>ホクタン</t>
    </rPh>
    <phoneticPr fontId="21"/>
  </si>
  <si>
    <t>富士町大字上無津呂</t>
    <rPh sb="0" eb="3">
      <t>フジマチ</t>
    </rPh>
    <rPh sb="3" eb="5">
      <t>オオアザ</t>
    </rPh>
    <rPh sb="5" eb="9">
      <t>カミムツロ</t>
    </rPh>
    <phoneticPr fontId="21"/>
  </si>
  <si>
    <t>33°28′</t>
    <phoneticPr fontId="21"/>
  </si>
  <si>
    <t>海岸線（km）</t>
    <rPh sb="0" eb="3">
      <t>カイガンセン</t>
    </rPh>
    <phoneticPr fontId="21"/>
  </si>
  <si>
    <t>注1）東西・南北距離は，国土地理院「市区町村の位置情報」を基に，地理院地図の測量計算サイトを利用して</t>
    <rPh sb="0" eb="1">
      <t>チュウ</t>
    </rPh>
    <rPh sb="3" eb="5">
      <t>トウザイ</t>
    </rPh>
    <rPh sb="6" eb="8">
      <t>ナンボク</t>
    </rPh>
    <rPh sb="8" eb="10">
      <t>キョリ</t>
    </rPh>
    <rPh sb="12" eb="14">
      <t>コクド</t>
    </rPh>
    <rPh sb="14" eb="16">
      <t>チリ</t>
    </rPh>
    <rPh sb="16" eb="17">
      <t>イン</t>
    </rPh>
    <rPh sb="18" eb="20">
      <t>シク</t>
    </rPh>
    <rPh sb="20" eb="22">
      <t>チョウソン</t>
    </rPh>
    <rPh sb="23" eb="25">
      <t>イチ</t>
    </rPh>
    <rPh sb="25" eb="27">
      <t>ジョウホウ</t>
    </rPh>
    <rPh sb="29" eb="30">
      <t>モト</t>
    </rPh>
    <phoneticPr fontId="7"/>
  </si>
  <si>
    <t xml:space="preserve"> 　　算出したものである。また，東西距離については，佐賀市の北端と南端の中間緯度を基準に計算している。</t>
    <rPh sb="16" eb="18">
      <t>トウザイ</t>
    </rPh>
    <rPh sb="18" eb="20">
      <t>キョリ</t>
    </rPh>
    <rPh sb="30" eb="32">
      <t>ホクタン</t>
    </rPh>
    <rPh sb="33" eb="35">
      <t>ナンタン</t>
    </rPh>
    <phoneticPr fontId="7"/>
  </si>
  <si>
    <t>注3）最高地点は天山（富士町大字市川）山頂付近，国土地理院「地理院地図」の数値。</t>
    <rPh sb="0" eb="1">
      <t>チュウ</t>
    </rPh>
    <rPh sb="3" eb="5">
      <t>サイコウ</t>
    </rPh>
    <rPh sb="5" eb="7">
      <t>チテン</t>
    </rPh>
    <rPh sb="8" eb="10">
      <t>テンザン</t>
    </rPh>
    <rPh sb="11" eb="14">
      <t>フジマチ</t>
    </rPh>
    <rPh sb="14" eb="16">
      <t>オオアザ</t>
    </rPh>
    <rPh sb="16" eb="18">
      <t>イチカワ</t>
    </rPh>
    <rPh sb="19" eb="21">
      <t>サンチョウ</t>
    </rPh>
    <rPh sb="21" eb="23">
      <t>フキン</t>
    </rPh>
    <rPh sb="24" eb="26">
      <t>コクド</t>
    </rPh>
    <rPh sb="26" eb="28">
      <t>チリ</t>
    </rPh>
    <rPh sb="28" eb="29">
      <t>イン</t>
    </rPh>
    <rPh sb="30" eb="32">
      <t>チリ</t>
    </rPh>
    <rPh sb="32" eb="33">
      <t>イン</t>
    </rPh>
    <rPh sb="33" eb="35">
      <t>チズ</t>
    </rPh>
    <rPh sb="37" eb="39">
      <t>スウチ</t>
    </rPh>
    <phoneticPr fontId="7"/>
  </si>
  <si>
    <t>注4）海岸線は，有明海沿岸海岸保全基本計画（平成27年12月）における海岸保全施設延長（２線堤を除く）を</t>
    <rPh sb="0" eb="1">
      <t>チュウ</t>
    </rPh>
    <rPh sb="3" eb="6">
      <t>カイガンセン</t>
    </rPh>
    <rPh sb="8" eb="11">
      <t>アリアケカイ</t>
    </rPh>
    <rPh sb="11" eb="13">
      <t>エンガン</t>
    </rPh>
    <rPh sb="13" eb="15">
      <t>カイガン</t>
    </rPh>
    <rPh sb="15" eb="17">
      <t>ホゼン</t>
    </rPh>
    <rPh sb="17" eb="19">
      <t>キホン</t>
    </rPh>
    <rPh sb="19" eb="21">
      <t>ケイカク</t>
    </rPh>
    <rPh sb="22" eb="24">
      <t>ヘイセイ</t>
    </rPh>
    <rPh sb="26" eb="27">
      <t>ネン</t>
    </rPh>
    <rPh sb="29" eb="30">
      <t>ガツ</t>
    </rPh>
    <phoneticPr fontId="3"/>
  </si>
  <si>
    <t>(単位：k㎡，％）</t>
    <phoneticPr fontId="3"/>
  </si>
  <si>
    <t>令和3年 1月</t>
    <rPh sb="0" eb="2">
      <t>レイワ</t>
    </rPh>
    <rPh sb="3" eb="4">
      <t>ネン</t>
    </rPh>
    <rPh sb="6" eb="7">
      <t>ガツ</t>
    </rPh>
    <phoneticPr fontId="7"/>
  </si>
  <si>
    <t>初霜</t>
    <rPh sb="0" eb="2">
      <t>ハツシモ</t>
    </rPh>
    <phoneticPr fontId="3"/>
  </si>
  <si>
    <t>1006.5hPa</t>
  </si>
  <si>
    <t>990.2hPa</t>
  </si>
  <si>
    <t>974.6hPa</t>
  </si>
  <si>
    <t>起　時</t>
    <phoneticPr fontId="3"/>
  </si>
  <si>
    <t>総降水量</t>
  </si>
  <si>
    <t>期　間</t>
    <phoneticPr fontId="3"/>
  </si>
  <si>
    <t>31.5mm</t>
  </si>
  <si>
    <t>12.5mm</t>
  </si>
  <si>
    <t>22.0mm</t>
  </si>
  <si>
    <t>三瀬村となる（藤原山村･三瀬山村・杠山村が合併）</t>
    <phoneticPr fontId="3"/>
  </si>
  <si>
    <t>東与賀村となる(下古賀村・田中村・飯盛村が合併)</t>
    <phoneticPr fontId="3"/>
  </si>
  <si>
    <t>久保田村となる(久保田村・徳万村・新田村・久富村が合併)</t>
    <phoneticPr fontId="3"/>
  </si>
  <si>
    <t>町村制を施行（大詫間村・南川副村・中川副村・西川副村）</t>
    <phoneticPr fontId="3"/>
  </si>
  <si>
    <t>町制施行により南川副村が南川副町となる</t>
    <phoneticPr fontId="3"/>
  </si>
  <si>
    <t>川副町となる（大詫間村・南川副町・中川副村が合併）</t>
    <phoneticPr fontId="3"/>
  </si>
  <si>
    <t>年月日</t>
    <phoneticPr fontId="3"/>
  </si>
  <si>
    <t>旧佐賀市</t>
    <rPh sb="0" eb="1">
      <t>キュウ</t>
    </rPh>
    <rPh sb="1" eb="4">
      <t>サガシ</t>
    </rPh>
    <phoneticPr fontId="3"/>
  </si>
  <si>
    <t>旧諸富町</t>
    <rPh sb="0" eb="3">
      <t>キュウモロドミ</t>
    </rPh>
    <rPh sb="3" eb="4">
      <t>チョウ</t>
    </rPh>
    <phoneticPr fontId="3"/>
  </si>
  <si>
    <t>旧大和町</t>
    <rPh sb="0" eb="1">
      <t>キュウ</t>
    </rPh>
    <rPh sb="1" eb="4">
      <t>ヤマトチョウ</t>
    </rPh>
    <phoneticPr fontId="3"/>
  </si>
  <si>
    <t>旧富士町</t>
    <rPh sb="0" eb="1">
      <t>キュウ</t>
    </rPh>
    <rPh sb="1" eb="4">
      <t>フジチョウ</t>
    </rPh>
    <phoneticPr fontId="3"/>
  </si>
  <si>
    <t>旧三瀬村</t>
    <rPh sb="0" eb="1">
      <t>キュウ</t>
    </rPh>
    <rPh sb="1" eb="3">
      <t>ミツセ</t>
    </rPh>
    <rPh sb="3" eb="4">
      <t>ムラ</t>
    </rPh>
    <phoneticPr fontId="3"/>
  </si>
  <si>
    <t>旧東与賀町</t>
    <rPh sb="0" eb="1">
      <t>キュウ</t>
    </rPh>
    <rPh sb="1" eb="2">
      <t>ヒガシ</t>
    </rPh>
    <rPh sb="2" eb="4">
      <t>ヨカ</t>
    </rPh>
    <rPh sb="4" eb="5">
      <t>マチ</t>
    </rPh>
    <phoneticPr fontId="3"/>
  </si>
  <si>
    <t>旧久保田町</t>
    <rPh sb="0" eb="1">
      <t>キュウ</t>
    </rPh>
    <rPh sb="1" eb="4">
      <t>クボタ</t>
    </rPh>
    <rPh sb="4" eb="5">
      <t>チョウ</t>
    </rPh>
    <phoneticPr fontId="3"/>
  </si>
  <si>
    <t>旧川副町</t>
    <rPh sb="0" eb="1">
      <t>キュウ</t>
    </rPh>
    <rPh sb="1" eb="3">
      <t>カワソエ</t>
    </rPh>
    <rPh sb="3" eb="4">
      <t>チョウ</t>
    </rPh>
    <phoneticPr fontId="3"/>
  </si>
  <si>
    <t>佐賀市</t>
    <rPh sb="0" eb="3">
      <t>サガシ</t>
    </rPh>
    <phoneticPr fontId="3"/>
  </si>
  <si>
    <t>西与賀村・嘉瀬村・高木瀬村・巨勢村・兵庫村を合併</t>
    <rPh sb="5" eb="7">
      <t>カセ</t>
    </rPh>
    <rPh sb="7" eb="8">
      <t>ムラ</t>
    </rPh>
    <rPh sb="9" eb="12">
      <t>タカキセ</t>
    </rPh>
    <rPh sb="12" eb="13">
      <t>ムラ</t>
    </rPh>
    <rPh sb="14" eb="16">
      <t>コセ</t>
    </rPh>
    <rPh sb="16" eb="17">
      <t>ムラ</t>
    </rPh>
    <rPh sb="18" eb="20">
      <t>ヒョウゴ</t>
    </rPh>
    <rPh sb="20" eb="21">
      <t>ムラ</t>
    </rPh>
    <phoneticPr fontId="3"/>
  </si>
  <si>
    <t>旧佐賀市・旧諸富町・旧大和町・旧富士町・旧三瀬村が
対等合併し，佐賀市となる</t>
    <phoneticPr fontId="3"/>
  </si>
  <si>
    <t>兵庫北一・二・三・四・五・六・七丁目・兵庫南一丁目</t>
    <rPh sb="0" eb="2">
      <t>ヒョウゴ</t>
    </rPh>
    <rPh sb="2" eb="3">
      <t>キタ</t>
    </rPh>
    <rPh sb="3" eb="4">
      <t>イチ</t>
    </rPh>
    <rPh sb="5" eb="6">
      <t>ニ</t>
    </rPh>
    <rPh sb="7" eb="8">
      <t>サン</t>
    </rPh>
    <rPh sb="9" eb="10">
      <t>ヨン</t>
    </rPh>
    <rPh sb="11" eb="12">
      <t>ゴ</t>
    </rPh>
    <rPh sb="13" eb="14">
      <t>ロク</t>
    </rPh>
    <rPh sb="15" eb="18">
      <t>ナナチョウメ</t>
    </rPh>
    <rPh sb="19" eb="21">
      <t>ヒョウゴ</t>
    </rPh>
    <rPh sb="21" eb="22">
      <t>ミナミ</t>
    </rPh>
    <rPh sb="22" eb="25">
      <t>イッチョウメ</t>
    </rPh>
    <phoneticPr fontId="7"/>
  </si>
  <si>
    <t>年月日</t>
    <phoneticPr fontId="3"/>
  </si>
  <si>
    <t>与賀町・赤松町・鬼丸町・城内一・二丁目・中の館町・材木二丁目・紺屋町・朝日町・
今宿町・水ヶ江一・二・三・四・五・六丁目・田代一・二丁目</t>
    <phoneticPr fontId="3"/>
  </si>
  <si>
    <t>天神一・二丁目・成章町・愛敬町・唐人一・二丁目・大財一・二・三・四・五・六丁目</t>
    <phoneticPr fontId="3"/>
  </si>
  <si>
    <t>中の小路・堀川町・松原一・二・三・四丁目</t>
    <phoneticPr fontId="3"/>
  </si>
  <si>
    <t>中央本町・高木町・柳町・材木一丁目・東佐賀町</t>
    <phoneticPr fontId="3"/>
  </si>
  <si>
    <t>八幡小路・六座町・緑小路・白山一・二丁目・天神三丁目・多布施一・二・三・四丁目</t>
    <phoneticPr fontId="3"/>
  </si>
  <si>
    <t>川原町・昭栄町・下田町・八戸一・二丁目・末広一・二丁目</t>
    <phoneticPr fontId="3"/>
  </si>
  <si>
    <t>若宮一・二・三丁目・日の出一・二丁目・高木瀬団地</t>
    <phoneticPr fontId="3"/>
  </si>
  <si>
    <t>新生町・中折町・天祐一・二丁目・天祐団地</t>
    <phoneticPr fontId="3"/>
  </si>
  <si>
    <t>駅前中央一・二・三丁目・神野東一・二・三・四丁目・栄町・八丁畷町・新中町・大財北町</t>
    <phoneticPr fontId="3"/>
  </si>
  <si>
    <t>南佐賀一・二・三丁目・新郷本町・水ヶ江五丁目・木原三丁目</t>
    <phoneticPr fontId="3"/>
  </si>
  <si>
    <t>若楠一・二・三丁目・高木瀬東一・二・三・四・五・六丁目・高木瀬西一・二・三・四・
五・六丁目</t>
    <phoneticPr fontId="3"/>
  </si>
  <si>
    <t>東西距離（km）</t>
    <rPh sb="0" eb="2">
      <t>トウザイ</t>
    </rPh>
    <rPh sb="2" eb="4">
      <t>キョリ</t>
    </rPh>
    <phoneticPr fontId="21"/>
  </si>
  <si>
    <t>南北距離（km）</t>
    <rPh sb="0" eb="2">
      <t>ナンボク</t>
    </rPh>
    <rPh sb="2" eb="4">
      <t>キョリ</t>
    </rPh>
    <phoneticPr fontId="21"/>
  </si>
  <si>
    <t>標高（m）</t>
    <rPh sb="0" eb="1">
      <t>シルベ</t>
    </rPh>
    <rPh sb="1" eb="2">
      <t>コウ</t>
    </rPh>
    <phoneticPr fontId="21"/>
  </si>
  <si>
    <t>最高地点の標高（m）</t>
    <rPh sb="0" eb="2">
      <t>サイコウ</t>
    </rPh>
    <rPh sb="2" eb="4">
      <t>チテン</t>
    </rPh>
    <rPh sb="5" eb="7">
      <t>ヒョウコウ</t>
    </rPh>
    <phoneticPr fontId="21"/>
  </si>
  <si>
    <t>（単位：㎜，時間）</t>
    <rPh sb="1" eb="3">
      <t>タンイ</t>
    </rPh>
    <rPh sb="6" eb="8">
      <t>ジカン</t>
    </rPh>
    <phoneticPr fontId="21"/>
  </si>
  <si>
    <t>年次・月</t>
    <rPh sb="0" eb="2">
      <t>ネンジ</t>
    </rPh>
    <rPh sb="3" eb="4">
      <t>ツキ</t>
    </rPh>
    <phoneticPr fontId="21"/>
  </si>
  <si>
    <t>降　水　量</t>
    <rPh sb="0" eb="1">
      <t>コウ</t>
    </rPh>
    <rPh sb="2" eb="3">
      <t>ミズ</t>
    </rPh>
    <rPh sb="4" eb="5">
      <t>リョウ</t>
    </rPh>
    <phoneticPr fontId="21"/>
  </si>
  <si>
    <t>日照時間</t>
    <rPh sb="0" eb="2">
      <t>ニッショウ</t>
    </rPh>
    <rPh sb="2" eb="4">
      <t>ジカン</t>
    </rPh>
    <phoneticPr fontId="21"/>
  </si>
  <si>
    <t>最大風速</t>
    <rPh sb="0" eb="2">
      <t>サイダイ</t>
    </rPh>
    <rPh sb="2" eb="4">
      <t>フウソク</t>
    </rPh>
    <phoneticPr fontId="21"/>
  </si>
  <si>
    <t>最大瞬間
風速</t>
    <rPh sb="0" eb="2">
      <t>サイダイ</t>
    </rPh>
    <rPh sb="2" eb="4">
      <t>シュンカン</t>
    </rPh>
    <rPh sb="5" eb="7">
      <t>フウソク</t>
    </rPh>
    <phoneticPr fontId="21"/>
  </si>
  <si>
    <t>備考</t>
    <rPh sb="0" eb="2">
      <t>ビコウ</t>
    </rPh>
    <phoneticPr fontId="21"/>
  </si>
  <si>
    <t>計</t>
    <rPh sb="0" eb="1">
      <t>ケイ</t>
    </rPh>
    <phoneticPr fontId="21"/>
  </si>
  <si>
    <t>1日最大</t>
    <rPh sb="1" eb="2">
      <t>ニチ</t>
    </rPh>
    <rPh sb="2" eb="4">
      <t>サイダイ</t>
    </rPh>
    <phoneticPr fontId="21"/>
  </si>
  <si>
    <t>1時間最大</t>
    <rPh sb="1" eb="3">
      <t>ジカン</t>
    </rPh>
    <rPh sb="3" eb="5">
      <t>サイダイ</t>
    </rPh>
    <phoneticPr fontId="21"/>
  </si>
  <si>
    <t>8月10日</t>
    <rPh sb="1" eb="2">
      <t>ガツ</t>
    </rPh>
    <rPh sb="4" eb="5">
      <t>ニチ</t>
    </rPh>
    <phoneticPr fontId="3"/>
  </si>
  <si>
    <t>注3）佐賀市は隣接する神埼市との境界の一部が未定であり, 面積は参考値であるため， 旧佐賀市・各町村の面積の</t>
    <rPh sb="0" eb="1">
      <t>チュウ</t>
    </rPh>
    <rPh sb="3" eb="6">
      <t>サガシ</t>
    </rPh>
    <rPh sb="7" eb="9">
      <t>リンセツ</t>
    </rPh>
    <rPh sb="11" eb="14">
      <t>カンザキシ</t>
    </rPh>
    <rPh sb="16" eb="18">
      <t>キョウカイ</t>
    </rPh>
    <rPh sb="19" eb="21">
      <t>イチブ</t>
    </rPh>
    <rPh sb="22" eb="24">
      <t>ミテイ</t>
    </rPh>
    <rPh sb="29" eb="31">
      <t>メンセキ</t>
    </rPh>
    <rPh sb="32" eb="34">
      <t>サンコウ</t>
    </rPh>
    <rPh sb="34" eb="35">
      <t>チ</t>
    </rPh>
    <phoneticPr fontId="7"/>
  </si>
  <si>
    <t>　　 合計と一致しない。</t>
    <rPh sb="3" eb="5">
      <t>ゴウケイ</t>
    </rPh>
    <phoneticPr fontId="3"/>
  </si>
  <si>
    <t>8月10日昼前～</t>
    <rPh sb="1" eb="2">
      <t>ガツ</t>
    </rPh>
    <rPh sb="4" eb="5">
      <t>ニチ</t>
    </rPh>
    <rPh sb="5" eb="7">
      <t>ヒルマエ</t>
    </rPh>
    <phoneticPr fontId="12"/>
  </si>
  <si>
    <t>8月10日夕方</t>
    <rPh sb="1" eb="2">
      <t>ガツ</t>
    </rPh>
    <rPh sb="4" eb="5">
      <t>ニチ</t>
    </rPh>
    <rPh sb="5" eb="7">
      <t>ユウガタ</t>
    </rPh>
    <phoneticPr fontId="12"/>
  </si>
  <si>
    <t>9月2日夕方～</t>
    <rPh sb="1" eb="2">
      <t>ガツ</t>
    </rPh>
    <rPh sb="3" eb="4">
      <t>ニチ</t>
    </rPh>
    <rPh sb="4" eb="6">
      <t>ユウガタ</t>
    </rPh>
    <phoneticPr fontId="12"/>
  </si>
  <si>
    <t>9月3日未明</t>
    <rPh sb="1" eb="2">
      <t>ガツ</t>
    </rPh>
    <rPh sb="3" eb="4">
      <t>ニチ</t>
    </rPh>
    <rPh sb="4" eb="6">
      <t>ミメイ</t>
    </rPh>
    <phoneticPr fontId="12"/>
  </si>
  <si>
    <t>9月6日夜のはじめ頃～</t>
    <rPh sb="1" eb="2">
      <t>ガツ</t>
    </rPh>
    <rPh sb="3" eb="4">
      <t>ニチ</t>
    </rPh>
    <rPh sb="4" eb="5">
      <t>ヨル</t>
    </rPh>
    <rPh sb="9" eb="10">
      <t>ゴロ</t>
    </rPh>
    <phoneticPr fontId="12"/>
  </si>
  <si>
    <t>9月7日朝</t>
    <rPh sb="1" eb="2">
      <t>ガツ</t>
    </rPh>
    <rPh sb="3" eb="4">
      <t>ニチ</t>
    </rPh>
    <rPh sb="4" eb="5">
      <t>アサ</t>
    </rPh>
    <phoneticPr fontId="12"/>
  </si>
  <si>
    <t>8月8日夜遅く～</t>
    <rPh sb="1" eb="2">
      <t>ガツ</t>
    </rPh>
    <rPh sb="3" eb="4">
      <t>ニチ</t>
    </rPh>
    <rPh sb="4" eb="5">
      <t>ヨル</t>
    </rPh>
    <rPh sb="5" eb="6">
      <t>オソ</t>
    </rPh>
    <phoneticPr fontId="14"/>
  </si>
  <si>
    <t>8月9日未明</t>
    <rPh sb="1" eb="2">
      <t>ガツ</t>
    </rPh>
    <rPh sb="3" eb="4">
      <t>ニチ</t>
    </rPh>
    <rPh sb="4" eb="6">
      <t>ミメイ</t>
    </rPh>
    <phoneticPr fontId="14"/>
  </si>
  <si>
    <t>9月17日夕方～</t>
    <rPh sb="1" eb="2">
      <t>ガツ</t>
    </rPh>
    <rPh sb="4" eb="5">
      <t>ニチ</t>
    </rPh>
    <rPh sb="5" eb="7">
      <t>ユウガタ</t>
    </rPh>
    <phoneticPr fontId="14"/>
  </si>
  <si>
    <t>9月17日夜のはじめ頃</t>
    <rPh sb="1" eb="2">
      <t>ガツ</t>
    </rPh>
    <rPh sb="4" eb="5">
      <t>ニチ</t>
    </rPh>
    <rPh sb="5" eb="6">
      <t>ヨル</t>
    </rPh>
    <rPh sb="10" eb="11">
      <t>ゴロ</t>
    </rPh>
    <phoneticPr fontId="14"/>
  </si>
  <si>
    <t>台風第9号</t>
    <rPh sb="0" eb="2">
      <t>タイフウ</t>
    </rPh>
    <rPh sb="2" eb="3">
      <t>ダイ</t>
    </rPh>
    <rPh sb="4" eb="5">
      <t>ゴウ</t>
    </rPh>
    <phoneticPr fontId="14"/>
  </si>
  <si>
    <t>台風第14号</t>
    <rPh sb="0" eb="2">
      <t>タイフウ</t>
    </rPh>
    <rPh sb="2" eb="3">
      <t>ダイ</t>
    </rPh>
    <rPh sb="5" eb="6">
      <t>ゴウ</t>
    </rPh>
    <phoneticPr fontId="14"/>
  </si>
  <si>
    <t>8月8日23時33分</t>
    <rPh sb="1" eb="2">
      <t>ガツ</t>
    </rPh>
    <rPh sb="3" eb="4">
      <t>ニチ</t>
    </rPh>
    <rPh sb="6" eb="7">
      <t>ジ</t>
    </rPh>
    <rPh sb="9" eb="10">
      <t>フン</t>
    </rPh>
    <phoneticPr fontId="14"/>
  </si>
  <si>
    <t>9月17日17時47分</t>
    <rPh sb="1" eb="2">
      <t>ガツ</t>
    </rPh>
    <rPh sb="4" eb="5">
      <t>ニチ</t>
    </rPh>
    <rPh sb="7" eb="8">
      <t>ジ</t>
    </rPh>
    <rPh sb="10" eb="11">
      <t>フン</t>
    </rPh>
    <phoneticPr fontId="14"/>
  </si>
  <si>
    <t>8月8日23時39分</t>
    <rPh sb="1" eb="2">
      <t>ガツ</t>
    </rPh>
    <rPh sb="3" eb="4">
      <t>ニチ</t>
    </rPh>
    <rPh sb="6" eb="7">
      <t>ジ</t>
    </rPh>
    <rPh sb="9" eb="10">
      <t>フン</t>
    </rPh>
    <phoneticPr fontId="14"/>
  </si>
  <si>
    <t>9月17日16時38分</t>
    <rPh sb="7" eb="8">
      <t>ジ</t>
    </rPh>
    <rPh sb="10" eb="11">
      <t>フン</t>
    </rPh>
    <phoneticPr fontId="14"/>
  </si>
  <si>
    <t>8月8日23時29分</t>
    <rPh sb="1" eb="2">
      <t>ガツ</t>
    </rPh>
    <rPh sb="3" eb="4">
      <t>ニチ</t>
    </rPh>
    <rPh sb="6" eb="7">
      <t>ジ</t>
    </rPh>
    <rPh sb="9" eb="10">
      <t>フン</t>
    </rPh>
    <phoneticPr fontId="14"/>
  </si>
  <si>
    <t>9月17日16時09分</t>
    <rPh sb="7" eb="8">
      <t>ジ</t>
    </rPh>
    <rPh sb="10" eb="11">
      <t>フン</t>
    </rPh>
    <phoneticPr fontId="14"/>
  </si>
  <si>
    <t>98.5mm</t>
  </si>
  <si>
    <t>13.0mm</t>
  </si>
  <si>
    <t>9月17日</t>
    <rPh sb="1" eb="2">
      <t>ガツ</t>
    </rPh>
    <rPh sb="4" eb="5">
      <t>ニチ</t>
    </rPh>
    <phoneticPr fontId="14"/>
  </si>
  <si>
    <t>2022寒候年（R3.8～R4.7)</t>
    <rPh sb="4" eb="5">
      <t>カン</t>
    </rPh>
    <rPh sb="5" eb="6">
      <t>コウ</t>
    </rPh>
    <rPh sb="6" eb="7">
      <t>ネン</t>
    </rPh>
    <phoneticPr fontId="3"/>
  </si>
  <si>
    <t>1991年～2020年</t>
    <rPh sb="4" eb="5">
      <t>ネン</t>
    </rPh>
    <rPh sb="10" eb="11">
      <t>ネン</t>
    </rPh>
    <phoneticPr fontId="11"/>
  </si>
  <si>
    <t>注）寒候年とは, 前年8月から当年7月までの1年間。</t>
    <rPh sb="0" eb="1">
      <t>チュウ</t>
    </rPh>
    <rPh sb="2" eb="3">
      <t>サム</t>
    </rPh>
    <rPh sb="3" eb="4">
      <t>コウ</t>
    </rPh>
    <rPh sb="4" eb="5">
      <t>ネン</t>
    </rPh>
    <rPh sb="9" eb="11">
      <t>ゼンネン</t>
    </rPh>
    <rPh sb="12" eb="13">
      <t>ガツ</t>
    </rPh>
    <rPh sb="15" eb="17">
      <t>トウネン</t>
    </rPh>
    <rPh sb="18" eb="19">
      <t>ガツ</t>
    </rPh>
    <rPh sb="23" eb="25">
      <t>ネンカン</t>
    </rPh>
    <phoneticPr fontId="7"/>
  </si>
  <si>
    <t>11月30日</t>
    <rPh sb="2" eb="3">
      <t>ガツ</t>
    </rPh>
    <rPh sb="5" eb="6">
      <t>ニチ</t>
    </rPh>
    <phoneticPr fontId="3"/>
  </si>
  <si>
    <t>12月6日</t>
    <rPh sb="2" eb="3">
      <t>ガツ</t>
    </rPh>
    <rPh sb="4" eb="5">
      <t>ニチ</t>
    </rPh>
    <phoneticPr fontId="3"/>
  </si>
  <si>
    <t>12月9日</t>
    <rPh sb="2" eb="3">
      <t>ガツ</t>
    </rPh>
    <rPh sb="4" eb="5">
      <t>ニチ</t>
    </rPh>
    <phoneticPr fontId="3"/>
  </si>
  <si>
    <t>12月11日</t>
    <rPh sb="2" eb="3">
      <t>ガツ</t>
    </rPh>
    <rPh sb="5" eb="6">
      <t>ニチ</t>
    </rPh>
    <phoneticPr fontId="3"/>
  </si>
  <si>
    <t>300㎞以内の</t>
    <phoneticPr fontId="3"/>
  </si>
  <si>
    <t>期　間</t>
    <rPh sb="0" eb="1">
      <t>キ</t>
    </rPh>
    <rPh sb="2" eb="3">
      <t>アイダ</t>
    </rPh>
    <phoneticPr fontId="3"/>
  </si>
  <si>
    <t>注2）地上気象観測の自動化に伴い、令和2年2月3日以降は雲量の観測を行っていない。</t>
    <rPh sb="0" eb="1">
      <t>チュウ</t>
    </rPh>
    <rPh sb="3" eb="5">
      <t>チジョウ</t>
    </rPh>
    <rPh sb="5" eb="7">
      <t>キショウ</t>
    </rPh>
    <rPh sb="7" eb="9">
      <t>カンソク</t>
    </rPh>
    <rPh sb="10" eb="13">
      <t>ジドウカ</t>
    </rPh>
    <rPh sb="14" eb="15">
      <t>トモナ</t>
    </rPh>
    <rPh sb="17" eb="19">
      <t>レイワ</t>
    </rPh>
    <rPh sb="20" eb="21">
      <t>ネン</t>
    </rPh>
    <rPh sb="22" eb="23">
      <t>ガツ</t>
    </rPh>
    <rPh sb="24" eb="25">
      <t>ニチ</t>
    </rPh>
    <rPh sb="25" eb="27">
      <t>イコウ</t>
    </rPh>
    <rPh sb="28" eb="30">
      <t>ウンリョウ</t>
    </rPh>
    <rPh sb="31" eb="33">
      <t>カンソク</t>
    </rPh>
    <rPh sb="34" eb="35">
      <t>オコナ</t>
    </rPh>
    <phoneticPr fontId="3"/>
  </si>
  <si>
    <t>資料：気象庁</t>
    <rPh sb="0" eb="2">
      <t>シリョウ</t>
    </rPh>
    <rPh sb="3" eb="6">
      <t>キショウチョウ</t>
    </rPh>
    <phoneticPr fontId="6"/>
  </si>
  <si>
    <t>資料：気象庁</t>
    <rPh sb="0" eb="2">
      <t>シリョウ</t>
    </rPh>
    <rPh sb="3" eb="6">
      <t>キショウチョウ</t>
    </rPh>
    <phoneticPr fontId="3"/>
  </si>
  <si>
    <t>最大風速</t>
    <phoneticPr fontId="3"/>
  </si>
  <si>
    <t>風向</t>
    <phoneticPr fontId="3"/>
  </si>
  <si>
    <t>最大瞬間風速</t>
    <phoneticPr fontId="3"/>
  </si>
  <si>
    <t>風向 N</t>
    <phoneticPr fontId="3"/>
  </si>
  <si>
    <t>風向 S</t>
    <phoneticPr fontId="3"/>
  </si>
  <si>
    <t>風速13.5m/s</t>
    <phoneticPr fontId="3"/>
  </si>
  <si>
    <t>風向 SSE</t>
    <phoneticPr fontId="3"/>
  </si>
  <si>
    <t>風速22.2m/s</t>
    <phoneticPr fontId="3"/>
  </si>
  <si>
    <t>風速21.0m/s</t>
    <phoneticPr fontId="3"/>
  </si>
  <si>
    <t>風速34.6m/s</t>
    <phoneticPr fontId="3"/>
  </si>
  <si>
    <t>9月2日～</t>
    <phoneticPr fontId="3"/>
  </si>
  <si>
    <t>9月3日</t>
    <rPh sb="1" eb="2">
      <t>ガツ</t>
    </rPh>
    <rPh sb="3" eb="4">
      <t>ニチ</t>
    </rPh>
    <phoneticPr fontId="3"/>
  </si>
  <si>
    <t>風速25.1m/s</t>
    <phoneticPr fontId="3"/>
  </si>
  <si>
    <t>風速41.6m/s</t>
    <phoneticPr fontId="3"/>
  </si>
  <si>
    <t>風向 SE</t>
    <phoneticPr fontId="3"/>
  </si>
  <si>
    <t>9月6日～</t>
    <phoneticPr fontId="3"/>
  </si>
  <si>
    <t>9月7日</t>
    <rPh sb="1" eb="2">
      <t>ガツ</t>
    </rPh>
    <rPh sb="3" eb="4">
      <t>ニチ</t>
    </rPh>
    <phoneticPr fontId="3"/>
  </si>
  <si>
    <t>風速10.2m/s</t>
    <rPh sb="0" eb="2">
      <t>フウソク</t>
    </rPh>
    <phoneticPr fontId="14"/>
  </si>
  <si>
    <t>風速17.2m/s</t>
    <rPh sb="0" eb="2">
      <t>フウソク</t>
    </rPh>
    <phoneticPr fontId="14"/>
  </si>
  <si>
    <t>8月8日～</t>
    <phoneticPr fontId="3"/>
  </si>
  <si>
    <t>8月9日</t>
    <rPh sb="1" eb="2">
      <t>ガツ</t>
    </rPh>
    <rPh sb="3" eb="4">
      <t>ニチ</t>
    </rPh>
    <phoneticPr fontId="14"/>
  </si>
  <si>
    <t>風速19.4m/s</t>
    <rPh sb="0" eb="2">
      <t>フウソク</t>
    </rPh>
    <phoneticPr fontId="14"/>
  </si>
  <si>
    <t>風速33.5m/s</t>
    <rPh sb="0" eb="2">
      <t>フウソク</t>
    </rPh>
    <phoneticPr fontId="14"/>
  </si>
  <si>
    <t>　　期間は気象庁の時間細分による。</t>
    <phoneticPr fontId="3"/>
  </si>
  <si>
    <t xml:space="preserve">      2</t>
  </si>
  <si>
    <t xml:space="preserve">     10</t>
  </si>
  <si>
    <t xml:space="preserve">     12</t>
  </si>
  <si>
    <t>令和4年 1月</t>
    <rPh sb="0" eb="2">
      <t>レイワ</t>
    </rPh>
    <rPh sb="3" eb="4">
      <t>ネン</t>
    </rPh>
    <rPh sb="6" eb="7">
      <t>ガツ</t>
    </rPh>
    <phoneticPr fontId="7"/>
  </si>
  <si>
    <t>注)   ) …準正常値（統計を行う資料が許容範囲内で欠けているが正常値と同等に扱う）</t>
    <rPh sb="0" eb="1">
      <t>チュウ</t>
    </rPh>
    <rPh sb="13" eb="15">
      <t>トウケイ</t>
    </rPh>
    <rPh sb="16" eb="17">
      <t>オコナ</t>
    </rPh>
    <rPh sb="18" eb="20">
      <t>シリョウ</t>
    </rPh>
    <rPh sb="33" eb="36">
      <t>セイジョウチ</t>
    </rPh>
    <rPh sb="37" eb="39">
      <t>ドウトウ</t>
    </rPh>
    <rPh sb="40" eb="41">
      <t>アツカ</t>
    </rPh>
    <phoneticPr fontId="3"/>
  </si>
  <si>
    <t>2023寒候年（R4.8～R5.7)</t>
    <rPh sb="4" eb="5">
      <t>カン</t>
    </rPh>
    <rPh sb="5" eb="6">
      <t>コウ</t>
    </rPh>
    <rPh sb="6" eb="7">
      <t>ネン</t>
    </rPh>
    <phoneticPr fontId="3"/>
  </si>
  <si>
    <t>991.2hPa</t>
    <phoneticPr fontId="21"/>
  </si>
  <si>
    <t>991.6hPa</t>
    <phoneticPr fontId="21"/>
  </si>
  <si>
    <t>台風第4号</t>
    <rPh sb="0" eb="2">
      <t>タイフウ</t>
    </rPh>
    <rPh sb="2" eb="3">
      <t>ダイ</t>
    </rPh>
    <rPh sb="4" eb="5">
      <t>ゴウ</t>
    </rPh>
    <phoneticPr fontId="21"/>
  </si>
  <si>
    <t>7月4日夕方～</t>
    <phoneticPr fontId="21"/>
  </si>
  <si>
    <t>1001.6hPa</t>
    <phoneticPr fontId="21"/>
  </si>
  <si>
    <t>風速10.2m/s</t>
    <rPh sb="0" eb="2">
      <t>フウソク</t>
    </rPh>
    <phoneticPr fontId="21"/>
  </si>
  <si>
    <t>風速13.3m/s</t>
    <rPh sb="0" eb="2">
      <t>フウソク</t>
    </rPh>
    <phoneticPr fontId="21"/>
  </si>
  <si>
    <t>19.0㎜</t>
    <phoneticPr fontId="21"/>
  </si>
  <si>
    <t>風向 NE</t>
    <rPh sb="0" eb="2">
      <t>フウコウ</t>
    </rPh>
    <phoneticPr fontId="21"/>
  </si>
  <si>
    <t>7月4日～</t>
    <rPh sb="1" eb="2">
      <t>ガツ</t>
    </rPh>
    <rPh sb="3" eb="4">
      <t>ニチ</t>
    </rPh>
    <phoneticPr fontId="21"/>
  </si>
  <si>
    <t>7月5日朝</t>
    <rPh sb="1" eb="2">
      <t>ガツ</t>
    </rPh>
    <rPh sb="3" eb="4">
      <t>ニチ</t>
    </rPh>
    <rPh sb="4" eb="5">
      <t>アサ</t>
    </rPh>
    <phoneticPr fontId="14"/>
  </si>
  <si>
    <t>7月5日</t>
    <rPh sb="1" eb="2">
      <t>ガツ</t>
    </rPh>
    <rPh sb="3" eb="4">
      <t>ニチ</t>
    </rPh>
    <phoneticPr fontId="21"/>
  </si>
  <si>
    <t>台風第5号</t>
    <phoneticPr fontId="21"/>
  </si>
  <si>
    <t>7月30日未明～</t>
    <rPh sb="5" eb="7">
      <t>ミメイ</t>
    </rPh>
    <phoneticPr fontId="21"/>
  </si>
  <si>
    <t>1006.0hPa</t>
    <phoneticPr fontId="21"/>
  </si>
  <si>
    <t>風速10.9m/s</t>
    <rPh sb="0" eb="2">
      <t>フウソク</t>
    </rPh>
    <phoneticPr fontId="21"/>
  </si>
  <si>
    <t>風速14.7m/s</t>
    <rPh sb="0" eb="2">
      <t>フウソク</t>
    </rPh>
    <phoneticPr fontId="21"/>
  </si>
  <si>
    <t>0.0㎜</t>
    <phoneticPr fontId="21"/>
  </si>
  <si>
    <t>風向 ENE</t>
    <rPh sb="0" eb="2">
      <t>フウコウ</t>
    </rPh>
    <phoneticPr fontId="21"/>
  </si>
  <si>
    <t>7月30日明け方</t>
    <rPh sb="1" eb="2">
      <t>ガツ</t>
    </rPh>
    <rPh sb="4" eb="5">
      <t>ニチ</t>
    </rPh>
    <rPh sb="5" eb="6">
      <t>ア</t>
    </rPh>
    <rPh sb="7" eb="8">
      <t>ガタ</t>
    </rPh>
    <phoneticPr fontId="14"/>
  </si>
  <si>
    <t>7月30日15時49分</t>
    <rPh sb="1" eb="2">
      <t>ガツ</t>
    </rPh>
    <rPh sb="4" eb="5">
      <t>ニチ</t>
    </rPh>
    <rPh sb="7" eb="8">
      <t>ジ</t>
    </rPh>
    <rPh sb="10" eb="11">
      <t>フン</t>
    </rPh>
    <phoneticPr fontId="21"/>
  </si>
  <si>
    <t>7月30日0時51分</t>
    <rPh sb="1" eb="2">
      <t>ガツ</t>
    </rPh>
    <rPh sb="4" eb="5">
      <t>ニチ</t>
    </rPh>
    <rPh sb="6" eb="7">
      <t>ジ</t>
    </rPh>
    <rPh sb="9" eb="10">
      <t>フン</t>
    </rPh>
    <phoneticPr fontId="21"/>
  </si>
  <si>
    <t>7月30日0時48分</t>
    <rPh sb="1" eb="2">
      <t>ガツ</t>
    </rPh>
    <rPh sb="4" eb="5">
      <t>ニチ</t>
    </rPh>
    <rPh sb="6" eb="7">
      <t>ジ</t>
    </rPh>
    <rPh sb="9" eb="10">
      <t>フン</t>
    </rPh>
    <phoneticPr fontId="21"/>
  </si>
  <si>
    <t>7月30日</t>
    <rPh sb="1" eb="2">
      <t>ガツ</t>
    </rPh>
    <rPh sb="4" eb="5">
      <t>ニチ</t>
    </rPh>
    <phoneticPr fontId="21"/>
  </si>
  <si>
    <t>台風第11号</t>
    <phoneticPr fontId="21"/>
  </si>
  <si>
    <t>9月5日夜遅く～</t>
    <rPh sb="1" eb="2">
      <t>ガツ</t>
    </rPh>
    <rPh sb="3" eb="4">
      <t>ニチ</t>
    </rPh>
    <rPh sb="4" eb="5">
      <t>ヨル</t>
    </rPh>
    <rPh sb="5" eb="6">
      <t>オソ</t>
    </rPh>
    <phoneticPr fontId="21"/>
  </si>
  <si>
    <t>993.6hPa</t>
    <phoneticPr fontId="21"/>
  </si>
  <si>
    <t>風速19.6m/s</t>
    <rPh sb="0" eb="2">
      <t>フウソク</t>
    </rPh>
    <phoneticPr fontId="21"/>
  </si>
  <si>
    <t>風速29.4m/s</t>
    <rPh sb="0" eb="2">
      <t>フウソク</t>
    </rPh>
    <phoneticPr fontId="21"/>
  </si>
  <si>
    <t>24.5㎜</t>
    <phoneticPr fontId="21"/>
  </si>
  <si>
    <t>風向 S</t>
    <rPh sb="0" eb="2">
      <t>フウコウ</t>
    </rPh>
    <phoneticPr fontId="21"/>
  </si>
  <si>
    <t>9月5日～</t>
    <rPh sb="1" eb="2">
      <t>ガツ</t>
    </rPh>
    <rPh sb="3" eb="4">
      <t>ニチ</t>
    </rPh>
    <phoneticPr fontId="21"/>
  </si>
  <si>
    <t>9月6日朝</t>
    <rPh sb="1" eb="2">
      <t>ガツ</t>
    </rPh>
    <rPh sb="3" eb="4">
      <t>ニチ</t>
    </rPh>
    <rPh sb="4" eb="5">
      <t>アサ</t>
    </rPh>
    <phoneticPr fontId="21"/>
  </si>
  <si>
    <t>9月6日</t>
    <phoneticPr fontId="3"/>
  </si>
  <si>
    <t>風速20.4m/s</t>
    <rPh sb="0" eb="2">
      <t>フウソク</t>
    </rPh>
    <phoneticPr fontId="21"/>
  </si>
  <si>
    <t>風速30.0m/s</t>
    <rPh sb="0" eb="2">
      <t>フウソク</t>
    </rPh>
    <phoneticPr fontId="21"/>
  </si>
  <si>
    <t>9月18日～</t>
    <rPh sb="1" eb="2">
      <t>ガツ</t>
    </rPh>
    <rPh sb="4" eb="5">
      <t>ニチ</t>
    </rPh>
    <phoneticPr fontId="21"/>
  </si>
  <si>
    <t>9月19日夕方</t>
    <rPh sb="1" eb="2">
      <t>ガツ</t>
    </rPh>
    <rPh sb="4" eb="5">
      <t>ニチ</t>
    </rPh>
    <rPh sb="5" eb="7">
      <t>ユウガタ</t>
    </rPh>
    <phoneticPr fontId="21"/>
  </si>
  <si>
    <t>9月19日0時26分</t>
    <rPh sb="1" eb="2">
      <t>ガツ</t>
    </rPh>
    <rPh sb="4" eb="5">
      <t>ニチ</t>
    </rPh>
    <rPh sb="6" eb="7">
      <t>ジ</t>
    </rPh>
    <rPh sb="9" eb="10">
      <t>フン</t>
    </rPh>
    <phoneticPr fontId="21"/>
  </si>
  <si>
    <t>9月19日0時25分</t>
    <rPh sb="1" eb="2">
      <t>ガツ</t>
    </rPh>
    <rPh sb="4" eb="5">
      <t>ニチ</t>
    </rPh>
    <rPh sb="6" eb="7">
      <t>ジ</t>
    </rPh>
    <rPh sb="9" eb="10">
      <t>フン</t>
    </rPh>
    <phoneticPr fontId="21"/>
  </si>
  <si>
    <t>9月19日</t>
    <rPh sb="1" eb="2">
      <t>ガツ</t>
    </rPh>
    <rPh sb="4" eb="5">
      <t>ニチ</t>
    </rPh>
    <phoneticPr fontId="21"/>
  </si>
  <si>
    <t>注）台風の中心が佐賀市（佐賀地方気象台）から300km以内に接近したもの。</t>
    <rPh sb="0" eb="1">
      <t>チュウ</t>
    </rPh>
    <rPh sb="2" eb="4">
      <t>タイフウ</t>
    </rPh>
    <rPh sb="5" eb="7">
      <t>チュウシン</t>
    </rPh>
    <rPh sb="27" eb="29">
      <t>イナイ</t>
    </rPh>
    <rPh sb="30" eb="32">
      <t>セッキン</t>
    </rPh>
    <phoneticPr fontId="7"/>
  </si>
  <si>
    <t>資料：ＤＸ推進課</t>
    <rPh sb="0" eb="2">
      <t>シリョウ</t>
    </rPh>
    <rPh sb="5" eb="7">
      <t>スイシン</t>
    </rPh>
    <rPh sb="7" eb="8">
      <t>カ</t>
    </rPh>
    <phoneticPr fontId="7"/>
  </si>
  <si>
    <t>資料：ＤＸ推進課（国土交通省国土地理院「全国都道府県市区町村面積調」）</t>
    <rPh sb="0" eb="2">
      <t>シリョウ</t>
    </rPh>
    <rPh sb="5" eb="7">
      <t>スイシン</t>
    </rPh>
    <rPh sb="7" eb="8">
      <t>カ</t>
    </rPh>
    <rPh sb="9" eb="11">
      <t>コクド</t>
    </rPh>
    <rPh sb="11" eb="14">
      <t>コウツウショウ</t>
    </rPh>
    <rPh sb="14" eb="16">
      <t>コクド</t>
    </rPh>
    <rPh sb="16" eb="18">
      <t>チリ</t>
    </rPh>
    <rPh sb="18" eb="19">
      <t>イン</t>
    </rPh>
    <rPh sb="20" eb="22">
      <t>ゼンコク</t>
    </rPh>
    <rPh sb="22" eb="26">
      <t>トドウフケン</t>
    </rPh>
    <rPh sb="26" eb="28">
      <t>シク</t>
    </rPh>
    <rPh sb="28" eb="30">
      <t>チョウソン</t>
    </rPh>
    <rPh sb="30" eb="32">
      <t>メンセキ</t>
    </rPh>
    <rPh sb="32" eb="33">
      <t>チョウ</t>
    </rPh>
    <phoneticPr fontId="7"/>
  </si>
  <si>
    <t>北川副村・本庄村・鍋島村・金立村・久保泉村を合併</t>
    <rPh sb="5" eb="7">
      <t>ホンジョウ</t>
    </rPh>
    <rPh sb="7" eb="8">
      <t>ムラ</t>
    </rPh>
    <rPh sb="9" eb="11">
      <t>ナベシマ</t>
    </rPh>
    <rPh sb="11" eb="12">
      <t>ムラ</t>
    </rPh>
    <rPh sb="13" eb="15">
      <t>キンリュウ</t>
    </rPh>
    <rPh sb="15" eb="16">
      <t>ムラ</t>
    </rPh>
    <rPh sb="17" eb="19">
      <t>クボ</t>
    </rPh>
    <rPh sb="19" eb="20">
      <t>イズミ</t>
    </rPh>
    <rPh sb="20" eb="21">
      <t>ムラ</t>
    </rPh>
    <phoneticPr fontId="3"/>
  </si>
  <si>
    <t>令和5年 1月</t>
    <rPh sb="0" eb="2">
      <t>レイワ</t>
    </rPh>
    <rPh sb="3" eb="4">
      <t>ネン</t>
    </rPh>
    <rPh sb="6" eb="7">
      <t>ガツ</t>
    </rPh>
    <phoneticPr fontId="7"/>
  </si>
  <si>
    <t>台風第14号</t>
  </si>
  <si>
    <t>「熊本豪雨」</t>
    <rPh sb="1" eb="3">
      <t>クマモト</t>
    </rPh>
    <rPh sb="3" eb="5">
      <t>ゴウウ</t>
    </rPh>
    <phoneticPr fontId="22"/>
  </si>
  <si>
    <t>令和2年 1月</t>
    <rPh sb="0" eb="2">
      <t>レイワ</t>
    </rPh>
    <rPh sb="3" eb="4">
      <t>ネン</t>
    </rPh>
    <rPh sb="4" eb="5">
      <t>ヘイネン</t>
    </rPh>
    <rPh sb="6" eb="7">
      <t>ガツ</t>
    </rPh>
    <phoneticPr fontId="7"/>
  </si>
  <si>
    <t xml:space="preserve">1220.5) </t>
  </si>
  <si>
    <t xml:space="preserve">306.0) </t>
  </si>
  <si>
    <t xml:space="preserve">67.5) </t>
  </si>
  <si>
    <t>「令和3年8月豪雨」</t>
    <rPh sb="1" eb="3">
      <t>レイワ</t>
    </rPh>
    <rPh sb="4" eb="5">
      <t>ネン</t>
    </rPh>
    <rPh sb="6" eb="7">
      <t>ガツ</t>
    </rPh>
    <rPh sb="7" eb="9">
      <t>ゴウウ</t>
    </rPh>
    <phoneticPr fontId="22"/>
  </si>
  <si>
    <t>明治22年 4月 1日</t>
    <rPh sb="0" eb="2">
      <t>メイジ</t>
    </rPh>
    <rPh sb="4" eb="5">
      <t>ネン</t>
    </rPh>
    <rPh sb="7" eb="8">
      <t>ガツ</t>
    </rPh>
    <rPh sb="10" eb="11">
      <t>ニチ</t>
    </rPh>
    <phoneticPr fontId="21"/>
  </si>
  <si>
    <t>昭和30年 3月 1日</t>
    <rPh sb="0" eb="2">
      <t>ショウワ</t>
    </rPh>
    <rPh sb="4" eb="5">
      <t>ネン</t>
    </rPh>
    <rPh sb="7" eb="8">
      <t>ガツ</t>
    </rPh>
    <rPh sb="10" eb="11">
      <t>ニチ</t>
    </rPh>
    <phoneticPr fontId="21"/>
  </si>
  <si>
    <t>大正11年10月 1日</t>
    <rPh sb="0" eb="2">
      <t>タイショウ</t>
    </rPh>
    <rPh sb="4" eb="5">
      <t>ネン</t>
    </rPh>
    <rPh sb="7" eb="8">
      <t>ガツ</t>
    </rPh>
    <rPh sb="10" eb="11">
      <t>ニチ</t>
    </rPh>
    <phoneticPr fontId="3"/>
  </si>
  <si>
    <t>昭和29年 3月31日</t>
    <rPh sb="0" eb="2">
      <t>ショウワ</t>
    </rPh>
    <rPh sb="4" eb="5">
      <t>ネン</t>
    </rPh>
    <rPh sb="7" eb="8">
      <t>ガツ</t>
    </rPh>
    <rPh sb="10" eb="11">
      <t>ニチ</t>
    </rPh>
    <phoneticPr fontId="3"/>
  </si>
  <si>
    <t>昭和29年10月 1日</t>
    <rPh sb="0" eb="2">
      <t>ショウワ</t>
    </rPh>
    <rPh sb="4" eb="5">
      <t>ネン</t>
    </rPh>
    <rPh sb="7" eb="8">
      <t>ガツ</t>
    </rPh>
    <rPh sb="10" eb="11">
      <t>ニチ</t>
    </rPh>
    <phoneticPr fontId="3"/>
  </si>
  <si>
    <t>昭和30年 4月 1日</t>
    <rPh sb="0" eb="2">
      <t>ショウワ</t>
    </rPh>
    <rPh sb="4" eb="5">
      <t>ネン</t>
    </rPh>
    <phoneticPr fontId="3"/>
  </si>
  <si>
    <t>昭和30年 4月16日</t>
    <rPh sb="0" eb="2">
      <t>ショウワ</t>
    </rPh>
    <rPh sb="4" eb="5">
      <t>ネン</t>
    </rPh>
    <rPh sb="7" eb="8">
      <t>ガツ</t>
    </rPh>
    <rPh sb="10" eb="11">
      <t>ニチ</t>
    </rPh>
    <phoneticPr fontId="3"/>
  </si>
  <si>
    <t>昭和33年 6月 1日</t>
    <rPh sb="0" eb="2">
      <t>ショウワ</t>
    </rPh>
    <rPh sb="4" eb="5">
      <t>ネン</t>
    </rPh>
    <rPh sb="7" eb="8">
      <t>ガツ</t>
    </rPh>
    <rPh sb="10" eb="11">
      <t>ニチ</t>
    </rPh>
    <phoneticPr fontId="21"/>
  </si>
  <si>
    <t>昭和34年 1月 1日</t>
    <rPh sb="0" eb="2">
      <t>ショウワ</t>
    </rPh>
    <rPh sb="4" eb="5">
      <t>ネン</t>
    </rPh>
    <rPh sb="7" eb="8">
      <t>ガツ</t>
    </rPh>
    <rPh sb="10" eb="11">
      <t>ニチ</t>
    </rPh>
    <phoneticPr fontId="21"/>
  </si>
  <si>
    <t>昭和31年 9月30日</t>
    <rPh sb="0" eb="2">
      <t>ショウワ</t>
    </rPh>
    <rPh sb="4" eb="5">
      <t>ネン</t>
    </rPh>
    <rPh sb="7" eb="8">
      <t>ガツ</t>
    </rPh>
    <rPh sb="10" eb="11">
      <t>ニチ</t>
    </rPh>
    <phoneticPr fontId="3"/>
  </si>
  <si>
    <t>昭和41年10月 1日</t>
    <rPh sb="0" eb="2">
      <t>ショウワ</t>
    </rPh>
    <rPh sb="4" eb="5">
      <t>ネン</t>
    </rPh>
    <rPh sb="7" eb="8">
      <t>ガツ</t>
    </rPh>
    <rPh sb="10" eb="11">
      <t>ニチ</t>
    </rPh>
    <phoneticPr fontId="3"/>
  </si>
  <si>
    <t>昭和42年 4月 1日</t>
    <rPh sb="0" eb="2">
      <t>ショウワ</t>
    </rPh>
    <rPh sb="4" eb="5">
      <t>ネン</t>
    </rPh>
    <rPh sb="7" eb="8">
      <t>ガツ</t>
    </rPh>
    <rPh sb="10" eb="11">
      <t>ニチ</t>
    </rPh>
    <phoneticPr fontId="21"/>
  </si>
  <si>
    <t>昭和28年 4月 1日</t>
    <rPh sb="0" eb="2">
      <t>ショウワ</t>
    </rPh>
    <rPh sb="4" eb="5">
      <t>ネン</t>
    </rPh>
    <rPh sb="7" eb="8">
      <t>ガツ</t>
    </rPh>
    <rPh sb="10" eb="11">
      <t>ニチ</t>
    </rPh>
    <phoneticPr fontId="21"/>
  </si>
  <si>
    <t>昭和30年 4月 1日</t>
    <rPh sb="0" eb="2">
      <t>ショウワ</t>
    </rPh>
    <rPh sb="4" eb="5">
      <t>ネン</t>
    </rPh>
    <rPh sb="7" eb="8">
      <t>ガツ</t>
    </rPh>
    <rPh sb="10" eb="11">
      <t>ニチ</t>
    </rPh>
    <phoneticPr fontId="21"/>
  </si>
  <si>
    <t>平成17年10月 1日</t>
    <rPh sb="0" eb="2">
      <t>ヘイセイ</t>
    </rPh>
    <rPh sb="4" eb="5">
      <t>ネン</t>
    </rPh>
    <rPh sb="7" eb="8">
      <t>ガツ</t>
    </rPh>
    <rPh sb="10" eb="11">
      <t>ニチ</t>
    </rPh>
    <phoneticPr fontId="3"/>
  </si>
  <si>
    <t>平成19年10月 1日</t>
    <rPh sb="0" eb="2">
      <t>ヘイセイ</t>
    </rPh>
    <rPh sb="4" eb="5">
      <t>ネン</t>
    </rPh>
    <rPh sb="7" eb="8">
      <t>ツキ</t>
    </rPh>
    <rPh sb="10" eb="11">
      <t>ニチ</t>
    </rPh>
    <phoneticPr fontId="3"/>
  </si>
  <si>
    <t>平成元年11月 1日</t>
    <phoneticPr fontId="3"/>
  </si>
  <si>
    <t>令和2年</t>
    <rPh sb="0" eb="2">
      <t>レイワ</t>
    </rPh>
    <phoneticPr fontId="3"/>
  </si>
  <si>
    <t>令和3年</t>
    <rPh sb="0" eb="2">
      <t>レイワ</t>
    </rPh>
    <rPh sb="3" eb="4">
      <t>ネン</t>
    </rPh>
    <phoneticPr fontId="3"/>
  </si>
  <si>
    <t>令和4年</t>
    <rPh sb="0" eb="2">
      <t>レイワ</t>
    </rPh>
    <rPh sb="3" eb="4">
      <t>ネン</t>
    </rPh>
    <phoneticPr fontId="3"/>
  </si>
  <si>
    <t>令和5年</t>
    <rPh sb="0" eb="2">
      <t>レイワ</t>
    </rPh>
    <rPh sb="3" eb="4">
      <t>ネン</t>
    </rPh>
    <phoneticPr fontId="3"/>
  </si>
  <si>
    <t>令和 2年</t>
    <rPh sb="0" eb="2">
      <t>レイワ</t>
    </rPh>
    <rPh sb="4" eb="5">
      <t>ネン</t>
    </rPh>
    <phoneticPr fontId="3"/>
  </si>
  <si>
    <t xml:space="preserve"> 　3</t>
  </si>
  <si>
    <t>　 4</t>
  </si>
  <si>
    <t>　 5</t>
  </si>
  <si>
    <t>資料：総務法制課</t>
    <rPh sb="3" eb="5">
      <t>ソウム</t>
    </rPh>
    <rPh sb="5" eb="7">
      <t>ホウセイ</t>
    </rPh>
    <rPh sb="7" eb="8">
      <t>カ</t>
    </rPh>
    <phoneticPr fontId="7"/>
  </si>
  <si>
    <t>台風第6号</t>
    <rPh sb="0" eb="2">
      <t>タイフウ</t>
    </rPh>
    <rPh sb="2" eb="3">
      <t>ダイ</t>
    </rPh>
    <rPh sb="4" eb="5">
      <t>ゴウ</t>
    </rPh>
    <phoneticPr fontId="3"/>
  </si>
  <si>
    <t xml:space="preserve"> 8月9日朝～</t>
    <rPh sb="2" eb="3">
      <t>ガツ</t>
    </rPh>
    <rPh sb="4" eb="5">
      <t>ニチ</t>
    </rPh>
    <rPh sb="5" eb="6">
      <t>アサ</t>
    </rPh>
    <phoneticPr fontId="3"/>
  </si>
  <si>
    <t xml:space="preserve"> 8月10日昼頃</t>
    <rPh sb="2" eb="3">
      <t>ガツ</t>
    </rPh>
    <rPh sb="5" eb="6">
      <t>ニチ</t>
    </rPh>
    <rPh sb="6" eb="7">
      <t>ヒル</t>
    </rPh>
    <rPh sb="7" eb="8">
      <t>ゴロ</t>
    </rPh>
    <phoneticPr fontId="3"/>
  </si>
  <si>
    <t xml:space="preserve"> 8月10日05時52分</t>
    <rPh sb="2" eb="3">
      <t>ガツ</t>
    </rPh>
    <rPh sb="5" eb="6">
      <t>ニチ</t>
    </rPh>
    <rPh sb="8" eb="9">
      <t>ジ</t>
    </rPh>
    <rPh sb="11" eb="12">
      <t>フン</t>
    </rPh>
    <phoneticPr fontId="3"/>
  </si>
  <si>
    <t>令和2年</t>
    <rPh sb="0" eb="1">
      <t>レイ</t>
    </rPh>
    <rPh sb="1" eb="2">
      <t>カズ</t>
    </rPh>
    <rPh sb="3" eb="4">
      <t>ネン</t>
    </rPh>
    <phoneticPr fontId="3"/>
  </si>
  <si>
    <t>令和3年</t>
    <rPh sb="0" eb="1">
      <t>レイ</t>
    </rPh>
    <rPh sb="1" eb="2">
      <t>カズ</t>
    </rPh>
    <rPh sb="3" eb="4">
      <t>ネン</t>
    </rPh>
    <phoneticPr fontId="3"/>
  </si>
  <si>
    <t>令和4年</t>
    <rPh sb="0" eb="1">
      <t>レイ</t>
    </rPh>
    <rPh sb="1" eb="2">
      <t>カズ</t>
    </rPh>
    <rPh sb="3" eb="4">
      <t>ネン</t>
    </rPh>
    <phoneticPr fontId="3"/>
  </si>
  <si>
    <t>5年
令和</t>
    <rPh sb="3" eb="5">
      <t>レイワ</t>
    </rPh>
    <phoneticPr fontId="3"/>
  </si>
  <si>
    <t>面積</t>
    <rPh sb="0" eb="2">
      <t>メンセキ</t>
    </rPh>
    <phoneticPr fontId="7"/>
  </si>
  <si>
    <t>注5）令和3年は、8月の2日間の欠測（降水量）を除く数値。</t>
    <rPh sb="0" eb="1">
      <t>チュウ</t>
    </rPh>
    <rPh sb="3" eb="5">
      <t>レイワ</t>
    </rPh>
    <rPh sb="6" eb="7">
      <t>ネン</t>
    </rPh>
    <rPh sb="10" eb="11">
      <t>ガツ</t>
    </rPh>
    <rPh sb="13" eb="14">
      <t>ヒ</t>
    </rPh>
    <rPh sb="14" eb="15">
      <t>カン</t>
    </rPh>
    <rPh sb="16" eb="18">
      <t>ケッソク</t>
    </rPh>
    <rPh sb="19" eb="22">
      <t>コウスイリョウ</t>
    </rPh>
    <rPh sb="24" eb="25">
      <t>ノゾ</t>
    </rPh>
    <rPh sb="26" eb="28">
      <t>スウチ</t>
    </rPh>
    <phoneticPr fontId="3"/>
  </si>
  <si>
    <t>注3）令和2年以降の快晴・晴れ・曇りの合計日数は、日降水量1㎜未満の日数。</t>
    <rPh sb="0" eb="1">
      <t>チュウ</t>
    </rPh>
    <rPh sb="3" eb="5">
      <t>レイワ</t>
    </rPh>
    <rPh sb="6" eb="7">
      <t>ネン</t>
    </rPh>
    <rPh sb="7" eb="9">
      <t>イコウ</t>
    </rPh>
    <phoneticPr fontId="3"/>
  </si>
  <si>
    <t>注4）雪は量・時間の多少によらず、雪・みぞれを観測した日。</t>
    <rPh sb="0" eb="1">
      <t>チュウ</t>
    </rPh>
    <rPh sb="3" eb="4">
      <t>ユキ</t>
    </rPh>
    <rPh sb="5" eb="6">
      <t>リョウ</t>
    </rPh>
    <rPh sb="7" eb="9">
      <t>ジカン</t>
    </rPh>
    <rPh sb="10" eb="12">
      <t>タショウ</t>
    </rPh>
    <rPh sb="17" eb="18">
      <t>ユキ</t>
    </rPh>
    <rPh sb="23" eb="25">
      <t>カンソク</t>
    </rPh>
    <rPh sb="27" eb="28">
      <t>ヒ</t>
    </rPh>
    <phoneticPr fontId="3"/>
  </si>
  <si>
    <t>「九州北部豪雨」</t>
    <rPh sb="1" eb="3">
      <t>キュウシュウ</t>
    </rPh>
    <rPh sb="3" eb="5">
      <t>ホクブ</t>
    </rPh>
    <rPh sb="5" eb="7">
      <t>ゴウウ</t>
    </rPh>
    <phoneticPr fontId="3"/>
  </si>
  <si>
    <t>令和６年</t>
    <rPh sb="0" eb="2">
      <t>レイワ</t>
    </rPh>
    <rPh sb="3" eb="4">
      <t>ネン</t>
    </rPh>
    <phoneticPr fontId="3"/>
  </si>
  <si>
    <t>令和２～６年</t>
    <rPh sb="0" eb="2">
      <t>レイワ</t>
    </rPh>
    <rPh sb="5" eb="6">
      <t>ネン</t>
    </rPh>
    <phoneticPr fontId="3"/>
  </si>
  <si>
    <t>令 和 ６ 年 版 佐 賀 市 統 計 デ ー タ　</t>
    <rPh sb="0" eb="1">
      <t>レイ</t>
    </rPh>
    <rPh sb="2" eb="3">
      <t>ワ</t>
    </rPh>
    <rPh sb="6" eb="7">
      <t>ネン</t>
    </rPh>
    <rPh sb="8" eb="9">
      <t>ハン</t>
    </rPh>
    <rPh sb="10" eb="11">
      <t>タスク</t>
    </rPh>
    <rPh sb="12" eb="13">
      <t>ガ</t>
    </rPh>
    <rPh sb="14" eb="15">
      <t>シ</t>
    </rPh>
    <rPh sb="16" eb="17">
      <t>オサム</t>
    </rPh>
    <rPh sb="18" eb="19">
      <t>ケイ</t>
    </rPh>
    <phoneticPr fontId="3"/>
  </si>
  <si>
    <t>注2）佐賀市全域は令和６年調査（1月1日時点），旧佐賀市・各町村は平成16年調査（10月1日時点）の数値。</t>
    <rPh sb="0" eb="1">
      <t>チュウ</t>
    </rPh>
    <rPh sb="3" eb="6">
      <t>サガシ</t>
    </rPh>
    <rPh sb="6" eb="8">
      <t>ゼンイキ</t>
    </rPh>
    <rPh sb="9" eb="11">
      <t>レイワ</t>
    </rPh>
    <rPh sb="12" eb="13">
      <t>ネン</t>
    </rPh>
    <rPh sb="13" eb="15">
      <t>チョウサ</t>
    </rPh>
    <rPh sb="17" eb="18">
      <t>ガツ</t>
    </rPh>
    <rPh sb="19" eb="20">
      <t>ヒ</t>
    </rPh>
    <rPh sb="20" eb="22">
      <t>ジテン</t>
    </rPh>
    <rPh sb="46" eb="48">
      <t>ジテン</t>
    </rPh>
    <rPh sb="50" eb="52">
      <t>スウチ</t>
    </rPh>
    <phoneticPr fontId="7"/>
  </si>
  <si>
    <t>令和6年</t>
    <rPh sb="0" eb="2">
      <t>レイワ</t>
    </rPh>
    <rPh sb="3" eb="4">
      <t>ネン</t>
    </rPh>
    <phoneticPr fontId="3"/>
  </si>
  <si>
    <t>6. 土地の地目別面積及び評価額（有租地）（令和２～６年）</t>
    <rPh sb="18" eb="19">
      <t>ソゼイ</t>
    </rPh>
    <rPh sb="22" eb="24">
      <t>レイワ</t>
    </rPh>
    <rPh sb="27" eb="28">
      <t>ネン</t>
    </rPh>
    <phoneticPr fontId="7"/>
  </si>
  <si>
    <t xml:space="preserve">   6</t>
    <phoneticPr fontId="7"/>
  </si>
  <si>
    <t xml:space="preserve">   6</t>
    <phoneticPr fontId="3"/>
  </si>
  <si>
    <t>7. 気象の概況（平成２７～令和６年）</t>
    <rPh sb="3" eb="4">
      <t>キ</t>
    </rPh>
    <rPh sb="4" eb="5">
      <t>ゾウ</t>
    </rPh>
    <rPh sb="6" eb="8">
      <t>ガイキョウ</t>
    </rPh>
    <rPh sb="9" eb="11">
      <t>ヘイセイ</t>
    </rPh>
    <rPh sb="14" eb="16">
      <t>レイワ</t>
    </rPh>
    <rPh sb="17" eb="18">
      <t>ネン</t>
    </rPh>
    <phoneticPr fontId="7"/>
  </si>
  <si>
    <t>平成27年</t>
    <rPh sb="0" eb="2">
      <t>ヘイセイ</t>
    </rPh>
    <rPh sb="4" eb="5">
      <t>ネン</t>
    </rPh>
    <phoneticPr fontId="3"/>
  </si>
  <si>
    <t>　 2</t>
  </si>
  <si>
    <t>　 3</t>
  </si>
  <si>
    <t>　 6</t>
    <phoneticPr fontId="3"/>
  </si>
  <si>
    <t>令和6年 1月</t>
    <rPh sb="0" eb="2">
      <t>レイワ</t>
    </rPh>
    <rPh sb="3" eb="4">
      <t>ネン</t>
    </rPh>
    <rPh sb="6" eb="7">
      <t>ガツ</t>
    </rPh>
    <phoneticPr fontId="7"/>
  </si>
  <si>
    <t>9. 台風の接近（令和２～６年）</t>
    <rPh sb="3" eb="4">
      <t>ダイ</t>
    </rPh>
    <rPh sb="4" eb="5">
      <t>フウ</t>
    </rPh>
    <rPh sb="6" eb="7">
      <t>セツ</t>
    </rPh>
    <rPh sb="7" eb="8">
      <t>コン</t>
    </rPh>
    <rPh sb="9" eb="11">
      <t>レイワ</t>
    </rPh>
    <rPh sb="14" eb="15">
      <t>ネン</t>
    </rPh>
    <phoneticPr fontId="7"/>
  </si>
  <si>
    <t xml:space="preserve"> 2024寒候年 (R5.8～R6.7）</t>
  </si>
  <si>
    <t>10. 季節現象（令和２～６年）</t>
    <rPh sb="4" eb="5">
      <t>キ</t>
    </rPh>
    <rPh sb="5" eb="6">
      <t>セツ</t>
    </rPh>
    <rPh sb="6" eb="7">
      <t>ウツツ</t>
    </rPh>
    <rPh sb="7" eb="8">
      <t>ゾウ</t>
    </rPh>
    <rPh sb="9" eb="11">
      <t>レイワ</t>
    </rPh>
    <rPh sb="14" eb="15">
      <t>ネン</t>
    </rPh>
    <phoneticPr fontId="7"/>
  </si>
  <si>
    <t>2025寒候年 (R6.8～R7.7)</t>
    <rPh sb="4" eb="5">
      <t>サム</t>
    </rPh>
    <rPh sb="5" eb="6">
      <t>コウ</t>
    </rPh>
    <rPh sb="6" eb="7">
      <t>ネン</t>
    </rPh>
    <phoneticPr fontId="3"/>
  </si>
  <si>
    <t>台風第10号</t>
    <rPh sb="0" eb="2">
      <t>タイフウ</t>
    </rPh>
    <rPh sb="2" eb="3">
      <t>ダイ</t>
    </rPh>
    <rPh sb="5" eb="6">
      <t>ゴウ</t>
    </rPh>
    <phoneticPr fontId="4"/>
  </si>
  <si>
    <t xml:space="preserve"> 8月28日夜遅く～</t>
    <rPh sb="2" eb="3">
      <t>ガツ</t>
    </rPh>
    <rPh sb="5" eb="6">
      <t>ニチ</t>
    </rPh>
    <rPh sb="6" eb="8">
      <t>ヨルオソ</t>
    </rPh>
    <phoneticPr fontId="4"/>
  </si>
  <si>
    <t xml:space="preserve"> 9月18日昼過ぎ～</t>
    <rPh sb="2" eb="3">
      <t>ガツ</t>
    </rPh>
    <rPh sb="5" eb="6">
      <t>ニチ</t>
    </rPh>
    <rPh sb="6" eb="8">
      <t>ヒルス</t>
    </rPh>
    <phoneticPr fontId="21"/>
  </si>
  <si>
    <t xml:space="preserve"> 8月29日13時42分</t>
    <rPh sb="2" eb="3">
      <t>ガツ</t>
    </rPh>
    <rPh sb="5" eb="6">
      <t>ニチ</t>
    </rPh>
    <rPh sb="8" eb="9">
      <t>ジ</t>
    </rPh>
    <rPh sb="11" eb="12">
      <t>フン</t>
    </rPh>
    <phoneticPr fontId="4"/>
  </si>
  <si>
    <t xml:space="preserve"> 8月29日10時54分</t>
    <rPh sb="2" eb="3">
      <t>ガツ</t>
    </rPh>
    <rPh sb="5" eb="6">
      <t>ニチ</t>
    </rPh>
    <rPh sb="8" eb="9">
      <t>ジ</t>
    </rPh>
    <rPh sb="11" eb="12">
      <t>フン</t>
    </rPh>
    <phoneticPr fontId="4"/>
  </si>
  <si>
    <t>6年
令和</t>
    <rPh sb="1" eb="2">
      <t>ネン</t>
    </rPh>
    <rPh sb="3" eb="5">
      <t>レイワ</t>
    </rPh>
    <phoneticPr fontId="4"/>
  </si>
  <si>
    <t>令和7年4月1日現在</t>
    <rPh sb="0" eb="2">
      <t>レイワ</t>
    </rPh>
    <rPh sb="3" eb="4">
      <t>ネン</t>
    </rPh>
    <rPh sb="4" eb="5">
      <t>ヘイネン</t>
    </rPh>
    <phoneticPr fontId="3"/>
  </si>
  <si>
    <t>966.6hPa</t>
    <phoneticPr fontId="21"/>
  </si>
  <si>
    <t>49.0㎜</t>
    <phoneticPr fontId="21"/>
  </si>
  <si>
    <t>55.0mm</t>
    <phoneticPr fontId="21"/>
  </si>
  <si>
    <t>8月8日～</t>
    <rPh sb="1" eb="2">
      <t>ガツ</t>
    </rPh>
    <rPh sb="3" eb="4">
      <t>ニチ</t>
    </rPh>
    <phoneticPr fontId="21"/>
  </si>
  <si>
    <t>104.5mm</t>
    <phoneticPr fontId="21"/>
  </si>
  <si>
    <t>8月28日～</t>
    <rPh sb="1" eb="2">
      <t>ガツ</t>
    </rPh>
    <rPh sb="4" eb="5">
      <t>ニチ</t>
    </rPh>
    <phoneticPr fontId="21"/>
  </si>
  <si>
    <t>8月30日</t>
    <rPh sb="1" eb="2">
      <t>ガツ</t>
    </rPh>
    <rPh sb="4" eb="5">
      <t>ニチ</t>
    </rPh>
    <phoneticPr fontId="4"/>
  </si>
  <si>
    <t>8月29日11時02分</t>
    <rPh sb="1" eb="2">
      <t>ガツ</t>
    </rPh>
    <rPh sb="4" eb="5">
      <t>ニチ</t>
    </rPh>
    <rPh sb="7" eb="8">
      <t>ジ</t>
    </rPh>
    <rPh sb="10" eb="11">
      <t>フン</t>
    </rPh>
    <phoneticPr fontId="4"/>
  </si>
  <si>
    <t>9月6日04時39分</t>
    <rPh sb="1" eb="2">
      <t>ガツ</t>
    </rPh>
    <rPh sb="3" eb="4">
      <t>ニチ</t>
    </rPh>
    <rPh sb="6" eb="7">
      <t>ジ</t>
    </rPh>
    <rPh sb="9" eb="10">
      <t>フン</t>
    </rPh>
    <phoneticPr fontId="21"/>
  </si>
  <si>
    <t>7月5日07時03分</t>
    <rPh sb="1" eb="2">
      <t>ガツ</t>
    </rPh>
    <rPh sb="3" eb="4">
      <t>ニチ</t>
    </rPh>
    <rPh sb="6" eb="7">
      <t>ジ</t>
    </rPh>
    <rPh sb="9" eb="10">
      <t>フン</t>
    </rPh>
    <phoneticPr fontId="21"/>
  </si>
  <si>
    <t>9月6日04時45分</t>
    <rPh sb="1" eb="2">
      <t>ガツ</t>
    </rPh>
    <rPh sb="3" eb="4">
      <t>ニチ</t>
    </rPh>
    <rPh sb="6" eb="7">
      <t>ジ</t>
    </rPh>
    <rPh sb="9" eb="10">
      <t>フン</t>
    </rPh>
    <phoneticPr fontId="21"/>
  </si>
  <si>
    <t>7月5日07時06分</t>
    <rPh sb="1" eb="2">
      <t>ガツ</t>
    </rPh>
    <rPh sb="3" eb="4">
      <t>ニチ</t>
    </rPh>
    <rPh sb="6" eb="7">
      <t>ジ</t>
    </rPh>
    <rPh sb="9" eb="10">
      <t>フン</t>
    </rPh>
    <phoneticPr fontId="21"/>
  </si>
  <si>
    <t>9月19日03時14分</t>
    <rPh sb="1" eb="2">
      <t>ガツ</t>
    </rPh>
    <rPh sb="4" eb="5">
      <t>ニチ</t>
    </rPh>
    <rPh sb="7" eb="8">
      <t>ジ</t>
    </rPh>
    <rPh sb="10" eb="11">
      <t>フン</t>
    </rPh>
    <phoneticPr fontId="21"/>
  </si>
  <si>
    <t>9月6日03時51分</t>
    <rPh sb="1" eb="2">
      <t>ガツ</t>
    </rPh>
    <rPh sb="3" eb="4">
      <t>ニチ</t>
    </rPh>
    <rPh sb="6" eb="7">
      <t>ジ</t>
    </rPh>
    <rPh sb="9" eb="10">
      <t>フン</t>
    </rPh>
    <phoneticPr fontId="21"/>
  </si>
  <si>
    <t>7月5日07時40分</t>
    <rPh sb="1" eb="2">
      <t>ガツ</t>
    </rPh>
    <rPh sb="3" eb="4">
      <t>ニチ</t>
    </rPh>
    <rPh sb="6" eb="7">
      <t>ジ</t>
    </rPh>
    <rPh sb="9" eb="10">
      <t>フン</t>
    </rPh>
    <phoneticPr fontId="21"/>
  </si>
  <si>
    <t>風速17.9m/s</t>
    <rPh sb="0" eb="2">
      <t>フウソク</t>
    </rPh>
    <phoneticPr fontId="21"/>
  </si>
  <si>
    <t>風向 SSE</t>
    <rPh sb="0" eb="2">
      <t>フウコウ</t>
    </rPh>
    <phoneticPr fontId="21"/>
  </si>
  <si>
    <t>8月10日05時59分</t>
    <rPh sb="1" eb="2">
      <t>ガツ</t>
    </rPh>
    <rPh sb="4" eb="5">
      <t>ニチ</t>
    </rPh>
    <rPh sb="7" eb="8">
      <t>ジ</t>
    </rPh>
    <rPh sb="10" eb="11">
      <t>フン</t>
    </rPh>
    <phoneticPr fontId="3"/>
  </si>
  <si>
    <t>風速22.4m/s</t>
    <rPh sb="0" eb="2">
      <t>フウソク</t>
    </rPh>
    <phoneticPr fontId="21"/>
  </si>
  <si>
    <t>風速31.2m/s</t>
    <rPh sb="0" eb="2">
      <t>フウソク</t>
    </rPh>
    <phoneticPr fontId="21"/>
  </si>
  <si>
    <t>風速27.5m/s</t>
    <rPh sb="0" eb="2">
      <t>フウソク</t>
    </rPh>
    <phoneticPr fontId="21"/>
  </si>
  <si>
    <t>989.5hPa</t>
    <phoneticPr fontId="21"/>
  </si>
  <si>
    <t>8月10日03時39分</t>
    <rPh sb="1" eb="2">
      <t>ガツ</t>
    </rPh>
    <rPh sb="4" eb="5">
      <t>ニチ</t>
    </rPh>
    <rPh sb="7" eb="8">
      <t>ジ</t>
    </rPh>
    <rPh sb="10" eb="11">
      <t>フン</t>
    </rPh>
    <phoneticPr fontId="3"/>
  </si>
  <si>
    <t>986.0hPa</t>
    <phoneticPr fontId="21"/>
  </si>
  <si>
    <t>8月30日夜のはじめ頃</t>
    <rPh sb="1" eb="2">
      <t>ガツ</t>
    </rPh>
    <rPh sb="4" eb="5">
      <t>ニチ</t>
    </rPh>
    <rPh sb="10" eb="11">
      <t>ゴロ</t>
    </rPh>
    <phoneticPr fontId="3"/>
  </si>
  <si>
    <t>注1）毎日の天気</t>
    <rPh sb="0" eb="1">
      <t>チュウ</t>
    </rPh>
    <phoneticPr fontId="6"/>
  </si>
  <si>
    <t>快晴 … 日降水量1mm未満で，日平均雲量1.5未満</t>
    <phoneticPr fontId="3"/>
  </si>
  <si>
    <t>晴れ … 日降水量1mm未満で，日平均雲量1.5以上～8.5未満</t>
    <phoneticPr fontId="3"/>
  </si>
  <si>
    <t>曇り … 日降水量1mm未満で，日平均雲量8.5以上</t>
    <phoneticPr fontId="3"/>
  </si>
  <si>
    <t>小雨 … 日降水量1mm以上5mm未満</t>
    <phoneticPr fontId="3"/>
  </si>
  <si>
    <t xml:space="preserve">  雨 … 日降水量5mm以上</t>
    <phoneticPr fontId="3"/>
  </si>
  <si>
    <t xml:space="preserve">  雪 … 雪，みぞれを観測した日（量，時間の多少によらない）</t>
    <phoneticPr fontId="3"/>
  </si>
  <si>
    <t xml:space="preserve">   ) … 準正常値（許容範囲内で資料が欠けている）</t>
    <phoneticPr fontId="3"/>
  </si>
  <si>
    <t>5. 地目別土地面積（有租地）（令和２～６年）</t>
    <rPh sb="6" eb="8">
      <t>トチ</t>
    </rPh>
    <rPh sb="16" eb="18">
      <t>レイワ</t>
    </rPh>
    <rPh sb="21" eb="22">
      <t>ネン</t>
    </rPh>
    <phoneticPr fontId="7"/>
  </si>
  <si>
    <t>8. 降水・日照・風速（令和２～６年）</t>
    <rPh sb="3" eb="5">
      <t>コウスイ</t>
    </rPh>
    <rPh sb="6" eb="8">
      <t>ニッショウ</t>
    </rPh>
    <rPh sb="9" eb="11">
      <t>フウソク</t>
    </rPh>
    <rPh sb="12" eb="14">
      <t>レイワ</t>
    </rPh>
    <rPh sb="17" eb="18">
      <t>ネン</t>
    </rPh>
    <phoneticPr fontId="21"/>
  </si>
  <si>
    <t>8. 降水・日照・風速（令和２～６年）（つづき）</t>
    <rPh sb="3" eb="5">
      <t>コウスイ</t>
    </rPh>
    <rPh sb="6" eb="8">
      <t>ニッショウ</t>
    </rPh>
    <rPh sb="9" eb="11">
      <t>フウソク</t>
    </rPh>
    <phoneticPr fontId="21"/>
  </si>
  <si>
    <t>平成２７～令和６年</t>
    <rPh sb="0" eb="2">
      <t>ヘイセイ</t>
    </rPh>
    <rPh sb="5" eb="7">
      <t>レイワ</t>
    </rPh>
    <rPh sb="8" eb="9">
      <t>ネン</t>
    </rPh>
    <phoneticPr fontId="3"/>
  </si>
  <si>
    <t>〔１〕  土 地 ・ 気 象</t>
    <rPh sb="5" eb="6">
      <t>ツチ</t>
    </rPh>
    <rPh sb="7" eb="8">
      <t>チ</t>
    </rPh>
    <rPh sb="11" eb="12">
      <t>キ</t>
    </rPh>
    <rPh sb="13" eb="14">
      <t>ゾウ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</si>
</sst>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 #,##0.00_ ;_ * \-#,##0.00_ ;_ * &quot;-&quot;??_ ;_ @_ "/>
    <numFmt numFmtId="176" formatCode="0_);[Red]\(0\)"/>
    <numFmt numFmtId="177" formatCode="m&quot;月&quot;d&quot;日&quot;;@"/>
    <numFmt numFmtId="178" formatCode="0.00_);[Red]\(0.00\)"/>
    <numFmt numFmtId="179" formatCode="_ * #\ ###\ ###\ ##0_ ;_ * \-#,##0_ ;_ * &quot;-&quot;_ ;_ @_ "/>
    <numFmt numFmtId="180" formatCode="_ * #\ ###\ ##0_ ;_ * \-#,##0_ ;_ * &quot;-&quot;_ ;_ @_ "/>
    <numFmt numFmtId="181" formatCode="#\ ###\ ##0"/>
    <numFmt numFmtId="182" formatCode="_ * #\ ##0_ ;_ * \-#,##0_ ;_ * &quot;-&quot;_ ;_ @_ "/>
    <numFmt numFmtId="183" formatCode="0.0"/>
    <numFmt numFmtId="184" formatCode="#\ ##0\ ;\-#\ ##0\ ;"/>
    <numFmt numFmtId="185" formatCode="#\ ##0.0\ ;\-#\ ##0.0\ ;"/>
    <numFmt numFmtId="186" formatCode="#\ ##0.0\ ;"/>
    <numFmt numFmtId="187" formatCode="##0.0\ ;\-##0.0\ ;"/>
    <numFmt numFmtId="188" formatCode="#\ ##0\ ;\-#\ ##0\ ;\-\ ;"/>
    <numFmt numFmtId="189" formatCode="\ @"/>
    <numFmt numFmtId="190" formatCode="@\ "/>
    <numFmt numFmtId="191" formatCode="[$-411]ggge&quot;年&quot;_0m&quot;月&quot;_0d&quot;日&quot;"/>
    <numFmt numFmtId="192" formatCode="[$-411]ggge&quot;年&quot;_0m&quot;月&quot;d&quot;日&quot;"/>
    <numFmt numFmtId="193" formatCode="[$-411]ggge&quot;年&quot;m&quot;月&quot;_*d&quot;日&quot;"/>
  </numFmts>
  <fonts count="3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b/>
      <sz val="20"/>
      <name val="ＭＳ 明朝"/>
      <family val="1"/>
      <charset val="128"/>
    </font>
    <font>
      <sz val="6"/>
      <name val="ＭＳ Ｐ明朝"/>
      <family val="1"/>
      <charset val="128"/>
    </font>
    <font>
      <sz val="11"/>
      <name val="ＭＳ Ｐゴシック"/>
      <family val="3"/>
      <charset val="128"/>
    </font>
    <font>
      <sz val="11"/>
      <name val="明朝"/>
      <family val="1"/>
      <charset val="128"/>
    </font>
    <font>
      <sz val="11"/>
      <name val="ＭＳ 明朝"/>
      <family val="1"/>
      <charset val="128"/>
    </font>
    <font>
      <sz val="9"/>
      <name val="ＭＳ 明朝"/>
      <family val="1"/>
      <charset val="128"/>
    </font>
    <font>
      <sz val="10"/>
      <name val="ＭＳ Ｐゴシック"/>
      <family val="3"/>
      <charset val="128"/>
    </font>
    <font>
      <sz val="12"/>
      <name val="ＭＳ Ｐゴシック"/>
      <family val="3"/>
      <charset val="128"/>
    </font>
    <font>
      <b/>
      <sz val="20"/>
      <color theme="3" tint="-0.499984740745262"/>
      <name val="ＭＳ Ｐゴシック"/>
      <family val="3"/>
      <charset val="128"/>
    </font>
    <font>
      <u/>
      <sz val="11"/>
      <color theme="10"/>
      <name val="ＭＳ Ｐゴシック"/>
      <family val="3"/>
      <charset val="128"/>
    </font>
    <font>
      <b/>
      <sz val="12"/>
      <color rgb="FFFFC000"/>
      <name val="ＭＳ Ｐゴシック"/>
      <family val="3"/>
      <charset val="128"/>
    </font>
    <font>
      <b/>
      <sz val="12"/>
      <color theme="10"/>
      <name val="ＭＳ Ｐゴシック"/>
      <family val="3"/>
      <charset val="128"/>
    </font>
    <font>
      <b/>
      <sz val="24"/>
      <color rgb="FF00B050"/>
      <name val="ＭＳ Ｐゴシック"/>
      <family val="3"/>
      <charset val="128"/>
    </font>
    <font>
      <sz val="12"/>
      <name val="ＭＳ 明朝"/>
      <family val="1"/>
      <charset val="128"/>
    </font>
    <font>
      <b/>
      <sz val="16"/>
      <name val="ＭＳ Ｐゴシック"/>
      <family val="3"/>
      <charset val="128"/>
    </font>
    <font>
      <sz val="6"/>
      <name val="ＭＳ Ｐゴシック"/>
      <family val="2"/>
      <charset val="128"/>
      <scheme val="minor"/>
    </font>
    <font>
      <sz val="15"/>
      <name val="ＭＳ 明朝"/>
      <family val="1"/>
      <charset val="128"/>
    </font>
    <font>
      <b/>
      <sz val="18"/>
      <name val="ＭＳ Ｐゴシック"/>
      <family val="3"/>
      <charset val="128"/>
    </font>
    <font>
      <sz val="10.5"/>
      <name val="ＭＳ 明朝"/>
      <family val="1"/>
      <charset val="128"/>
    </font>
    <font>
      <sz val="10.5"/>
      <name val="ＭＳ Ｐゴシック"/>
      <family val="3"/>
      <charset val="128"/>
    </font>
    <font>
      <sz val="16"/>
      <name val="ＭＳ Ｐゴシック"/>
      <family val="3"/>
      <charset val="128"/>
    </font>
    <font>
      <sz val="11"/>
      <color theme="1"/>
      <name val="ＭＳ 明朝"/>
      <family val="1"/>
      <charset val="128"/>
    </font>
    <font>
      <b/>
      <sz val="14"/>
      <color theme="1"/>
      <name val="ＭＳ Ｐゴシック"/>
      <family val="3"/>
      <charset val="128"/>
    </font>
    <font>
      <b/>
      <sz val="16"/>
      <color theme="1"/>
      <name val="ＭＳ Ｐゴシック"/>
      <family val="3"/>
      <charset val="128"/>
    </font>
    <font>
      <sz val="11"/>
      <color theme="0"/>
      <name val="ＭＳ 明朝"/>
      <family val="1"/>
      <charset val="128"/>
    </font>
    <font>
      <sz val="10"/>
      <name val="明朝"/>
      <family val="1"/>
      <charset val="128"/>
    </font>
    <font>
      <b/>
      <sz val="11"/>
      <color theme="10"/>
      <name val="ＭＳ Ｐゴシック"/>
      <family val="3"/>
      <charset val="128"/>
    </font>
  </fonts>
  <fills count="4">
    <fill>
      <patternFill patternType="none"/>
    </fill>
    <fill>
      <patternFill patternType="gray125"/>
    </fill>
    <fill>
      <patternFill patternType="solid">
        <fgColor rgb="FF003300"/>
        <bgColor indexed="64"/>
      </patternFill>
    </fill>
    <fill>
      <patternFill patternType="solid">
        <fgColor rgb="FFCCFF99"/>
        <bgColor indexed="64"/>
      </patternFill>
    </fill>
  </fills>
  <borders count="106">
    <border>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hair">
        <color indexed="64"/>
      </left>
      <right/>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style="medium">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s>
  <cellStyleXfs count="8">
    <xf numFmtId="0" fontId="0" fillId="0" borderId="0"/>
    <xf numFmtId="0" fontId="15" fillId="0" borderId="0" applyNumberFormat="0" applyFill="0" applyBorder="0" applyAlignment="0" applyProtection="0">
      <alignment vertical="top"/>
      <protection locked="0"/>
    </xf>
    <xf numFmtId="0" fontId="9" fillId="0" borderId="0"/>
    <xf numFmtId="0" fontId="10" fillId="0" borderId="0"/>
    <xf numFmtId="38" fontId="2" fillId="0" borderId="0" applyFont="0" applyFill="0" applyBorder="0" applyAlignment="0" applyProtection="0"/>
    <xf numFmtId="0" fontId="2" fillId="0" borderId="0"/>
    <xf numFmtId="0" fontId="1" fillId="0" borderId="0">
      <alignment vertical="center"/>
    </xf>
    <xf numFmtId="0" fontId="9" fillId="0" borderId="0"/>
  </cellStyleXfs>
  <cellXfs count="463">
    <xf numFmtId="0" fontId="0" fillId="0" borderId="0" xfId="0"/>
    <xf numFmtId="0" fontId="2" fillId="0" borderId="0" xfId="0" applyFont="1" applyAlignment="1">
      <alignment vertical="center"/>
    </xf>
    <xf numFmtId="0" fontId="5" fillId="0" borderId="0" xfId="0" applyFont="1" applyAlignment="1">
      <alignment vertical="center"/>
    </xf>
    <xf numFmtId="0" fontId="8" fillId="0" borderId="0" xfId="3" applyFont="1" applyAlignment="1">
      <alignment vertical="center"/>
    </xf>
    <xf numFmtId="0" fontId="11" fillId="0" borderId="0" xfId="3" applyFont="1" applyAlignment="1">
      <alignment vertical="center"/>
    </xf>
    <xf numFmtId="0" fontId="8" fillId="0" borderId="0" xfId="2" applyFont="1" applyAlignment="1">
      <alignment vertical="center"/>
    </xf>
    <xf numFmtId="0" fontId="12" fillId="0" borderId="0" xfId="2" applyFont="1" applyAlignment="1">
      <alignment vertical="center"/>
    </xf>
    <xf numFmtId="0" fontId="5" fillId="0" borderId="0" xfId="2" applyFont="1" applyAlignment="1">
      <alignment horizontal="left" vertical="center"/>
    </xf>
    <xf numFmtId="0" fontId="0"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0" fillId="0" borderId="0" xfId="0" applyFont="1" applyAlignment="1">
      <alignment horizontal="center" vertical="center"/>
    </xf>
    <xf numFmtId="0" fontId="0" fillId="0" borderId="0" xfId="0" applyFont="1" applyBorder="1" applyAlignment="1">
      <alignment vertical="center"/>
    </xf>
    <xf numFmtId="0" fontId="16" fillId="2" borderId="40" xfId="0" applyFont="1" applyFill="1" applyBorder="1" applyAlignment="1">
      <alignment horizontal="center" vertical="center"/>
    </xf>
    <xf numFmtId="0" fontId="17" fillId="3" borderId="80" xfId="1" applyFont="1" applyFill="1" applyBorder="1" applyAlignment="1" applyProtection="1">
      <alignment horizontal="center" vertical="center"/>
    </xf>
    <xf numFmtId="0" fontId="13" fillId="3" borderId="81" xfId="0" applyFont="1" applyFill="1" applyBorder="1" applyAlignment="1">
      <alignment horizontal="center" vertical="center"/>
    </xf>
    <xf numFmtId="0" fontId="17" fillId="3" borderId="38" xfId="1" applyFont="1" applyFill="1" applyBorder="1" applyAlignment="1" applyProtection="1">
      <alignment horizontal="center" vertical="center"/>
    </xf>
    <xf numFmtId="0" fontId="13" fillId="3" borderId="37" xfId="0" applyFont="1" applyFill="1" applyBorder="1" applyAlignment="1">
      <alignment horizontal="center" vertical="center"/>
    </xf>
    <xf numFmtId="0" fontId="17" fillId="3" borderId="58" xfId="1" applyFont="1" applyFill="1" applyBorder="1" applyAlignment="1" applyProtection="1">
      <alignment horizontal="center" vertical="center"/>
    </xf>
    <xf numFmtId="0" fontId="13" fillId="3" borderId="48" xfId="0" applyFont="1" applyFill="1" applyBorder="1" applyAlignment="1">
      <alignment horizontal="center" vertical="center"/>
    </xf>
    <xf numFmtId="0" fontId="2" fillId="0" borderId="0" xfId="0" applyFont="1" applyFill="1" applyAlignment="1">
      <alignment vertical="center"/>
    </xf>
    <xf numFmtId="0" fontId="5" fillId="0" borderId="0" xfId="0" applyFont="1" applyFill="1" applyAlignment="1">
      <alignment vertical="center"/>
    </xf>
    <xf numFmtId="0" fontId="2" fillId="0" borderId="0" xfId="0" applyNumberFormat="1" applyFont="1" applyFill="1" applyAlignment="1">
      <alignment vertical="center"/>
    </xf>
    <xf numFmtId="0" fontId="5" fillId="0" borderId="0" xfId="0" applyNumberFormat="1" applyFont="1" applyAlignment="1">
      <alignment vertical="center"/>
    </xf>
    <xf numFmtId="0" fontId="10" fillId="0" borderId="0" xfId="0" applyFont="1" applyAlignment="1">
      <alignment vertical="center"/>
    </xf>
    <xf numFmtId="49" fontId="10" fillId="0" borderId="0" xfId="0" applyNumberFormat="1" applyFont="1" applyAlignment="1">
      <alignment vertical="center"/>
    </xf>
    <xf numFmtId="0" fontId="10" fillId="0" borderId="0" xfId="0" applyFont="1" applyAlignment="1">
      <alignment horizontal="center" vertical="center"/>
    </xf>
    <xf numFmtId="49" fontId="19" fillId="0" borderId="0" xfId="0" applyNumberFormat="1" applyFont="1" applyFill="1" applyAlignment="1">
      <alignment vertical="center"/>
    </xf>
    <xf numFmtId="0" fontId="5" fillId="0" borderId="0" xfId="3" applyFont="1" applyAlignment="1">
      <alignment vertical="center"/>
    </xf>
    <xf numFmtId="0" fontId="5" fillId="0" borderId="16" xfId="2" applyFont="1" applyBorder="1" applyAlignment="1">
      <alignment vertical="center"/>
    </xf>
    <xf numFmtId="0" fontId="5" fillId="0" borderId="16" xfId="2" applyNumberFormat="1" applyFont="1" applyBorder="1" applyAlignment="1">
      <alignment vertical="center"/>
    </xf>
    <xf numFmtId="0" fontId="5" fillId="0" borderId="16" xfId="2" applyFont="1" applyFill="1" applyBorder="1" applyAlignment="1">
      <alignment vertical="center"/>
    </xf>
    <xf numFmtId="0" fontId="10" fillId="0" borderId="16" xfId="2" applyFont="1" applyBorder="1" applyAlignment="1">
      <alignment horizontal="center" vertical="center"/>
    </xf>
    <xf numFmtId="0" fontId="4" fillId="0" borderId="16" xfId="2" applyFont="1" applyBorder="1" applyAlignment="1">
      <alignment horizontal="center" vertical="center"/>
    </xf>
    <xf numFmtId="0" fontId="5" fillId="0" borderId="0" xfId="2" applyFont="1" applyAlignment="1">
      <alignment vertical="center"/>
    </xf>
    <xf numFmtId="0" fontId="5" fillId="0" borderId="16" xfId="2" applyFont="1" applyBorder="1" applyAlignment="1">
      <alignment vertical="center"/>
    </xf>
    <xf numFmtId="0" fontId="5" fillId="0" borderId="16" xfId="2" applyNumberFormat="1" applyFont="1" applyBorder="1" applyAlignment="1">
      <alignment vertical="center"/>
    </xf>
    <xf numFmtId="0" fontId="5" fillId="0" borderId="0" xfId="5" applyFont="1" applyAlignment="1">
      <alignment vertical="center"/>
    </xf>
    <xf numFmtId="0" fontId="10" fillId="0" borderId="0" xfId="0" applyFont="1" applyBorder="1" applyAlignment="1">
      <alignment vertical="center"/>
    </xf>
    <xf numFmtId="0" fontId="5" fillId="0" borderId="0" xfId="3" applyFont="1" applyBorder="1" applyAlignment="1">
      <alignment vertical="center"/>
    </xf>
    <xf numFmtId="0" fontId="5" fillId="0" borderId="0" xfId="3" applyFont="1" applyBorder="1" applyAlignment="1">
      <alignment horizontal="right" vertical="center"/>
    </xf>
    <xf numFmtId="0" fontId="5" fillId="0" borderId="42" xfId="3" applyFont="1" applyBorder="1" applyAlignment="1">
      <alignment horizontal="center" vertical="center"/>
    </xf>
    <xf numFmtId="0" fontId="5" fillId="0" borderId="7" xfId="3" applyFont="1" applyBorder="1" applyAlignment="1">
      <alignment horizontal="justify" vertical="center" shrinkToFit="1"/>
    </xf>
    <xf numFmtId="49" fontId="5" fillId="0" borderId="0" xfId="3" applyNumberFormat="1" applyFont="1" applyAlignment="1">
      <alignment vertical="center"/>
    </xf>
    <xf numFmtId="0" fontId="10" fillId="0" borderId="0" xfId="2" applyFont="1" applyAlignment="1">
      <alignment vertical="center"/>
    </xf>
    <xf numFmtId="0" fontId="2" fillId="0" borderId="0" xfId="2" applyFont="1" applyAlignment="1">
      <alignment vertical="center"/>
    </xf>
    <xf numFmtId="0" fontId="10" fillId="0" borderId="16" xfId="0" applyFont="1" applyFill="1" applyBorder="1" applyAlignment="1">
      <alignment vertical="center"/>
    </xf>
    <xf numFmtId="0" fontId="10" fillId="0" borderId="0" xfId="0" applyFont="1" applyFill="1" applyAlignment="1">
      <alignment vertical="center"/>
    </xf>
    <xf numFmtId="0" fontId="10" fillId="0" borderId="0" xfId="0" applyNumberFormat="1" applyFont="1" applyFill="1" applyAlignment="1">
      <alignment vertical="center"/>
    </xf>
    <xf numFmtId="0" fontId="10" fillId="0" borderId="16" xfId="0" applyFont="1" applyFill="1" applyBorder="1" applyAlignment="1">
      <alignment horizontal="right" vertical="center"/>
    </xf>
    <xf numFmtId="0" fontId="10" fillId="0" borderId="0" xfId="0" applyFont="1" applyFill="1" applyBorder="1" applyAlignment="1">
      <alignment horizontal="right" vertical="center"/>
    </xf>
    <xf numFmtId="0" fontId="10" fillId="0" borderId="54"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3" xfId="0" applyFont="1" applyFill="1" applyBorder="1" applyAlignment="1">
      <alignment horizontal="center" vertical="center"/>
    </xf>
    <xf numFmtId="43" fontId="10" fillId="0" borderId="52" xfId="0" applyNumberFormat="1" applyFont="1" applyFill="1" applyBorder="1" applyAlignment="1">
      <alignment horizontal="right" vertical="center"/>
    </xf>
    <xf numFmtId="0" fontId="10" fillId="0" borderId="5" xfId="0" applyFont="1" applyFill="1" applyBorder="1" applyAlignment="1">
      <alignment horizontal="center" vertical="center"/>
    </xf>
    <xf numFmtId="43" fontId="10" fillId="0" borderId="50" xfId="0" applyNumberFormat="1" applyFont="1" applyFill="1" applyBorder="1" applyAlignment="1">
      <alignment horizontal="right" vertical="center"/>
    </xf>
    <xf numFmtId="0" fontId="10" fillId="0" borderId="11" xfId="0" applyFont="1" applyFill="1" applyBorder="1" applyAlignment="1">
      <alignment horizontal="center" vertical="center"/>
    </xf>
    <xf numFmtId="43" fontId="10" fillId="0" borderId="49" xfId="0" applyNumberFormat="1" applyFont="1" applyFill="1" applyBorder="1" applyAlignment="1">
      <alignment horizontal="right" vertical="center"/>
    </xf>
    <xf numFmtId="43" fontId="10" fillId="0" borderId="0" xfId="0" applyNumberFormat="1" applyFont="1" applyFill="1" applyAlignment="1">
      <alignment vertical="center"/>
    </xf>
    <xf numFmtId="0" fontId="10" fillId="0" borderId="78" xfId="2" applyNumberFormat="1" applyFont="1" applyBorder="1" applyAlignment="1">
      <alignment horizontal="centerContinuous" vertical="center"/>
    </xf>
    <xf numFmtId="0" fontId="10" fillId="0" borderId="77" xfId="2" applyFont="1" applyFill="1" applyBorder="1" applyAlignment="1">
      <alignment horizontal="centerContinuous" vertical="center"/>
    </xf>
    <xf numFmtId="0" fontId="10" fillId="0" borderId="76" xfId="2" applyFont="1" applyFill="1" applyBorder="1" applyAlignment="1">
      <alignment horizontal="centerContinuous" vertical="center"/>
    </xf>
    <xf numFmtId="0" fontId="10" fillId="0" borderId="47" xfId="2" applyFont="1" applyBorder="1" applyAlignment="1">
      <alignment horizontal="centerContinuous" vertical="center"/>
    </xf>
    <xf numFmtId="0" fontId="10" fillId="0" borderId="55" xfId="2" applyFont="1" applyBorder="1" applyAlignment="1">
      <alignment horizontal="centerContinuous" vertical="center"/>
    </xf>
    <xf numFmtId="0" fontId="10" fillId="0" borderId="73" xfId="2" applyFont="1" applyBorder="1" applyAlignment="1">
      <alignment horizontal="centerContinuous" vertical="center"/>
    </xf>
    <xf numFmtId="0" fontId="10" fillId="0" borderId="72" xfId="2" applyNumberFormat="1" applyFont="1" applyBorder="1" applyAlignment="1">
      <alignment horizontal="center" vertical="center" wrapText="1"/>
    </xf>
    <xf numFmtId="0" fontId="10" fillId="0" borderId="71" xfId="2" applyFont="1" applyFill="1" applyBorder="1" applyAlignment="1">
      <alignment horizontal="center" vertical="center" wrapText="1"/>
    </xf>
    <xf numFmtId="0" fontId="10" fillId="0" borderId="33" xfId="2" applyFont="1" applyFill="1" applyBorder="1" applyAlignment="1">
      <alignment horizontal="center" vertical="center" wrapText="1"/>
    </xf>
    <xf numFmtId="0" fontId="10" fillId="0" borderId="72" xfId="2" applyFont="1" applyBorder="1" applyAlignment="1">
      <alignment horizontal="center" vertical="center" wrapText="1"/>
    </xf>
    <xf numFmtId="0" fontId="10" fillId="0" borderId="71" xfId="2" applyFont="1" applyBorder="1" applyAlignment="1">
      <alignment horizontal="center" vertical="center" wrapText="1"/>
    </xf>
    <xf numFmtId="0" fontId="10" fillId="0" borderId="33" xfId="2" applyFont="1" applyBorder="1" applyAlignment="1">
      <alignment horizontal="center" vertical="center" wrapText="1"/>
    </xf>
    <xf numFmtId="0" fontId="10" fillId="0" borderId="39" xfId="2" applyNumberFormat="1" applyFont="1" applyBorder="1" applyAlignment="1">
      <alignment horizontal="center" vertical="center" shrinkToFit="1"/>
    </xf>
    <xf numFmtId="185" fontId="10" fillId="0" borderId="50" xfId="2" applyNumberFormat="1" applyFont="1" applyBorder="1" applyAlignment="1">
      <alignment vertical="center"/>
    </xf>
    <xf numFmtId="185" fontId="10" fillId="0" borderId="60" xfId="2" applyNumberFormat="1" applyFont="1" applyFill="1" applyBorder="1" applyAlignment="1">
      <alignment vertical="center"/>
    </xf>
    <xf numFmtId="187" fontId="10" fillId="0" borderId="60" xfId="2" applyNumberFormat="1" applyFont="1" applyFill="1" applyBorder="1" applyAlignment="1">
      <alignment vertical="center"/>
    </xf>
    <xf numFmtId="3" fontId="10" fillId="0" borderId="60" xfId="2" applyNumberFormat="1" applyFont="1" applyBorder="1" applyAlignment="1">
      <alignment horizontal="center" vertical="center"/>
    </xf>
    <xf numFmtId="186" fontId="10" fillId="0" borderId="60" xfId="2" applyNumberFormat="1" applyFont="1" applyFill="1" applyBorder="1" applyAlignment="1">
      <alignment vertical="center"/>
    </xf>
    <xf numFmtId="183" fontId="10" fillId="0" borderId="61" xfId="2" applyNumberFormat="1" applyFont="1" applyBorder="1" applyAlignment="1">
      <alignment horizontal="center" vertical="center"/>
    </xf>
    <xf numFmtId="184" fontId="10" fillId="0" borderId="38" xfId="2" applyNumberFormat="1" applyFont="1" applyBorder="1" applyAlignment="1">
      <alignment horizontal="right" vertical="center"/>
    </xf>
    <xf numFmtId="184" fontId="10" fillId="0" borderId="60" xfId="2" applyNumberFormat="1" applyFont="1" applyBorder="1" applyAlignment="1">
      <alignment horizontal="right" vertical="center"/>
    </xf>
    <xf numFmtId="184" fontId="10" fillId="0" borderId="37" xfId="2" applyNumberFormat="1" applyFont="1" applyBorder="1" applyAlignment="1">
      <alignment horizontal="right" vertical="center"/>
    </xf>
    <xf numFmtId="49" fontId="10" fillId="0" borderId="39" xfId="2" applyNumberFormat="1" applyFont="1" applyBorder="1" applyAlignment="1">
      <alignment horizontal="center" vertical="center" shrinkToFit="1"/>
    </xf>
    <xf numFmtId="185" fontId="10" fillId="0" borderId="62" xfId="2" applyNumberFormat="1" applyFont="1" applyFill="1" applyBorder="1" applyAlignment="1">
      <alignment vertical="center"/>
    </xf>
    <xf numFmtId="185" fontId="10" fillId="0" borderId="69" xfId="2" applyNumberFormat="1" applyFont="1" applyFill="1" applyBorder="1" applyAlignment="1">
      <alignment vertical="center"/>
    </xf>
    <xf numFmtId="187" fontId="10" fillId="0" borderId="69" xfId="2" applyNumberFormat="1" applyFont="1" applyFill="1" applyBorder="1" applyAlignment="1">
      <alignment vertical="center"/>
    </xf>
    <xf numFmtId="0" fontId="10" fillId="0" borderId="69" xfId="2" applyNumberFormat="1" applyFont="1" applyFill="1" applyBorder="1" applyAlignment="1">
      <alignment horizontal="center" vertical="center"/>
    </xf>
    <xf numFmtId="186" fontId="10" fillId="0" borderId="69" xfId="2" applyNumberFormat="1" applyFont="1" applyFill="1" applyBorder="1" applyAlignment="1">
      <alignment horizontal="right" vertical="center"/>
    </xf>
    <xf numFmtId="183" fontId="10" fillId="0" borderId="70" xfId="2" applyNumberFormat="1" applyFont="1" applyFill="1" applyBorder="1" applyAlignment="1">
      <alignment horizontal="center" vertical="center"/>
    </xf>
    <xf numFmtId="184" fontId="10" fillId="0" borderId="35" xfId="2" applyNumberFormat="1" applyFont="1" applyFill="1" applyBorder="1" applyAlignment="1">
      <alignment horizontal="right" vertical="center"/>
    </xf>
    <xf numFmtId="184" fontId="10" fillId="0" borderId="69" xfId="2" applyNumberFormat="1" applyFont="1" applyFill="1" applyBorder="1" applyAlignment="1">
      <alignment horizontal="right" vertical="center"/>
    </xf>
    <xf numFmtId="184" fontId="10" fillId="0" borderId="34" xfId="2" applyNumberFormat="1" applyFont="1" applyFill="1" applyBorder="1" applyAlignment="1">
      <alignment horizontal="right" vertical="center"/>
    </xf>
    <xf numFmtId="185" fontId="10" fillId="0" borderId="50" xfId="2" applyNumberFormat="1" applyFont="1" applyBorder="1" applyAlignment="1">
      <alignment horizontal="right" vertical="center"/>
    </xf>
    <xf numFmtId="1" fontId="10" fillId="0" borderId="60" xfId="2" applyNumberFormat="1" applyFont="1" applyBorder="1" applyAlignment="1">
      <alignment horizontal="center" vertical="center"/>
    </xf>
    <xf numFmtId="184" fontId="10" fillId="0" borderId="38" xfId="2" applyNumberFormat="1" applyFont="1" applyBorder="1" applyAlignment="1" applyProtection="1">
      <alignment horizontal="right" vertical="center"/>
    </xf>
    <xf numFmtId="184" fontId="10" fillId="0" borderId="60" xfId="2" applyNumberFormat="1" applyFont="1" applyBorder="1" applyAlignment="1" applyProtection="1">
      <alignment horizontal="right" vertical="center"/>
    </xf>
    <xf numFmtId="184" fontId="10" fillId="0" borderId="37" xfId="2" applyNumberFormat="1" applyFont="1" applyBorder="1" applyAlignment="1" applyProtection="1">
      <alignment horizontal="right" vertical="center"/>
    </xf>
    <xf numFmtId="49" fontId="10" fillId="0" borderId="28" xfId="2" applyNumberFormat="1" applyFont="1" applyBorder="1" applyAlignment="1">
      <alignment horizontal="center" vertical="center" shrinkToFit="1"/>
    </xf>
    <xf numFmtId="185" fontId="10" fillId="0" borderId="68" xfId="2" applyNumberFormat="1" applyFont="1" applyBorder="1" applyAlignment="1">
      <alignment horizontal="right" vertical="center"/>
    </xf>
    <xf numFmtId="185" fontId="10" fillId="0" borderId="66" xfId="2" applyNumberFormat="1" applyFont="1" applyFill="1" applyBorder="1" applyAlignment="1">
      <alignment vertical="center"/>
    </xf>
    <xf numFmtId="187" fontId="10" fillId="0" borderId="66" xfId="2" applyNumberFormat="1" applyFont="1" applyFill="1" applyBorder="1" applyAlignment="1">
      <alignment vertical="center"/>
    </xf>
    <xf numFmtId="1" fontId="10" fillId="0" borderId="66" xfId="2" applyNumberFormat="1" applyFont="1" applyBorder="1" applyAlignment="1">
      <alignment horizontal="center" vertical="center"/>
    </xf>
    <xf numFmtId="186" fontId="10" fillId="0" borderId="66" xfId="2" applyNumberFormat="1" applyFont="1" applyFill="1" applyBorder="1" applyAlignment="1">
      <alignment vertical="center"/>
    </xf>
    <xf numFmtId="183" fontId="10" fillId="0" borderId="67" xfId="2" applyNumberFormat="1" applyFont="1" applyBorder="1" applyAlignment="1">
      <alignment horizontal="center" vertical="center"/>
    </xf>
    <xf numFmtId="184" fontId="10" fillId="0" borderId="66" xfId="2" applyNumberFormat="1" applyFont="1" applyFill="1" applyBorder="1" applyAlignment="1" applyProtection="1">
      <alignment horizontal="right" vertical="center"/>
    </xf>
    <xf numFmtId="0" fontId="10" fillId="0" borderId="24" xfId="2" applyFont="1" applyBorder="1" applyAlignment="1">
      <alignment horizontal="center" vertical="center"/>
    </xf>
    <xf numFmtId="185" fontId="10" fillId="0" borderId="0" xfId="2" applyNumberFormat="1" applyFont="1" applyAlignment="1">
      <alignment vertical="center"/>
    </xf>
    <xf numFmtId="0" fontId="10" fillId="0" borderId="65" xfId="2" applyFont="1" applyBorder="1" applyAlignment="1">
      <alignment horizontal="center" vertical="center"/>
    </xf>
    <xf numFmtId="183" fontId="10" fillId="0" borderId="64" xfId="2" applyNumberFormat="1" applyFont="1" applyBorder="1" applyAlignment="1">
      <alignment horizontal="center" vertical="center"/>
    </xf>
    <xf numFmtId="188" fontId="10" fillId="0" borderId="60" xfId="2" applyNumberFormat="1" applyFont="1" applyFill="1" applyBorder="1" applyAlignment="1" applyProtection="1">
      <alignment horizontal="right" vertical="center"/>
    </xf>
    <xf numFmtId="188" fontId="10" fillId="0" borderId="37" xfId="2" applyNumberFormat="1" applyFont="1" applyFill="1" applyBorder="1" applyAlignment="1" applyProtection="1">
      <alignment horizontal="right" vertical="center"/>
    </xf>
    <xf numFmtId="49" fontId="10" fillId="0" borderId="39" xfId="2" applyNumberFormat="1" applyFont="1" applyBorder="1" applyAlignment="1">
      <alignment horizontal="center" vertical="center"/>
    </xf>
    <xf numFmtId="0" fontId="10" fillId="0" borderId="60" xfId="2" applyFont="1" applyBorder="1" applyAlignment="1">
      <alignment horizontal="center" vertical="center"/>
    </xf>
    <xf numFmtId="185" fontId="10" fillId="0" borderId="5" xfId="2" applyNumberFormat="1" applyFont="1" applyBorder="1" applyAlignment="1">
      <alignment vertical="center"/>
    </xf>
    <xf numFmtId="0" fontId="10" fillId="0" borderId="63" xfId="2" applyFont="1" applyBorder="1" applyAlignment="1">
      <alignment horizontal="center" vertical="center"/>
    </xf>
    <xf numFmtId="183" fontId="10" fillId="0" borderId="82" xfId="2" applyNumberFormat="1" applyFont="1" applyBorder="1" applyAlignment="1">
      <alignment horizontal="center" vertical="center"/>
    </xf>
    <xf numFmtId="185" fontId="10" fillId="0" borderId="19" xfId="2" applyNumberFormat="1" applyFont="1" applyBorder="1" applyAlignment="1">
      <alignment vertical="center"/>
    </xf>
    <xf numFmtId="0" fontId="10" fillId="0" borderId="19" xfId="2" applyFont="1" applyBorder="1" applyAlignment="1">
      <alignment horizontal="center" vertical="center"/>
    </xf>
    <xf numFmtId="185" fontId="10" fillId="0" borderId="38" xfId="2" applyNumberFormat="1" applyFont="1" applyBorder="1" applyAlignment="1">
      <alignment vertical="center"/>
    </xf>
    <xf numFmtId="49" fontId="10" fillId="0" borderId="14" xfId="2" applyNumberFormat="1" applyFont="1" applyBorder="1" applyAlignment="1">
      <alignment horizontal="center" vertical="center"/>
    </xf>
    <xf numFmtId="185" fontId="10" fillId="0" borderId="58" xfId="2" applyNumberFormat="1" applyFont="1" applyBorder="1" applyAlignment="1">
      <alignment vertical="center"/>
    </xf>
    <xf numFmtId="185" fontId="10" fillId="0" borderId="57" xfId="2" applyNumberFormat="1" applyFont="1" applyFill="1" applyBorder="1" applyAlignment="1">
      <alignment vertical="center"/>
    </xf>
    <xf numFmtId="187" fontId="10" fillId="0" borderId="57" xfId="2" applyNumberFormat="1" applyFont="1" applyFill="1" applyBorder="1" applyAlignment="1">
      <alignment vertical="center"/>
    </xf>
    <xf numFmtId="0" fontId="10" fillId="0" borderId="57" xfId="2" applyFont="1" applyBorder="1" applyAlignment="1">
      <alignment horizontal="center" vertical="center"/>
    </xf>
    <xf numFmtId="186" fontId="10" fillId="0" borderId="57" xfId="2" applyNumberFormat="1" applyFont="1" applyFill="1" applyBorder="1" applyAlignment="1">
      <alignment vertical="center"/>
    </xf>
    <xf numFmtId="183" fontId="10" fillId="0" borderId="59" xfId="2" applyNumberFormat="1" applyFont="1" applyBorder="1" applyAlignment="1">
      <alignment horizontal="center" vertical="center"/>
    </xf>
    <xf numFmtId="188" fontId="10" fillId="0" borderId="57" xfId="2" applyNumberFormat="1" applyFont="1" applyFill="1" applyBorder="1" applyAlignment="1" applyProtection="1">
      <alignment horizontal="right" vertical="center"/>
    </xf>
    <xf numFmtId="0" fontId="10" fillId="0" borderId="0" xfId="2" applyNumberFormat="1" applyFont="1" applyBorder="1" applyAlignment="1">
      <alignment vertical="center"/>
    </xf>
    <xf numFmtId="0" fontId="10" fillId="0" borderId="0" xfId="2" applyFont="1" applyFill="1" applyBorder="1" applyAlignment="1">
      <alignment vertical="center"/>
    </xf>
    <xf numFmtId="0" fontId="10" fillId="0" borderId="0" xfId="2" applyFont="1" applyBorder="1" applyAlignment="1">
      <alignment vertical="center"/>
    </xf>
    <xf numFmtId="0" fontId="10" fillId="0" borderId="0" xfId="2" applyNumberFormat="1" applyFont="1" applyAlignment="1">
      <alignment vertical="center"/>
    </xf>
    <xf numFmtId="0" fontId="10" fillId="0" borderId="0" xfId="2" applyFont="1" applyFill="1" applyAlignment="1">
      <alignment vertical="center"/>
    </xf>
    <xf numFmtId="183" fontId="10" fillId="0" borderId="0" xfId="2" applyNumberFormat="1" applyFont="1" applyFill="1" applyBorder="1" applyAlignment="1">
      <alignment horizontal="right" vertical="center"/>
    </xf>
    <xf numFmtId="0" fontId="10" fillId="0" borderId="0" xfId="0" applyNumberFormat="1" applyFont="1" applyAlignment="1">
      <alignment vertical="center"/>
    </xf>
    <xf numFmtId="0" fontId="10" fillId="0" borderId="42" xfId="2" applyFont="1" applyBorder="1" applyAlignment="1">
      <alignment horizontal="distributed" vertical="center" indent="1" shrinkToFit="1"/>
    </xf>
    <xf numFmtId="0" fontId="10" fillId="0" borderId="1" xfId="2" applyFont="1" applyBorder="1" applyAlignment="1">
      <alignment horizontal="distributed" vertical="center" justifyLastLine="1"/>
    </xf>
    <xf numFmtId="0" fontId="10" fillId="0" borderId="40" xfId="2" applyFont="1" applyBorder="1" applyAlignment="1">
      <alignment horizontal="distributed" vertical="center" justifyLastLine="1"/>
    </xf>
    <xf numFmtId="176" fontId="10" fillId="0" borderId="37" xfId="2" applyNumberFormat="1" applyFont="1" applyBorder="1" applyAlignment="1" applyProtection="1">
      <alignment horizontal="center" vertical="center"/>
    </xf>
    <xf numFmtId="176" fontId="10" fillId="0" borderId="34" xfId="2" applyNumberFormat="1" applyFont="1" applyBorder="1" applyAlignment="1" applyProtection="1">
      <alignment horizontal="center" vertical="center"/>
    </xf>
    <xf numFmtId="49" fontId="10" fillId="0" borderId="45" xfId="2" applyNumberFormat="1" applyFont="1" applyBorder="1" applyAlignment="1">
      <alignment horizontal="center" vertical="center" shrinkToFit="1"/>
    </xf>
    <xf numFmtId="176" fontId="10" fillId="0" borderId="85" xfId="2" applyNumberFormat="1" applyFont="1" applyBorder="1" applyAlignment="1" applyProtection="1">
      <alignment horizontal="center" vertical="center"/>
    </xf>
    <xf numFmtId="0" fontId="24" fillId="0" borderId="0" xfId="0" applyFont="1" applyAlignment="1">
      <alignment vertical="center"/>
    </xf>
    <xf numFmtId="0" fontId="25" fillId="0" borderId="0" xfId="0" applyFont="1" applyAlignment="1">
      <alignment vertical="center"/>
    </xf>
    <xf numFmtId="0" fontId="24" fillId="0" borderId="0" xfId="0" applyFont="1" applyAlignment="1">
      <alignment horizontal="right" vertical="center"/>
    </xf>
    <xf numFmtId="0" fontId="24" fillId="0" borderId="47" xfId="0" applyFont="1" applyBorder="1" applyAlignment="1">
      <alignment horizontal="distributed" vertical="center" justifyLastLine="1"/>
    </xf>
    <xf numFmtId="0" fontId="24" fillId="0" borderId="46" xfId="0" applyFont="1" applyBorder="1" applyAlignment="1">
      <alignment horizontal="distributed" vertical="center" justifyLastLine="1"/>
    </xf>
    <xf numFmtId="0" fontId="24" fillId="0" borderId="21" xfId="0" applyFont="1" applyBorder="1" applyAlignment="1">
      <alignment horizontal="distributed" vertical="center" justifyLastLine="1"/>
    </xf>
    <xf numFmtId="43" fontId="24" fillId="0" borderId="45" xfId="0" applyNumberFormat="1" applyFont="1" applyBorder="1" applyAlignment="1">
      <alignment vertical="center"/>
    </xf>
    <xf numFmtId="43" fontId="24" fillId="0" borderId="44" xfId="0" applyNumberFormat="1" applyFont="1" applyFill="1" applyBorder="1" applyAlignment="1">
      <alignment horizontal="center" vertical="center"/>
    </xf>
    <xf numFmtId="43" fontId="24" fillId="0" borderId="44" xfId="0" applyNumberFormat="1" applyFont="1" applyBorder="1" applyAlignment="1">
      <alignment horizontal="center" vertical="center"/>
    </xf>
    <xf numFmtId="43" fontId="24" fillId="0" borderId="44" xfId="0" applyNumberFormat="1" applyFont="1" applyBorder="1" applyAlignment="1">
      <alignment horizontal="center" vertical="center" wrapText="1"/>
    </xf>
    <xf numFmtId="43" fontId="24" fillId="0" borderId="43" xfId="0" applyNumberFormat="1" applyFont="1" applyFill="1" applyBorder="1" applyAlignment="1">
      <alignment horizontal="center" vertical="center"/>
    </xf>
    <xf numFmtId="49" fontId="24" fillId="0" borderId="0" xfId="0" applyNumberFormat="1" applyFont="1" applyBorder="1" applyAlignment="1">
      <alignment vertical="center"/>
    </xf>
    <xf numFmtId="178" fontId="24" fillId="0" borderId="0" xfId="0" applyNumberFormat="1" applyFont="1" applyFill="1" applyBorder="1" applyAlignment="1">
      <alignment horizontal="center" vertical="center"/>
    </xf>
    <xf numFmtId="178" fontId="24" fillId="0" borderId="0" xfId="0" applyNumberFormat="1" applyFont="1" applyBorder="1" applyAlignment="1">
      <alignment horizontal="center" vertical="center"/>
    </xf>
    <xf numFmtId="178" fontId="24" fillId="0" borderId="0" xfId="0" applyNumberFormat="1" applyFont="1" applyBorder="1" applyAlignment="1">
      <alignment horizontal="center" vertical="center" wrapText="1"/>
    </xf>
    <xf numFmtId="188" fontId="10" fillId="0" borderId="48" xfId="2" applyNumberFormat="1" applyFont="1" applyFill="1" applyBorder="1" applyAlignment="1" applyProtection="1">
      <alignment horizontal="right" vertical="center"/>
    </xf>
    <xf numFmtId="0" fontId="5" fillId="0" borderId="0" xfId="0" applyFont="1" applyBorder="1" applyAlignment="1">
      <alignment vertical="center"/>
    </xf>
    <xf numFmtId="0" fontId="10" fillId="0" borderId="0" xfId="3" applyFont="1" applyBorder="1" applyAlignment="1">
      <alignment vertical="center"/>
    </xf>
    <xf numFmtId="0" fontId="23" fillId="0" borderId="16" xfId="2" applyFont="1" applyBorder="1" applyAlignment="1">
      <alignment horizontal="center" vertical="center"/>
    </xf>
    <xf numFmtId="0" fontId="23" fillId="0" borderId="0" xfId="2" applyFont="1" applyAlignment="1">
      <alignment vertical="center"/>
    </xf>
    <xf numFmtId="0" fontId="5" fillId="0" borderId="41" xfId="2" applyFont="1" applyBorder="1" applyAlignment="1">
      <alignment horizontal="center" vertical="center"/>
    </xf>
    <xf numFmtId="0" fontId="5" fillId="0" borderId="79" xfId="2" applyFont="1" applyBorder="1" applyAlignment="1">
      <alignment horizontal="center" vertical="center"/>
    </xf>
    <xf numFmtId="0" fontId="5" fillId="0" borderId="40" xfId="2" applyFont="1" applyBorder="1" applyAlignment="1">
      <alignment horizontal="center" vertical="center"/>
    </xf>
    <xf numFmtId="0" fontId="5" fillId="0" borderId="90" xfId="2" applyFont="1" applyBorder="1" applyAlignment="1">
      <alignment horizontal="center" vertical="center"/>
    </xf>
    <xf numFmtId="0" fontId="5" fillId="0" borderId="0" xfId="2" applyFont="1" applyBorder="1" applyAlignment="1">
      <alignment vertical="center"/>
    </xf>
    <xf numFmtId="0" fontId="5" fillId="0" borderId="80" xfId="2" applyFont="1" applyBorder="1" applyAlignment="1">
      <alignment horizontal="center" vertical="center"/>
    </xf>
    <xf numFmtId="0" fontId="5" fillId="0" borderId="63" xfId="2" applyFont="1" applyBorder="1" applyAlignment="1">
      <alignment horizontal="center" vertical="center"/>
    </xf>
    <xf numFmtId="0" fontId="5" fillId="0" borderId="81" xfId="2" applyFont="1" applyBorder="1" applyAlignment="1">
      <alignment horizontal="center" vertical="center"/>
    </xf>
    <xf numFmtId="0" fontId="5" fillId="0" borderId="91" xfId="2" applyFont="1" applyBorder="1" applyAlignment="1">
      <alignment horizontal="center" vertical="center"/>
    </xf>
    <xf numFmtId="0" fontId="10" fillId="0" borderId="0" xfId="2" applyNumberFormat="1" applyFont="1" applyFill="1" applyBorder="1" applyAlignment="1">
      <alignment horizontal="left" vertical="center"/>
    </xf>
    <xf numFmtId="0" fontId="5" fillId="0" borderId="88" xfId="2" applyFont="1" applyBorder="1" applyAlignment="1">
      <alignment horizontal="center" vertical="center"/>
    </xf>
    <xf numFmtId="0" fontId="5" fillId="0" borderId="71" xfId="2" applyFont="1" applyBorder="1" applyAlignment="1">
      <alignment horizontal="center" vertical="center"/>
    </xf>
    <xf numFmtId="0" fontId="5" fillId="0" borderId="33" xfId="2" applyFont="1" applyBorder="1" applyAlignment="1">
      <alignment horizontal="center" vertical="center"/>
    </xf>
    <xf numFmtId="0" fontId="5" fillId="0" borderId="72" xfId="2" applyFont="1" applyBorder="1" applyAlignment="1">
      <alignment horizontal="center" vertical="center"/>
    </xf>
    <xf numFmtId="0" fontId="5" fillId="0" borderId="53" xfId="2" applyFont="1" applyBorder="1" applyAlignment="1">
      <alignment horizontal="center" vertical="center"/>
    </xf>
    <xf numFmtId="0" fontId="5" fillId="0" borderId="94" xfId="2" applyFont="1" applyBorder="1" applyAlignment="1">
      <alignment horizontal="center" vertical="center"/>
    </xf>
    <xf numFmtId="0" fontId="5" fillId="0" borderId="15" xfId="2" applyFont="1" applyBorder="1" applyAlignment="1">
      <alignment vertical="center"/>
    </xf>
    <xf numFmtId="0" fontId="5" fillId="0" borderId="83" xfId="2" applyFont="1" applyBorder="1" applyAlignment="1">
      <alignment vertical="center"/>
    </xf>
    <xf numFmtId="0" fontId="10" fillId="0" borderId="90" xfId="2" applyNumberFormat="1" applyFont="1" applyBorder="1" applyAlignment="1">
      <alignment horizontal="distributed" vertical="center" justifyLastLine="1"/>
    </xf>
    <xf numFmtId="0" fontId="10" fillId="0" borderId="79" xfId="2" applyFont="1" applyBorder="1" applyAlignment="1">
      <alignment horizontal="distributed" vertical="center" wrapText="1" justifyLastLine="1"/>
    </xf>
    <xf numFmtId="177" fontId="10" fillId="0" borderId="50" xfId="2" applyNumberFormat="1" applyFont="1" applyBorder="1" applyAlignment="1">
      <alignment horizontal="center" vertical="center"/>
    </xf>
    <xf numFmtId="177" fontId="10" fillId="0" borderId="60" xfId="2" applyNumberFormat="1" applyFont="1" applyBorder="1" applyAlignment="1">
      <alignment horizontal="center" vertical="center"/>
    </xf>
    <xf numFmtId="177" fontId="10" fillId="0" borderId="5" xfId="2" applyNumberFormat="1" applyFont="1" applyBorder="1" applyAlignment="1" applyProtection="1">
      <alignment horizontal="center" vertical="center"/>
    </xf>
    <xf numFmtId="177" fontId="10" fillId="0" borderId="62" xfId="2" applyNumberFormat="1" applyFont="1" applyBorder="1" applyAlignment="1">
      <alignment horizontal="center" vertical="center"/>
    </xf>
    <xf numFmtId="177" fontId="10" fillId="0" borderId="69" xfId="2" applyNumberFormat="1" applyFont="1" applyBorder="1" applyAlignment="1">
      <alignment horizontal="center" vertical="center"/>
    </xf>
    <xf numFmtId="177" fontId="10" fillId="0" borderId="8" xfId="2" applyNumberFormat="1" applyFont="1" applyBorder="1" applyAlignment="1" applyProtection="1">
      <alignment horizontal="center" vertical="center"/>
    </xf>
    <xf numFmtId="0" fontId="5" fillId="0" borderId="6" xfId="3" applyFont="1" applyBorder="1" applyAlignment="1">
      <alignment horizontal="justify" vertical="center" shrinkToFit="1"/>
    </xf>
    <xf numFmtId="0" fontId="10" fillId="0" borderId="10" xfId="0" applyFont="1" applyBorder="1" applyAlignment="1">
      <alignment horizontal="left" vertical="center"/>
    </xf>
    <xf numFmtId="0" fontId="5" fillId="0" borderId="5" xfId="3" applyFont="1" applyBorder="1" applyAlignment="1">
      <alignment horizontal="justify" vertical="center" shrinkToFit="1"/>
    </xf>
    <xf numFmtId="0" fontId="5" fillId="0" borderId="5" xfId="3" applyFont="1" applyBorder="1" applyAlignment="1">
      <alignment horizontal="justify" vertical="center" wrapText="1" shrinkToFit="1"/>
    </xf>
    <xf numFmtId="0" fontId="0" fillId="0" borderId="0" xfId="0" applyBorder="1"/>
    <xf numFmtId="0" fontId="20" fillId="0" borderId="0" xfId="0" applyFont="1" applyAlignment="1">
      <alignment vertical="center"/>
    </xf>
    <xf numFmtId="0" fontId="10" fillId="0" borderId="25" xfId="0" applyFont="1" applyBorder="1" applyAlignment="1">
      <alignment horizontal="center" vertical="center"/>
    </xf>
    <xf numFmtId="0" fontId="2" fillId="0" borderId="16" xfId="0" applyFont="1" applyBorder="1" applyAlignment="1">
      <alignment vertical="center"/>
    </xf>
    <xf numFmtId="0" fontId="10" fillId="0" borderId="32" xfId="0" applyFont="1" applyBorder="1" applyAlignment="1">
      <alignment horizontal="center" vertical="center"/>
    </xf>
    <xf numFmtId="0" fontId="10" fillId="0" borderId="42" xfId="0" applyFont="1" applyBorder="1" applyAlignment="1">
      <alignment vertical="center"/>
    </xf>
    <xf numFmtId="0" fontId="10" fillId="0" borderId="19" xfId="3" applyNumberFormat="1" applyFont="1" applyBorder="1" applyAlignment="1">
      <alignment horizontal="center" vertical="center"/>
    </xf>
    <xf numFmtId="58" fontId="10" fillId="0" borderId="5" xfId="3" applyNumberFormat="1" applyFont="1" applyBorder="1" applyAlignment="1">
      <alignment horizontal="center" vertical="center"/>
    </xf>
    <xf numFmtId="0" fontId="10" fillId="0" borderId="3" xfId="3" applyFont="1" applyBorder="1" applyAlignment="1">
      <alignment horizontal="center" vertical="center"/>
    </xf>
    <xf numFmtId="58" fontId="10" fillId="0" borderId="8" xfId="3" applyNumberFormat="1" applyFont="1" applyBorder="1" applyAlignment="1">
      <alignment horizontal="center" vertical="center"/>
    </xf>
    <xf numFmtId="0" fontId="10" fillId="0" borderId="5" xfId="3" applyFont="1" applyBorder="1" applyAlignment="1">
      <alignment horizontal="center" vertical="center"/>
    </xf>
    <xf numFmtId="0" fontId="10" fillId="0" borderId="87" xfId="3" applyFont="1" applyBorder="1" applyAlignment="1">
      <alignment horizontal="center" vertical="center"/>
    </xf>
    <xf numFmtId="58" fontId="10" fillId="0" borderId="87" xfId="3" applyNumberFormat="1" applyFont="1" applyBorder="1" applyAlignment="1">
      <alignment horizontal="center" vertical="center"/>
    </xf>
    <xf numFmtId="0" fontId="10" fillId="0" borderId="2" xfId="3" applyFont="1" applyBorder="1" applyAlignment="1">
      <alignment horizontal="center" vertical="center"/>
    </xf>
    <xf numFmtId="0" fontId="10" fillId="0" borderId="13" xfId="3" applyFont="1" applyBorder="1" applyAlignment="1">
      <alignment horizontal="center" vertical="center"/>
    </xf>
    <xf numFmtId="0" fontId="10" fillId="0" borderId="8" xfId="3" applyFont="1" applyBorder="1" applyAlignment="1">
      <alignment horizontal="center" vertical="center"/>
    </xf>
    <xf numFmtId="58" fontId="10" fillId="0" borderId="19" xfId="3" applyNumberFormat="1" applyFont="1" applyBorder="1" applyAlignment="1">
      <alignment horizontal="center" vertical="center"/>
    </xf>
    <xf numFmtId="58" fontId="10" fillId="0" borderId="11" xfId="3" applyNumberFormat="1" applyFont="1" applyBorder="1" applyAlignment="1">
      <alignment horizontal="center" vertical="center"/>
    </xf>
    <xf numFmtId="0" fontId="22" fillId="0" borderId="0" xfId="3" applyFont="1" applyAlignment="1">
      <alignment vertical="center"/>
    </xf>
    <xf numFmtId="0" fontId="5" fillId="0" borderId="21" xfId="3" applyFont="1" applyBorder="1" applyAlignment="1">
      <alignment horizontal="center" vertical="center"/>
    </xf>
    <xf numFmtId="0" fontId="5" fillId="0" borderId="17" xfId="3" applyFont="1" applyBorder="1" applyAlignment="1">
      <alignment horizontal="left" vertical="center" wrapText="1"/>
    </xf>
    <xf numFmtId="0" fontId="5" fillId="0" borderId="7" xfId="3" applyFont="1" applyBorder="1" applyAlignment="1">
      <alignment horizontal="justify" vertical="center" wrapText="1"/>
    </xf>
    <xf numFmtId="0" fontId="5" fillId="0" borderId="7" xfId="3" applyFont="1" applyBorder="1" applyAlignment="1">
      <alignment vertical="center" wrapText="1"/>
    </xf>
    <xf numFmtId="0" fontId="5" fillId="0" borderId="7" xfId="3" applyFont="1" applyBorder="1" applyAlignment="1">
      <alignment vertical="center" shrinkToFit="1"/>
    </xf>
    <xf numFmtId="0" fontId="5" fillId="0" borderId="6" xfId="3" applyFont="1" applyBorder="1" applyAlignment="1">
      <alignment vertical="center" wrapText="1"/>
    </xf>
    <xf numFmtId="0" fontId="11" fillId="0" borderId="0" xfId="3" applyFont="1" applyBorder="1" applyAlignment="1">
      <alignment vertical="center"/>
    </xf>
    <xf numFmtId="0" fontId="8" fillId="0" borderId="0" xfId="3" applyFont="1" applyBorder="1" applyAlignment="1">
      <alignment vertical="center"/>
    </xf>
    <xf numFmtId="0" fontId="5" fillId="0" borderId="10" xfId="3" applyFont="1" applyBorder="1" applyAlignment="1">
      <alignment horizontal="justify" vertical="center" wrapText="1" shrinkToFit="1"/>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6" xfId="0" applyFont="1" applyBorder="1" applyAlignment="1">
      <alignment horizontal="left" vertical="center"/>
    </xf>
    <xf numFmtId="0" fontId="10" fillId="0" borderId="9" xfId="0" applyFont="1" applyBorder="1" applyAlignment="1">
      <alignment horizontal="left" vertical="center"/>
    </xf>
    <xf numFmtId="0" fontId="10" fillId="0" borderId="25" xfId="0" applyFont="1" applyBorder="1" applyAlignment="1">
      <alignment horizontal="left" vertical="center"/>
    </xf>
    <xf numFmtId="0" fontId="10" fillId="0" borderId="12" xfId="0" applyFont="1" applyBorder="1" applyAlignment="1">
      <alignment horizontal="left" vertical="center"/>
    </xf>
    <xf numFmtId="0" fontId="10" fillId="0" borderId="18" xfId="0" applyFont="1" applyBorder="1" applyAlignment="1">
      <alignment horizontal="left" vertical="center" wrapText="1"/>
    </xf>
    <xf numFmtId="0" fontId="5" fillId="0" borderId="7" xfId="3" applyFont="1" applyBorder="1" applyAlignment="1">
      <alignment horizontal="justify" vertical="center" wrapText="1" shrinkToFit="1"/>
    </xf>
    <xf numFmtId="49" fontId="5" fillId="0" borderId="0" xfId="3" applyNumberFormat="1" applyFont="1" applyBorder="1" applyAlignment="1">
      <alignment horizontal="center" vertical="center"/>
    </xf>
    <xf numFmtId="49" fontId="5" fillId="0" borderId="8" xfId="3" applyNumberFormat="1" applyFont="1" applyBorder="1" applyAlignment="1">
      <alignment horizontal="center" vertical="center"/>
    </xf>
    <xf numFmtId="49" fontId="5" fillId="0" borderId="5" xfId="3" applyNumberFormat="1" applyFont="1" applyBorder="1" applyAlignment="1">
      <alignment horizontal="center" vertical="center"/>
    </xf>
    <xf numFmtId="49" fontId="5" fillId="0" borderId="36" xfId="3" applyNumberFormat="1" applyFont="1" applyBorder="1" applyAlignment="1">
      <alignment horizontal="center" vertical="center"/>
    </xf>
    <xf numFmtId="49" fontId="5" fillId="0" borderId="39" xfId="3" applyNumberFormat="1" applyFont="1" applyBorder="1" applyAlignment="1">
      <alignment horizontal="center" vertical="center"/>
    </xf>
    <xf numFmtId="49" fontId="5" fillId="0" borderId="24" xfId="3" applyNumberFormat="1" applyFont="1" applyBorder="1" applyAlignment="1">
      <alignment horizontal="center" vertical="center"/>
    </xf>
    <xf numFmtId="49" fontId="5" fillId="0" borderId="14" xfId="3" applyNumberFormat="1" applyFont="1" applyBorder="1" applyAlignment="1">
      <alignment horizontal="center" vertical="center"/>
    </xf>
    <xf numFmtId="0" fontId="10" fillId="0" borderId="99" xfId="3" applyFont="1" applyBorder="1" applyAlignment="1">
      <alignment horizontal="center" vertical="center"/>
    </xf>
    <xf numFmtId="0" fontId="20" fillId="0" borderId="0" xfId="2" applyFont="1" applyAlignment="1">
      <alignment horizontal="center" vertical="center"/>
    </xf>
    <xf numFmtId="0" fontId="1" fillId="0" borderId="0" xfId="6">
      <alignment vertical="center"/>
    </xf>
    <xf numFmtId="0" fontId="27" fillId="0" borderId="16" xfId="6" applyFont="1" applyBorder="1" applyAlignment="1"/>
    <xf numFmtId="0" fontId="27" fillId="0" borderId="16" xfId="6" applyFont="1" applyBorder="1">
      <alignment vertical="center"/>
    </xf>
    <xf numFmtId="0" fontId="1" fillId="0" borderId="16" xfId="6" applyBorder="1">
      <alignment vertical="center"/>
    </xf>
    <xf numFmtId="0" fontId="27" fillId="0" borderId="30" xfId="6" applyFont="1" applyBorder="1" applyAlignment="1">
      <alignment vertical="center"/>
    </xf>
    <xf numFmtId="0" fontId="27" fillId="0" borderId="32" xfId="6" applyFont="1" applyBorder="1" applyAlignment="1">
      <alignment horizontal="center" vertical="center"/>
    </xf>
    <xf numFmtId="0" fontId="27" fillId="0" borderId="100" xfId="6" applyFont="1" applyBorder="1" applyAlignment="1">
      <alignment horizontal="center" vertical="center"/>
    </xf>
    <xf numFmtId="0" fontId="27" fillId="0" borderId="100" xfId="6" applyFont="1" applyFill="1" applyBorder="1" applyAlignment="1">
      <alignment horizontal="center" vertical="center"/>
    </xf>
    <xf numFmtId="0" fontId="27" fillId="0" borderId="25" xfId="6" applyFont="1" applyBorder="1" applyAlignment="1">
      <alignment vertical="center"/>
    </xf>
    <xf numFmtId="0" fontId="1" fillId="0" borderId="0" xfId="6" applyBorder="1">
      <alignment vertical="center"/>
    </xf>
    <xf numFmtId="0" fontId="10" fillId="0" borderId="24" xfId="7" applyFont="1" applyBorder="1" applyAlignment="1">
      <alignment horizontal="center" vertical="center"/>
    </xf>
    <xf numFmtId="183" fontId="27" fillId="0" borderId="101" xfId="6" applyNumberFormat="1" applyFont="1" applyBorder="1" applyAlignment="1">
      <alignment horizontal="right" vertical="center" indent="1"/>
    </xf>
    <xf numFmtId="183" fontId="27" fillId="0" borderId="4" xfId="6" applyNumberFormat="1" applyFont="1" applyBorder="1" applyAlignment="1">
      <alignment horizontal="right" vertical="center" indent="1"/>
    </xf>
    <xf numFmtId="49" fontId="10" fillId="0" borderId="39" xfId="7" applyNumberFormat="1" applyFont="1" applyBorder="1" applyAlignment="1">
      <alignment horizontal="center" vertical="center"/>
    </xf>
    <xf numFmtId="183" fontId="27" fillId="0" borderId="56" xfId="6" applyNumberFormat="1" applyFont="1" applyBorder="1" applyAlignment="1">
      <alignment horizontal="right" vertical="center" indent="1"/>
    </xf>
    <xf numFmtId="183" fontId="27" fillId="0" borderId="6" xfId="6" applyNumberFormat="1" applyFont="1" applyBorder="1" applyAlignment="1">
      <alignment horizontal="right" vertical="center" indent="1"/>
    </xf>
    <xf numFmtId="49" fontId="10" fillId="0" borderId="102" xfId="7" applyNumberFormat="1" applyFont="1" applyBorder="1" applyAlignment="1">
      <alignment horizontal="center" vertical="center"/>
    </xf>
    <xf numFmtId="183" fontId="27" fillId="0" borderId="26" xfId="6" applyNumberFormat="1" applyFont="1" applyBorder="1" applyAlignment="1">
      <alignment horizontal="right" vertical="center" indent="1"/>
    </xf>
    <xf numFmtId="183" fontId="27" fillId="0" borderId="25" xfId="6" applyNumberFormat="1" applyFont="1" applyBorder="1" applyAlignment="1">
      <alignment horizontal="right" vertical="center" indent="1"/>
    </xf>
    <xf numFmtId="183" fontId="27" fillId="0" borderId="103" xfId="6" applyNumberFormat="1" applyFont="1" applyBorder="1" applyAlignment="1">
      <alignment horizontal="right" vertical="center" indent="1"/>
    </xf>
    <xf numFmtId="183" fontId="27" fillId="0" borderId="18" xfId="6" applyNumberFormat="1" applyFont="1" applyBorder="1" applyAlignment="1">
      <alignment horizontal="right" vertical="center" indent="1"/>
    </xf>
    <xf numFmtId="49" fontId="10" fillId="0" borderId="14" xfId="7" applyNumberFormat="1" applyFont="1" applyBorder="1" applyAlignment="1">
      <alignment horizontal="center" vertical="center"/>
    </xf>
    <xf numFmtId="183" fontId="27" fillId="0" borderId="22" xfId="6" applyNumberFormat="1" applyFont="1" applyBorder="1" applyAlignment="1">
      <alignment horizontal="right" vertical="center" indent="1"/>
    </xf>
    <xf numFmtId="183" fontId="27" fillId="0" borderId="15" xfId="6" applyNumberFormat="1" applyFont="1" applyBorder="1" applyAlignment="1">
      <alignment horizontal="right" vertical="center" indent="1"/>
    </xf>
    <xf numFmtId="0" fontId="27" fillId="0" borderId="0" xfId="6" applyFont="1">
      <alignment vertical="center"/>
    </xf>
    <xf numFmtId="49" fontId="10" fillId="0" borderId="104" xfId="7" applyNumberFormat="1" applyFont="1" applyBorder="1" applyAlignment="1">
      <alignment horizontal="center" vertical="center"/>
    </xf>
    <xf numFmtId="183" fontId="27" fillId="0" borderId="4" xfId="6" applyNumberFormat="1" applyFont="1" applyBorder="1" applyAlignment="1">
      <alignment horizontal="left" vertical="center"/>
    </xf>
    <xf numFmtId="183" fontId="27" fillId="0" borderId="6" xfId="6" applyNumberFormat="1" applyFont="1" applyBorder="1" applyAlignment="1">
      <alignment horizontal="left" vertical="center"/>
    </xf>
    <xf numFmtId="183" fontId="27" fillId="0" borderId="25" xfId="6" applyNumberFormat="1" applyFont="1" applyBorder="1" applyAlignment="1">
      <alignment horizontal="left" vertical="center"/>
    </xf>
    <xf numFmtId="183" fontId="27" fillId="0" borderId="18" xfId="6" applyNumberFormat="1" applyFont="1" applyBorder="1" applyAlignment="1">
      <alignment horizontal="left" vertical="center"/>
    </xf>
    <xf numFmtId="183" fontId="27" fillId="0" borderId="15" xfId="6" applyNumberFormat="1" applyFont="1" applyBorder="1" applyAlignment="1">
      <alignment horizontal="left" vertical="center"/>
    </xf>
    <xf numFmtId="183" fontId="27" fillId="0" borderId="0" xfId="6" applyNumberFormat="1" applyFont="1" applyBorder="1" applyAlignment="1">
      <alignment horizontal="right" vertical="center" indent="1"/>
    </xf>
    <xf numFmtId="183" fontId="27" fillId="0" borderId="105" xfId="6" applyNumberFormat="1" applyFont="1" applyBorder="1" applyAlignment="1">
      <alignment horizontal="right" vertical="center" indent="1"/>
    </xf>
    <xf numFmtId="183" fontId="27" fillId="0" borderId="10" xfId="6" applyNumberFormat="1" applyFont="1" applyBorder="1" applyAlignment="1">
      <alignment horizontal="right" vertical="center" indent="1"/>
    </xf>
    <xf numFmtId="183" fontId="27" fillId="0" borderId="10" xfId="6" applyNumberFormat="1" applyFont="1" applyBorder="1" applyAlignment="1">
      <alignment horizontal="left" vertical="center"/>
    </xf>
    <xf numFmtId="0" fontId="1" fillId="0" borderId="0" xfId="6" applyAlignment="1"/>
    <xf numFmtId="49" fontId="10" fillId="0" borderId="0" xfId="7" applyNumberFormat="1" applyFont="1" applyBorder="1" applyAlignment="1">
      <alignment horizontal="center" vertical="center"/>
    </xf>
    <xf numFmtId="183" fontId="27" fillId="0" borderId="0" xfId="6" applyNumberFormat="1" applyFont="1" applyBorder="1" applyAlignment="1">
      <alignment horizontal="left" vertical="center"/>
    </xf>
    <xf numFmtId="186" fontId="10" fillId="0" borderId="60" xfId="2" applyNumberFormat="1" applyFont="1" applyFill="1" applyBorder="1" applyAlignment="1">
      <alignment horizontal="right" vertical="center"/>
    </xf>
    <xf numFmtId="49" fontId="10" fillId="0" borderId="97" xfId="2" applyNumberFormat="1" applyFont="1" applyBorder="1" applyAlignment="1">
      <alignment horizontal="center" vertical="center"/>
    </xf>
    <xf numFmtId="49" fontId="10" fillId="0" borderId="98" xfId="2" applyNumberFormat="1" applyFont="1" applyBorder="1" applyAlignment="1">
      <alignment horizontal="center" vertical="center"/>
    </xf>
    <xf numFmtId="49" fontId="10" fillId="0" borderId="83" xfId="2" applyNumberFormat="1" applyFont="1" applyBorder="1" applyAlignment="1" applyProtection="1">
      <alignment horizontal="center" vertical="center"/>
    </xf>
    <xf numFmtId="43" fontId="10" fillId="0" borderId="51" xfId="0" applyNumberFormat="1" applyFont="1" applyFill="1" applyBorder="1" applyAlignment="1">
      <alignment horizontal="right" vertical="center"/>
    </xf>
    <xf numFmtId="43" fontId="10" fillId="0" borderId="4" xfId="0" applyNumberFormat="1" applyFont="1" applyFill="1" applyBorder="1" applyAlignment="1">
      <alignment horizontal="right" vertical="center"/>
    </xf>
    <xf numFmtId="43" fontId="10" fillId="0" borderId="37" xfId="0" applyNumberFormat="1" applyFont="1" applyFill="1" applyBorder="1" applyAlignment="1">
      <alignment horizontal="right" vertical="center"/>
    </xf>
    <xf numFmtId="43" fontId="10" fillId="0" borderId="6" xfId="0" applyNumberFormat="1" applyFont="1" applyFill="1" applyBorder="1" applyAlignment="1">
      <alignment horizontal="right" vertical="center"/>
    </xf>
    <xf numFmtId="43" fontId="10" fillId="0" borderId="48" xfId="0" applyNumberFormat="1" applyFont="1" applyFill="1" applyBorder="1" applyAlignment="1">
      <alignment horizontal="right" vertical="center"/>
    </xf>
    <xf numFmtId="43" fontId="10" fillId="0" borderId="10" xfId="0" applyNumberFormat="1" applyFont="1" applyFill="1" applyBorder="1" applyAlignment="1">
      <alignment horizontal="right" vertical="center"/>
    </xf>
    <xf numFmtId="0" fontId="10" fillId="0" borderId="96" xfId="2" applyFont="1" applyBorder="1" applyAlignment="1">
      <alignment horizontal="center" vertical="center" shrinkToFit="1"/>
    </xf>
    <xf numFmtId="0" fontId="10" fillId="0" borderId="24" xfId="2" applyFont="1" applyBorder="1" applyAlignment="1">
      <alignment horizontal="center" vertical="center" shrinkToFit="1"/>
    </xf>
    <xf numFmtId="49" fontId="10" fillId="0" borderId="55" xfId="2" applyNumberFormat="1" applyFont="1" applyBorder="1" applyAlignment="1">
      <alignment horizontal="center" vertical="center" shrinkToFit="1"/>
    </xf>
    <xf numFmtId="0" fontId="10" fillId="0" borderId="23" xfId="2" applyFont="1" applyBorder="1" applyAlignment="1">
      <alignment horizontal="center" vertical="center" shrinkToFit="1"/>
    </xf>
    <xf numFmtId="49" fontId="10" fillId="0" borderId="0" xfId="2" applyNumberFormat="1" applyFont="1" applyBorder="1" applyAlignment="1">
      <alignment horizontal="center" vertical="center" shrinkToFit="1"/>
    </xf>
    <xf numFmtId="0" fontId="10" fillId="0" borderId="26" xfId="2" applyFont="1" applyBorder="1" applyAlignment="1">
      <alignment horizontal="center" vertical="center" shrinkToFit="1"/>
    </xf>
    <xf numFmtId="49" fontId="10" fillId="0" borderId="32" xfId="2" applyNumberFormat="1" applyFont="1" applyBorder="1" applyAlignment="1">
      <alignment horizontal="center" vertical="center" shrinkToFit="1"/>
    </xf>
    <xf numFmtId="190" fontId="10" fillId="0" borderId="26" xfId="2" applyNumberFormat="1" applyFont="1" applyBorder="1" applyAlignment="1">
      <alignment horizontal="right" vertical="center"/>
    </xf>
    <xf numFmtId="190" fontId="10" fillId="0" borderId="28" xfId="2" applyNumberFormat="1" applyFont="1" applyBorder="1" applyAlignment="1">
      <alignment horizontal="right" vertical="center"/>
    </xf>
    <xf numFmtId="190" fontId="10" fillId="0" borderId="32" xfId="2" applyNumberFormat="1" applyFont="1" applyBorder="1" applyAlignment="1">
      <alignment horizontal="right" vertical="center"/>
    </xf>
    <xf numFmtId="189" fontId="10" fillId="0" borderId="23" xfId="2" applyNumberFormat="1" applyFont="1" applyBorder="1" applyAlignment="1">
      <alignment horizontal="left" vertical="center"/>
    </xf>
    <xf numFmtId="189" fontId="10" fillId="0" borderId="24" xfId="2" applyNumberFormat="1" applyFont="1" applyBorder="1" applyAlignment="1">
      <alignment horizontal="left" vertical="center"/>
    </xf>
    <xf numFmtId="189" fontId="10" fillId="0" borderId="0" xfId="2" applyNumberFormat="1" applyFont="1" applyBorder="1" applyAlignment="1">
      <alignment horizontal="left" vertical="center"/>
    </xf>
    <xf numFmtId="189" fontId="10" fillId="0" borderId="23" xfId="2" applyNumberFormat="1" applyFont="1" applyFill="1" applyBorder="1" applyAlignment="1">
      <alignment horizontal="left" vertical="center"/>
    </xf>
    <xf numFmtId="189" fontId="10" fillId="0" borderId="24" xfId="2" applyNumberFormat="1" applyFont="1" applyFill="1" applyBorder="1" applyAlignment="1">
      <alignment horizontal="left" vertical="center"/>
    </xf>
    <xf numFmtId="189" fontId="10" fillId="0" borderId="0" xfId="2" applyNumberFormat="1" applyFont="1" applyFill="1" applyBorder="1" applyAlignment="1">
      <alignment horizontal="left" vertical="center"/>
    </xf>
    <xf numFmtId="190" fontId="10" fillId="0" borderId="26" xfId="2" applyNumberFormat="1" applyFont="1" applyFill="1" applyBorder="1" applyAlignment="1">
      <alignment horizontal="right" vertical="center"/>
    </xf>
    <xf numFmtId="190" fontId="10" fillId="0" borderId="28" xfId="2" applyNumberFormat="1" applyFont="1" applyFill="1" applyBorder="1" applyAlignment="1">
      <alignment horizontal="right" vertical="center"/>
    </xf>
    <xf numFmtId="190" fontId="10" fillId="0" borderId="32" xfId="2" applyNumberFormat="1" applyFont="1" applyFill="1" applyBorder="1" applyAlignment="1">
      <alignment horizontal="right" vertical="center"/>
    </xf>
    <xf numFmtId="189" fontId="10" fillId="0" borderId="29" xfId="2" applyNumberFormat="1" applyFont="1" applyBorder="1" applyAlignment="1">
      <alignment horizontal="left" vertical="center"/>
    </xf>
    <xf numFmtId="189" fontId="10" fillId="0" borderId="27" xfId="2" applyNumberFormat="1" applyFont="1" applyBorder="1" applyAlignment="1">
      <alignment horizontal="left" vertical="center"/>
    </xf>
    <xf numFmtId="189" fontId="10" fillId="0" borderId="13" xfId="2" applyNumberFormat="1" applyFont="1" applyBorder="1" applyAlignment="1">
      <alignment horizontal="left" vertical="center"/>
    </xf>
    <xf numFmtId="0" fontId="10" fillId="0" borderId="28" xfId="2" applyFont="1" applyBorder="1" applyAlignment="1">
      <alignment horizontal="center" vertical="center" shrinkToFit="1"/>
    </xf>
    <xf numFmtId="190" fontId="10" fillId="0" borderId="23" xfId="2" applyNumberFormat="1" applyFont="1" applyBorder="1" applyAlignment="1">
      <alignment horizontal="right" vertical="center"/>
    </xf>
    <xf numFmtId="190" fontId="10" fillId="0" borderId="24" xfId="2" applyNumberFormat="1" applyFont="1" applyBorder="1" applyAlignment="1">
      <alignment horizontal="right" vertical="center"/>
    </xf>
    <xf numFmtId="190" fontId="10" fillId="0" borderId="0" xfId="2" applyNumberFormat="1" applyFont="1" applyBorder="1" applyAlignment="1">
      <alignment horizontal="right" vertical="center"/>
    </xf>
    <xf numFmtId="189" fontId="10" fillId="0" borderId="29" xfId="2" applyNumberFormat="1" applyFont="1" applyFill="1" applyBorder="1" applyAlignment="1">
      <alignment horizontal="left" vertical="center"/>
    </xf>
    <xf numFmtId="189" fontId="10" fillId="0" borderId="27" xfId="2" applyNumberFormat="1" applyFont="1" applyFill="1" applyBorder="1" applyAlignment="1">
      <alignment horizontal="left" vertical="center"/>
    </xf>
    <xf numFmtId="189" fontId="10" fillId="0" borderId="13" xfId="2" applyNumberFormat="1" applyFont="1" applyFill="1" applyBorder="1" applyAlignment="1">
      <alignment horizontal="left" vertical="center"/>
    </xf>
    <xf numFmtId="189" fontId="30" fillId="0" borderId="23" xfId="2" applyNumberFormat="1" applyFont="1" applyFill="1" applyBorder="1" applyAlignment="1">
      <alignment horizontal="left" vertical="center"/>
    </xf>
    <xf numFmtId="183" fontId="10" fillId="0" borderId="56" xfId="2" applyNumberFormat="1" applyFont="1" applyFill="1" applyBorder="1" applyAlignment="1">
      <alignment horizontal="right" vertical="center" indent="1"/>
    </xf>
    <xf numFmtId="183" fontId="10" fillId="0" borderId="37" xfId="2" applyNumberFormat="1" applyFont="1" applyFill="1" applyBorder="1" applyAlignment="1">
      <alignment horizontal="right" vertical="center" indent="1"/>
    </xf>
    <xf numFmtId="183" fontId="10" fillId="0" borderId="6" xfId="2" applyNumberFormat="1" applyFont="1" applyFill="1" applyBorder="1" applyAlignment="1">
      <alignment horizontal="right" vertical="center" indent="1"/>
    </xf>
    <xf numFmtId="183" fontId="10" fillId="0" borderId="37" xfId="2" applyNumberFormat="1" applyFont="1" applyBorder="1" applyAlignment="1">
      <alignment horizontal="center" vertical="center"/>
    </xf>
    <xf numFmtId="190" fontId="10" fillId="0" borderId="23" xfId="2" applyNumberFormat="1" applyFont="1" applyFill="1" applyBorder="1" applyAlignment="1">
      <alignment horizontal="right" vertical="center"/>
    </xf>
    <xf numFmtId="190" fontId="10" fillId="0" borderId="24" xfId="2" applyNumberFormat="1" applyFont="1" applyFill="1" applyBorder="1" applyAlignment="1">
      <alignment horizontal="right" vertical="center"/>
    </xf>
    <xf numFmtId="190" fontId="10" fillId="0" borderId="0" xfId="2" applyNumberFormat="1" applyFont="1" applyFill="1" applyBorder="1" applyAlignment="1">
      <alignment horizontal="right" vertical="center"/>
    </xf>
    <xf numFmtId="0" fontId="10" fillId="0" borderId="0" xfId="0" applyFont="1"/>
    <xf numFmtId="0" fontId="10" fillId="0" borderId="0" xfId="0" applyFont="1" applyBorder="1"/>
    <xf numFmtId="0" fontId="0" fillId="0" borderId="0" xfId="0" applyFont="1" applyFill="1" applyAlignment="1">
      <alignment vertical="center"/>
    </xf>
    <xf numFmtId="0" fontId="10" fillId="0" borderId="0" xfId="0" applyFont="1" applyBorder="1" applyAlignment="1">
      <alignment horizontal="right"/>
    </xf>
    <xf numFmtId="0" fontId="10" fillId="0" borderId="1" xfId="0" applyFont="1" applyBorder="1" applyAlignment="1">
      <alignment horizontal="center" vertical="center"/>
    </xf>
    <xf numFmtId="0" fontId="10" fillId="0" borderId="46" xfId="0" applyFont="1" applyBorder="1" applyAlignment="1">
      <alignment horizontal="center" vertical="center"/>
    </xf>
    <xf numFmtId="0" fontId="10" fillId="0" borderId="21" xfId="0" applyFont="1" applyBorder="1" applyAlignment="1">
      <alignment horizontal="center" vertical="center"/>
    </xf>
    <xf numFmtId="49" fontId="10" fillId="0" borderId="5" xfId="0" applyNumberFormat="1" applyFont="1" applyBorder="1" applyAlignment="1">
      <alignment horizontal="center" vertical="center"/>
    </xf>
    <xf numFmtId="182" fontId="10" fillId="0" borderId="6" xfId="0" applyNumberFormat="1" applyFont="1" applyBorder="1" applyAlignment="1">
      <alignment vertical="center"/>
    </xf>
    <xf numFmtId="182" fontId="10" fillId="0" borderId="7" xfId="0" applyNumberFormat="1" applyFont="1" applyBorder="1" applyAlignment="1">
      <alignment vertical="center"/>
    </xf>
    <xf numFmtId="182" fontId="10" fillId="0" borderId="56" xfId="0" applyNumberFormat="1" applyFont="1" applyBorder="1" applyAlignment="1">
      <alignment vertical="center"/>
    </xf>
    <xf numFmtId="49" fontId="10" fillId="0" borderId="8" xfId="0" applyNumberFormat="1" applyFont="1" applyFill="1" applyBorder="1" applyAlignment="1">
      <alignment horizontal="center" vertical="center"/>
    </xf>
    <xf numFmtId="182" fontId="10" fillId="0" borderId="56" xfId="0" applyNumberFormat="1" applyFont="1" applyFill="1" applyBorder="1" applyAlignment="1">
      <alignment horizontal="right" vertical="center"/>
    </xf>
    <xf numFmtId="182" fontId="10" fillId="0" borderId="56" xfId="0" applyNumberFormat="1" applyFont="1" applyFill="1" applyBorder="1" applyAlignment="1">
      <alignment vertical="center"/>
    </xf>
    <xf numFmtId="182" fontId="10" fillId="0" borderId="6" xfId="0" applyNumberFormat="1" applyFont="1" applyFill="1" applyBorder="1" applyAlignment="1">
      <alignment vertical="center"/>
    </xf>
    <xf numFmtId="181" fontId="10" fillId="0" borderId="20" xfId="0" applyNumberFormat="1" applyFont="1" applyBorder="1" applyAlignment="1">
      <alignment vertical="center"/>
    </xf>
    <xf numFmtId="0" fontId="0" fillId="0" borderId="20" xfId="0" applyFont="1" applyBorder="1"/>
    <xf numFmtId="0" fontId="0" fillId="0" borderId="20" xfId="0" applyFont="1" applyBorder="1" applyAlignment="1">
      <alignment horizontal="center" vertical="center"/>
    </xf>
    <xf numFmtId="179" fontId="10" fillId="0" borderId="7" xfId="0" applyNumberFormat="1" applyFont="1" applyFill="1" applyBorder="1" applyAlignment="1">
      <alignment vertical="center"/>
    </xf>
    <xf numFmtId="180" fontId="10" fillId="0" borderId="7" xfId="0" applyNumberFormat="1" applyFont="1" applyFill="1" applyBorder="1" applyAlignment="1">
      <alignment vertical="center"/>
    </xf>
    <xf numFmtId="49" fontId="10" fillId="0" borderId="5" xfId="0" applyNumberFormat="1" applyFont="1" applyFill="1" applyBorder="1" applyAlignment="1">
      <alignment horizontal="center" vertical="center"/>
    </xf>
    <xf numFmtId="179" fontId="10" fillId="0" borderId="56" xfId="0" applyNumberFormat="1" applyFont="1" applyFill="1" applyBorder="1" applyAlignment="1">
      <alignment vertical="center"/>
    </xf>
    <xf numFmtId="180" fontId="10" fillId="0" borderId="6" xfId="0" applyNumberFormat="1" applyFont="1" applyFill="1" applyBorder="1" applyAlignment="1">
      <alignment vertical="center"/>
    </xf>
    <xf numFmtId="49" fontId="10" fillId="0" borderId="14" xfId="0" applyNumberFormat="1" applyFont="1" applyFill="1" applyBorder="1" applyAlignment="1">
      <alignment horizontal="center" vertical="center"/>
    </xf>
    <xf numFmtId="179" fontId="10" fillId="0" borderId="22" xfId="0" applyNumberFormat="1" applyFont="1" applyFill="1" applyBorder="1" applyAlignment="1">
      <alignment vertical="center"/>
    </xf>
    <xf numFmtId="180" fontId="10" fillId="0" borderId="15" xfId="0" applyNumberFormat="1" applyFont="1" applyFill="1" applyBorder="1" applyAlignment="1">
      <alignment vertical="center"/>
    </xf>
    <xf numFmtId="192" fontId="10" fillId="0" borderId="5" xfId="3" applyNumberFormat="1" applyFont="1" applyBorder="1" applyAlignment="1">
      <alignment horizontal="center" vertical="center"/>
    </xf>
    <xf numFmtId="191" fontId="10" fillId="0" borderId="8" xfId="3" applyNumberFormat="1" applyFont="1" applyBorder="1" applyAlignment="1">
      <alignment horizontal="center" vertical="center"/>
    </xf>
    <xf numFmtId="193" fontId="10" fillId="0" borderId="5" xfId="3" applyNumberFormat="1" applyFont="1" applyBorder="1" applyAlignment="1">
      <alignment horizontal="center" vertical="center"/>
    </xf>
    <xf numFmtId="0" fontId="17" fillId="3" borderId="63" xfId="1" applyFont="1" applyFill="1" applyBorder="1" applyAlignment="1" applyProtection="1">
      <alignment vertical="center"/>
    </xf>
    <xf numFmtId="0" fontId="17" fillId="3" borderId="60" xfId="1" applyFont="1" applyFill="1" applyBorder="1" applyAlignment="1" applyProtection="1">
      <alignment vertical="center"/>
    </xf>
    <xf numFmtId="0" fontId="32" fillId="3" borderId="60" xfId="1" applyFont="1" applyFill="1" applyBorder="1" applyAlignment="1" applyProtection="1">
      <alignment vertical="center"/>
    </xf>
    <xf numFmtId="0" fontId="17" fillId="3" borderId="57" xfId="1" applyFont="1" applyFill="1" applyBorder="1" applyAlignment="1" applyProtection="1">
      <alignment vertical="center"/>
    </xf>
    <xf numFmtId="188" fontId="10" fillId="0" borderId="0" xfId="2" applyNumberFormat="1" applyFont="1" applyBorder="1" applyAlignment="1">
      <alignment vertical="center"/>
    </xf>
    <xf numFmtId="184" fontId="10" fillId="0" borderId="31" xfId="2" applyNumberFormat="1" applyFont="1" applyFill="1" applyBorder="1" applyAlignment="1" applyProtection="1">
      <alignment horizontal="center" vertical="center"/>
    </xf>
    <xf numFmtId="190" fontId="10" fillId="0" borderId="23" xfId="2" applyNumberFormat="1" applyFont="1" applyFill="1" applyBorder="1" applyAlignment="1">
      <alignment horizontal="left" vertical="center"/>
    </xf>
    <xf numFmtId="190" fontId="10" fillId="0" borderId="29" xfId="2" applyNumberFormat="1" applyFont="1" applyFill="1" applyBorder="1" applyAlignment="1">
      <alignment horizontal="left" vertical="center"/>
    </xf>
    <xf numFmtId="190" fontId="10" fillId="0" borderId="0" xfId="2" applyNumberFormat="1" applyFont="1" applyFill="1" applyBorder="1" applyAlignment="1">
      <alignment horizontal="left" vertical="center" wrapText="1"/>
    </xf>
    <xf numFmtId="190" fontId="10" fillId="0" borderId="13" xfId="2" applyNumberFormat="1" applyFont="1" applyFill="1" applyBorder="1" applyAlignment="1">
      <alignment horizontal="left" vertical="center" wrapText="1"/>
    </xf>
    <xf numFmtId="190" fontId="10" fillId="0" borderId="25" xfId="2" applyNumberFormat="1" applyFont="1" applyFill="1" applyBorder="1" applyAlignment="1">
      <alignment horizontal="right" vertical="center"/>
    </xf>
    <xf numFmtId="183" fontId="27" fillId="0" borderId="103" xfId="6" applyNumberFormat="1" applyFont="1" applyBorder="1" applyAlignment="1">
      <alignment horizontal="right" vertical="center"/>
    </xf>
    <xf numFmtId="183" fontId="27" fillId="0" borderId="18" xfId="6" applyNumberFormat="1" applyFont="1" applyBorder="1" applyAlignment="1">
      <alignment horizontal="right" vertical="center"/>
    </xf>
    <xf numFmtId="0" fontId="10" fillId="0" borderId="0" xfId="2" applyFont="1" applyFill="1" applyAlignment="1">
      <alignment horizontal="left" vertical="center"/>
    </xf>
    <xf numFmtId="0" fontId="10" fillId="0" borderId="0" xfId="0" applyFont="1" applyFill="1" applyAlignment="1">
      <alignment horizontal="left" vertical="center"/>
    </xf>
    <xf numFmtId="0" fontId="18" fillId="0" borderId="0" xfId="0" applyFont="1" applyAlignment="1">
      <alignment horizontal="center" vertical="center"/>
    </xf>
    <xf numFmtId="0" fontId="16" fillId="2" borderId="41" xfId="0" applyFont="1" applyFill="1" applyBorder="1" applyAlignment="1">
      <alignment horizontal="center" vertical="center"/>
    </xf>
    <xf numFmtId="0" fontId="16" fillId="2" borderId="79" xfId="0" applyFont="1" applyFill="1" applyBorder="1" applyAlignment="1">
      <alignment horizontal="center" vertical="center"/>
    </xf>
    <xf numFmtId="0" fontId="20" fillId="0" borderId="0" xfId="0" applyFont="1" applyAlignment="1">
      <alignment horizontal="center" vertical="center"/>
    </xf>
    <xf numFmtId="0" fontId="10" fillId="0" borderId="27" xfId="3" applyNumberFormat="1" applyFont="1" applyBorder="1" applyAlignment="1">
      <alignment horizontal="center" vertical="center"/>
    </xf>
    <xf numFmtId="0" fontId="10" fillId="0" borderId="24" xfId="3" applyNumberFormat="1" applyFont="1" applyBorder="1" applyAlignment="1">
      <alignment horizontal="center" vertical="center"/>
    </xf>
    <xf numFmtId="0" fontId="10" fillId="0" borderId="28" xfId="3"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58" fontId="10" fillId="0" borderId="24" xfId="3" applyNumberFormat="1" applyFont="1" applyBorder="1" applyAlignment="1">
      <alignment horizontal="center" vertical="center"/>
    </xf>
    <xf numFmtId="58" fontId="10" fillId="0" borderId="89" xfId="3" applyNumberFormat="1" applyFont="1" applyBorder="1" applyAlignment="1">
      <alignment horizontal="center" vertical="center"/>
    </xf>
    <xf numFmtId="0" fontId="10" fillId="0" borderId="27" xfId="3" applyFont="1" applyBorder="1" applyAlignment="1">
      <alignment horizontal="center" vertical="center"/>
    </xf>
    <xf numFmtId="0" fontId="10" fillId="0" borderId="24" xfId="3" applyFont="1" applyBorder="1" applyAlignment="1">
      <alignment horizontal="center" vertical="center"/>
    </xf>
    <xf numFmtId="0" fontId="10" fillId="0" borderId="28" xfId="3" applyFont="1" applyBorder="1" applyAlignment="1">
      <alignment horizontal="center" vertical="center"/>
    </xf>
    <xf numFmtId="0" fontId="20" fillId="0" borderId="0" xfId="3" applyFont="1" applyAlignment="1">
      <alignment horizontal="center" vertical="center"/>
    </xf>
    <xf numFmtId="0" fontId="20" fillId="0" borderId="0" xfId="2" applyFont="1" applyAlignment="1">
      <alignment horizontal="center" vertical="center"/>
    </xf>
    <xf numFmtId="0" fontId="5" fillId="0" borderId="83" xfId="2" applyFont="1" applyBorder="1" applyAlignment="1">
      <alignment horizontal="center" vertical="center"/>
    </xf>
    <xf numFmtId="0" fontId="5" fillId="0" borderId="84" xfId="2" applyFont="1" applyBorder="1" applyAlignment="1">
      <alignment horizontal="center" vertical="center"/>
    </xf>
    <xf numFmtId="0" fontId="5" fillId="0" borderId="92" xfId="2" applyFont="1" applyBorder="1" applyAlignment="1">
      <alignment horizontal="center" vertical="center"/>
    </xf>
    <xf numFmtId="0" fontId="5" fillId="0" borderId="93" xfId="2" applyFont="1" applyBorder="1" applyAlignment="1">
      <alignment horizontal="center" vertical="center"/>
    </xf>
    <xf numFmtId="0" fontId="5" fillId="0" borderId="54" xfId="2" applyFont="1" applyBorder="1" applyAlignment="1">
      <alignment horizontal="center" vertical="center"/>
    </xf>
    <xf numFmtId="0" fontId="5" fillId="0" borderId="92" xfId="2" applyFont="1" applyBorder="1" applyAlignment="1">
      <alignment horizontal="center" vertical="center" wrapText="1"/>
    </xf>
    <xf numFmtId="0" fontId="5" fillId="0" borderId="93" xfId="2" applyFont="1" applyBorder="1" applyAlignment="1">
      <alignment horizontal="center" vertical="center" wrapText="1"/>
    </xf>
    <xf numFmtId="0" fontId="5" fillId="0" borderId="9" xfId="2" applyFont="1" applyBorder="1" applyAlignment="1">
      <alignment horizontal="center" vertical="center"/>
    </xf>
    <xf numFmtId="0" fontId="10" fillId="0" borderId="5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0"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0" fillId="0" borderId="55" xfId="0" applyFont="1" applyBorder="1" applyAlignment="1">
      <alignment vertical="center"/>
    </xf>
    <xf numFmtId="0" fontId="0" fillId="0" borderId="25" xfId="0" applyFont="1" applyBorder="1" applyAlignment="1">
      <alignment vertical="center"/>
    </xf>
    <xf numFmtId="0" fontId="0" fillId="0" borderId="32" xfId="0" applyFont="1" applyBorder="1" applyAlignment="1">
      <alignment vertical="center"/>
    </xf>
    <xf numFmtId="0" fontId="26" fillId="0" borderId="0" xfId="0" applyFont="1" applyAlignment="1"/>
    <xf numFmtId="184" fontId="10" fillId="0" borderId="6" xfId="2" applyNumberFormat="1" applyFont="1" applyBorder="1" applyAlignment="1" applyProtection="1">
      <alignment horizontal="center" vertical="center"/>
    </xf>
    <xf numFmtId="184" fontId="10" fillId="0" borderId="5" xfId="2" applyNumberFormat="1" applyFont="1" applyBorder="1" applyAlignment="1" applyProtection="1">
      <alignment horizontal="center" vertical="center"/>
    </xf>
    <xf numFmtId="184" fontId="10" fillId="0" borderId="38" xfId="2" applyNumberFormat="1" applyFont="1" applyBorder="1" applyAlignment="1" applyProtection="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188" fontId="10" fillId="0" borderId="4" xfId="2" applyNumberFormat="1" applyFont="1" applyFill="1" applyBorder="1" applyAlignment="1" applyProtection="1">
      <alignment horizontal="center" vertical="center"/>
    </xf>
    <xf numFmtId="188" fontId="10" fillId="0" borderId="3" xfId="2" applyNumberFormat="1" applyFont="1" applyFill="1" applyBorder="1" applyAlignment="1" applyProtection="1">
      <alignment horizontal="center" vertical="center"/>
    </xf>
    <xf numFmtId="188" fontId="10" fillId="0" borderId="95" xfId="2" applyNumberFormat="1" applyFont="1" applyFill="1" applyBorder="1" applyAlignment="1" applyProtection="1">
      <alignment horizontal="center" vertical="center"/>
    </xf>
    <xf numFmtId="188" fontId="10" fillId="0" borderId="6" xfId="2" applyNumberFormat="1" applyFont="1" applyFill="1" applyBorder="1" applyAlignment="1" applyProtection="1">
      <alignment horizontal="center" vertical="center"/>
    </xf>
    <xf numFmtId="188" fontId="10" fillId="0" borderId="5" xfId="2" applyNumberFormat="1" applyFont="1" applyFill="1" applyBorder="1" applyAlignment="1" applyProtection="1">
      <alignment horizontal="center" vertical="center"/>
    </xf>
    <xf numFmtId="188" fontId="10" fillId="0" borderId="38" xfId="2" applyNumberFormat="1" applyFont="1" applyFill="1" applyBorder="1" applyAlignment="1" applyProtection="1">
      <alignment horizontal="center" vertical="center"/>
    </xf>
    <xf numFmtId="184" fontId="10" fillId="0" borderId="86" xfId="2" applyNumberFormat="1" applyFont="1" applyFill="1" applyBorder="1" applyAlignment="1" applyProtection="1">
      <alignment horizontal="center" vertical="center"/>
    </xf>
    <xf numFmtId="184" fontId="10" fillId="0" borderId="87" xfId="2" applyNumberFormat="1" applyFont="1" applyFill="1" applyBorder="1" applyAlignment="1" applyProtection="1">
      <alignment horizontal="center" vertical="center"/>
    </xf>
    <xf numFmtId="184" fontId="10" fillId="0" borderId="88" xfId="2" applyNumberFormat="1" applyFont="1" applyFill="1" applyBorder="1" applyAlignment="1" applyProtection="1">
      <alignment horizontal="center" vertical="center"/>
    </xf>
    <xf numFmtId="188" fontId="10" fillId="0" borderId="10" xfId="2" applyNumberFormat="1" applyFont="1" applyFill="1" applyBorder="1" applyAlignment="1" applyProtection="1">
      <alignment horizontal="center" vertical="center"/>
    </xf>
    <xf numFmtId="188" fontId="10" fillId="0" borderId="11" xfId="2" applyNumberFormat="1" applyFont="1" applyFill="1" applyBorder="1" applyAlignment="1" applyProtection="1">
      <alignment horizontal="center" vertical="center"/>
    </xf>
    <xf numFmtId="188" fontId="10" fillId="0" borderId="58" xfId="2" applyNumberFormat="1" applyFont="1" applyFill="1" applyBorder="1" applyAlignment="1" applyProtection="1">
      <alignment horizontal="center" vertical="center"/>
    </xf>
    <xf numFmtId="0" fontId="20" fillId="0" borderId="0" xfId="2" applyFont="1" applyFill="1" applyBorder="1" applyAlignment="1">
      <alignment horizontal="center" vertical="center"/>
    </xf>
    <xf numFmtId="0" fontId="10" fillId="0" borderId="47" xfId="2" applyFont="1" applyBorder="1" applyAlignment="1">
      <alignment horizontal="center" vertical="center" shrinkToFit="1"/>
    </xf>
    <xf numFmtId="0" fontId="10" fillId="0" borderId="28" xfId="2" applyFont="1" applyBorder="1" applyAlignment="1">
      <alignment horizontal="center" vertical="center" shrinkToFit="1"/>
    </xf>
    <xf numFmtId="0" fontId="10" fillId="0" borderId="75" xfId="2" applyFont="1" applyBorder="1" applyAlignment="1">
      <alignment horizontal="center" vertical="center" wrapText="1"/>
    </xf>
    <xf numFmtId="0" fontId="10" fillId="0" borderId="66" xfId="2" applyFont="1" applyBorder="1" applyAlignment="1">
      <alignment horizontal="center" vertical="center" wrapText="1"/>
    </xf>
    <xf numFmtId="0" fontId="10" fillId="0" borderId="55" xfId="2" applyFont="1" applyFill="1" applyBorder="1" applyAlignment="1">
      <alignment horizontal="center" vertical="center" wrapText="1"/>
    </xf>
    <xf numFmtId="0" fontId="10" fillId="0" borderId="32" xfId="2" applyFont="1" applyFill="1" applyBorder="1" applyAlignment="1">
      <alignment horizontal="center" vertical="center" wrapText="1"/>
    </xf>
    <xf numFmtId="0" fontId="10" fillId="0" borderId="74" xfId="2" applyFont="1" applyBorder="1" applyAlignment="1">
      <alignment horizontal="center" vertical="center" wrapText="1"/>
    </xf>
    <xf numFmtId="0" fontId="10" fillId="0" borderId="67" xfId="2" applyFont="1" applyBorder="1" applyAlignment="1">
      <alignment horizontal="center" vertical="center" wrapText="1"/>
    </xf>
    <xf numFmtId="0" fontId="28" fillId="0" borderId="0" xfId="6" applyFont="1" applyAlignment="1">
      <alignment horizontal="center" vertical="center"/>
    </xf>
    <xf numFmtId="0" fontId="29" fillId="0" borderId="0" xfId="6" applyFont="1" applyAlignment="1">
      <alignment horizontal="center" vertical="center"/>
    </xf>
    <xf numFmtId="0" fontId="27" fillId="0" borderId="47" xfId="6" applyFont="1" applyBorder="1" applyAlignment="1">
      <alignment horizontal="center" vertical="center"/>
    </xf>
    <xf numFmtId="0" fontId="27" fillId="0" borderId="28" xfId="6" applyFont="1" applyBorder="1" applyAlignment="1">
      <alignment horizontal="center" vertical="center"/>
    </xf>
    <xf numFmtId="0" fontId="27" fillId="0" borderId="30" xfId="6" applyFont="1" applyBorder="1" applyAlignment="1">
      <alignment horizontal="center" vertical="center"/>
    </xf>
    <xf numFmtId="0" fontId="27" fillId="0" borderId="55" xfId="6" applyFont="1" applyBorder="1" applyAlignment="1">
      <alignment horizontal="center" vertical="center"/>
    </xf>
    <xf numFmtId="0" fontId="27" fillId="0" borderId="12" xfId="6" applyFont="1" applyBorder="1" applyAlignment="1">
      <alignment horizontal="center" vertical="center"/>
    </xf>
    <xf numFmtId="0" fontId="27" fillId="0" borderId="25" xfId="6" applyFont="1" applyBorder="1" applyAlignment="1">
      <alignment horizontal="center" vertical="center"/>
    </xf>
    <xf numFmtId="0" fontId="27" fillId="0" borderId="30" xfId="6" applyFont="1" applyBorder="1" applyAlignment="1">
      <alignment horizontal="center" vertical="center" wrapText="1"/>
    </xf>
    <xf numFmtId="0" fontId="27" fillId="0" borderId="96" xfId="6" applyFont="1" applyBorder="1" applyAlignment="1">
      <alignment horizontal="center" vertical="center"/>
    </xf>
    <xf numFmtId="0" fontId="27" fillId="0" borderId="26" xfId="6" applyFont="1" applyBorder="1" applyAlignment="1">
      <alignment horizontal="center" vertical="center"/>
    </xf>
    <xf numFmtId="0" fontId="27" fillId="0" borderId="0" xfId="0" applyFont="1" applyAlignment="1">
      <alignment horizontal="left" vertical="center"/>
    </xf>
    <xf numFmtId="0" fontId="27" fillId="0" borderId="0" xfId="2" applyFont="1" applyAlignment="1">
      <alignment vertical="center" wrapText="1"/>
    </xf>
    <xf numFmtId="0" fontId="27" fillId="0" borderId="0" xfId="2" applyFont="1" applyBorder="1" applyAlignment="1">
      <alignment vertical="center" wrapText="1"/>
    </xf>
    <xf numFmtId="0" fontId="10" fillId="0" borderId="29" xfId="2" applyFont="1" applyFill="1" applyBorder="1" applyAlignment="1">
      <alignment horizontal="center" vertical="center"/>
    </xf>
    <xf numFmtId="0" fontId="10" fillId="0" borderId="23" xfId="2" applyFont="1" applyFill="1" applyBorder="1" applyAlignment="1">
      <alignment horizontal="center" vertical="center"/>
    </xf>
    <xf numFmtId="0" fontId="10" fillId="0" borderId="26" xfId="2" applyFont="1" applyFill="1" applyBorder="1" applyAlignment="1">
      <alignment horizontal="center" vertical="center"/>
    </xf>
    <xf numFmtId="0" fontId="9" fillId="0" borderId="27" xfId="2" applyFont="1" applyFill="1" applyBorder="1" applyAlignment="1">
      <alignment horizontal="center" vertical="center" textRotation="255" wrapText="1"/>
    </xf>
    <xf numFmtId="0" fontId="9" fillId="0" borderId="24" xfId="2" applyFont="1" applyFill="1" applyBorder="1" applyAlignment="1">
      <alignment horizontal="center" vertical="center" textRotation="255" wrapText="1"/>
    </xf>
    <xf numFmtId="0" fontId="31" fillId="0" borderId="27" xfId="2" applyFont="1" applyFill="1" applyBorder="1" applyAlignment="1">
      <alignment horizontal="center" vertical="center" textRotation="255" wrapText="1"/>
    </xf>
    <xf numFmtId="0" fontId="31" fillId="0" borderId="24" xfId="2" applyFont="1" applyFill="1" applyBorder="1" applyAlignment="1">
      <alignment horizontal="center" vertical="center" textRotation="255" wrapText="1"/>
    </xf>
    <xf numFmtId="0" fontId="31" fillId="0" borderId="28" xfId="2" applyFont="1" applyFill="1" applyBorder="1" applyAlignment="1">
      <alignment horizontal="center" vertical="center" textRotation="255" wrapText="1"/>
    </xf>
    <xf numFmtId="0" fontId="4" fillId="0" borderId="0" xfId="2" applyFont="1" applyAlignment="1">
      <alignment horizontal="center" vertical="center"/>
    </xf>
    <xf numFmtId="0" fontId="10" fillId="0" borderId="47" xfId="2" applyFont="1" applyBorder="1" applyAlignment="1">
      <alignment horizontal="center" vertical="center"/>
    </xf>
    <xf numFmtId="0" fontId="10" fillId="0" borderId="24" xfId="2" applyFont="1" applyBorder="1" applyAlignment="1">
      <alignment horizontal="center" vertical="center"/>
    </xf>
    <xf numFmtId="0" fontId="10" fillId="0" borderId="28" xfId="2" applyFont="1" applyBorder="1" applyAlignment="1">
      <alignment horizontal="center" vertical="center"/>
    </xf>
    <xf numFmtId="0" fontId="10" fillId="0" borderId="17" xfId="2" applyFont="1" applyBorder="1" applyAlignment="1">
      <alignment horizontal="center" vertical="center"/>
    </xf>
    <xf numFmtId="0" fontId="10" fillId="0" borderId="25" xfId="2" applyFont="1" applyBorder="1" applyAlignment="1">
      <alignment horizontal="center" vertical="center"/>
    </xf>
    <xf numFmtId="0" fontId="10" fillId="0" borderId="29" xfId="2" applyFont="1" applyBorder="1" applyAlignment="1">
      <alignment horizontal="center" vertical="center"/>
    </xf>
    <xf numFmtId="0" fontId="10" fillId="0" borderId="23" xfId="2" applyFont="1" applyBorder="1" applyAlignment="1">
      <alignment horizontal="center" vertical="center"/>
    </xf>
    <xf numFmtId="0" fontId="10" fillId="0" borderId="26" xfId="2" applyFont="1" applyBorder="1" applyAlignment="1">
      <alignment horizontal="center" vertical="center"/>
    </xf>
    <xf numFmtId="0" fontId="9" fillId="0" borderId="27" xfId="2" applyFont="1" applyBorder="1" applyAlignment="1">
      <alignment horizontal="center" vertical="center" textRotation="255" wrapText="1"/>
    </xf>
    <xf numFmtId="0" fontId="9" fillId="0" borderId="24" xfId="2" applyFont="1" applyBorder="1" applyAlignment="1">
      <alignment horizontal="center" vertical="center" textRotation="255" wrapText="1"/>
    </xf>
    <xf numFmtId="0" fontId="9" fillId="0" borderId="28" xfId="2" applyFont="1" applyBorder="1" applyAlignment="1">
      <alignment horizontal="center" vertical="center" textRotation="255" wrapText="1"/>
    </xf>
    <xf numFmtId="0" fontId="20" fillId="0" borderId="0" xfId="2" applyFont="1" applyBorder="1" applyAlignment="1">
      <alignment horizontal="center" vertical="center"/>
    </xf>
  </cellXfs>
  <cellStyles count="8">
    <cellStyle name="ハイパーリンク" xfId="1" builtinId="8"/>
    <cellStyle name="桁区切り 2" xfId="4"/>
    <cellStyle name="標準" xfId="0" builtinId="0"/>
    <cellStyle name="標準 2" xfId="2"/>
    <cellStyle name="標準 2 2" xfId="7"/>
    <cellStyle name="標準 3" xfId="3"/>
    <cellStyle name="標準 4" xfId="5"/>
    <cellStyle name="標準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3" name="額縁 2">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テキスト 1"/>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面 積</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テキスト 2"/>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海岸線</a:t>
          </a: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テキスト 3"/>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海 抜</a:t>
          </a: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テキスト 6"/>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合併年月日</a:t>
          </a: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テキスト 7"/>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合併町村名</a:t>
          </a: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テキスト 9"/>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合併面積</a:t>
          </a:r>
        </a:p>
      </xdr:txBody>
    </xdr:sp>
    <xdr:clientData/>
  </xdr:twoCellAnchor>
  <xdr:twoCellAnchor>
    <xdr:from>
      <xdr:col>0</xdr:col>
      <xdr:colOff>0</xdr:colOff>
      <xdr:row>0</xdr:row>
      <xdr:rowOff>0</xdr:rowOff>
    </xdr:from>
    <xdr:to>
      <xdr:col>0</xdr:col>
      <xdr:colOff>0</xdr:colOff>
      <xdr:row>0</xdr:row>
      <xdr:rowOff>0</xdr:rowOff>
    </xdr:to>
    <xdr:sp macro="" textlink="">
      <xdr:nvSpPr>
        <xdr:cNvPr id="8" name="テキスト 10"/>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総 面 積</a:t>
          </a: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テキスト 11"/>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合併人口</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0" name="テキスト 12"/>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総 人 口</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1" name="テキスト 13"/>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資料：企画課</a:t>
          </a:r>
        </a:p>
        <a:p>
          <a:pPr algn="l" rtl="0">
            <a:defRPr sz="1000"/>
          </a:pPr>
          <a:r>
            <a:rPr lang="ja-JP" altLang="en-US" sz="1100" b="0" i="0" u="none" strike="noStrike" baseline="0">
              <a:solidFill>
                <a:srgbClr val="000000"/>
              </a:solidFill>
              <a:latin typeface="明朝"/>
            </a:rPr>
            <a:t>注）面積は総理府統計局が昭和</a:t>
          </a:r>
          <a:r>
            <a:rPr lang="en-US" altLang="ja-JP" sz="1100" b="0" i="0" u="none" strike="noStrike" baseline="0">
              <a:solidFill>
                <a:srgbClr val="000000"/>
              </a:solidFill>
              <a:latin typeface="明朝"/>
            </a:rPr>
            <a:t>30.10.1</a:t>
          </a:r>
          <a:r>
            <a:rPr lang="ja-JP" altLang="en-US" sz="1100" b="0" i="0" u="none" strike="noStrike" baseline="0">
              <a:solidFill>
                <a:srgbClr val="000000"/>
              </a:solidFill>
              <a:latin typeface="明朝"/>
            </a:rPr>
            <a:t>現在の県域により公表したもので従来の昭和</a:t>
          </a:r>
          <a:r>
            <a:rPr lang="en-US" altLang="ja-JP" sz="1100" b="0" i="0" u="none" strike="noStrike" baseline="0">
              <a:solidFill>
                <a:srgbClr val="000000"/>
              </a:solidFill>
              <a:latin typeface="明朝"/>
            </a:rPr>
            <a:t>27.4.1</a:t>
          </a:r>
          <a:r>
            <a:rPr lang="ja-JP" altLang="en-US" sz="1100" b="0" i="0" u="none" strike="noStrike" baseline="0">
              <a:solidFill>
                <a:srgbClr val="000000"/>
              </a:solidFill>
              <a:latin typeface="明朝"/>
            </a:rPr>
            <a:t>現在建設</a:t>
          </a:r>
        </a:p>
        <a:p>
          <a:pPr algn="l" rtl="0">
            <a:defRPr sz="1000"/>
          </a:pPr>
          <a:r>
            <a:rPr lang="ja-JP" altLang="en-US" sz="1100" b="0" i="0" u="none" strike="noStrike" baseline="0">
              <a:solidFill>
                <a:srgbClr val="000000"/>
              </a:solidFill>
              <a:latin typeface="明朝"/>
            </a:rPr>
            <a:t>  省公表面積より</a:t>
          </a:r>
          <a:r>
            <a:rPr lang="en-US" altLang="ja-JP" sz="1100" b="0" i="0" u="none" strike="noStrike" baseline="0">
              <a:solidFill>
                <a:srgbClr val="000000"/>
              </a:solidFill>
              <a:latin typeface="明朝"/>
            </a:rPr>
            <a:t>0.62</a:t>
          </a:r>
          <a:r>
            <a:rPr lang="ja-JP" altLang="en-US" sz="1100" b="0" i="0" u="none" strike="noStrike" baseline="0">
              <a:solidFill>
                <a:srgbClr val="000000"/>
              </a:solidFill>
              <a:latin typeface="明朝"/>
            </a:rPr>
            <a:t>ｋ㎡広くなったが地区別には不明のため，地区別面積は昭和</a:t>
          </a:r>
          <a:r>
            <a:rPr lang="en-US" altLang="ja-JP" sz="1100" b="0" i="0" u="none" strike="noStrike" baseline="0">
              <a:solidFill>
                <a:srgbClr val="000000"/>
              </a:solidFill>
              <a:latin typeface="明朝"/>
            </a:rPr>
            <a:t>27.4.1</a:t>
          </a:r>
          <a:r>
            <a:rPr lang="ja-JP" altLang="en-US" sz="1100" b="0" i="0" u="none" strike="noStrike" baseline="0">
              <a:solidFill>
                <a:srgbClr val="000000"/>
              </a:solidFill>
              <a:latin typeface="明朝"/>
            </a:rPr>
            <a:t>現在建設省</a:t>
          </a:r>
        </a:p>
        <a:p>
          <a:pPr algn="l" rtl="0">
            <a:defRPr sz="1000"/>
          </a:pPr>
          <a:r>
            <a:rPr lang="ja-JP" altLang="en-US" sz="1100" b="0" i="0" u="none" strike="noStrike" baseline="0">
              <a:solidFill>
                <a:srgbClr val="000000"/>
              </a:solidFill>
              <a:latin typeface="明朝"/>
            </a:rPr>
            <a:t>  公表面積による。</a:t>
          </a:r>
        </a:p>
      </xdr:txBody>
    </xdr:sp>
    <xdr:clientData/>
  </xdr:twoCellAnchor>
  <xdr:twoCellAnchor>
    <xdr:from>
      <xdr:col>0</xdr:col>
      <xdr:colOff>276225</xdr:colOff>
      <xdr:row>0</xdr:row>
      <xdr:rowOff>0</xdr:rowOff>
    </xdr:from>
    <xdr:to>
      <xdr:col>0</xdr:col>
      <xdr:colOff>381000</xdr:colOff>
      <xdr:row>0</xdr:row>
      <xdr:rowOff>0</xdr:rowOff>
    </xdr:to>
    <xdr:sp macro="" textlink="">
      <xdr:nvSpPr>
        <xdr:cNvPr id="12" name="テキスト 14"/>
        <xdr:cNvSpPr txBox="1">
          <a:spLocks noChangeArrowheads="1"/>
        </xdr:cNvSpPr>
      </xdr:nvSpPr>
      <xdr:spPr bwMode="auto">
        <a:xfrm>
          <a:off x="276225" y="0"/>
          <a:ext cx="10477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   分</a:t>
          </a:r>
        </a:p>
      </xdr:txBody>
    </xdr:sp>
    <xdr:clientData/>
  </xdr:twoCellAnchor>
  <xdr:twoCellAnchor>
    <xdr:from>
      <xdr:col>0</xdr:col>
      <xdr:colOff>0</xdr:colOff>
      <xdr:row>0</xdr:row>
      <xdr:rowOff>0</xdr:rowOff>
    </xdr:from>
    <xdr:to>
      <xdr:col>0</xdr:col>
      <xdr:colOff>0</xdr:colOff>
      <xdr:row>0</xdr:row>
      <xdr:rowOff>0</xdr:rowOff>
    </xdr:to>
    <xdr:sp macro="" textlink="">
      <xdr:nvSpPr>
        <xdr:cNvPr id="2128" name="図形 20"/>
        <xdr:cNvSpPr>
          <a:spLocks/>
        </xdr:cNvSpPr>
      </xdr:nvSpPr>
      <xdr:spPr bwMode="auto">
        <a:xfrm>
          <a:off x="0" y="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60000 65536"/>
            <a:gd name="T13" fmla="*/ 0 60000 65536"/>
            <a:gd name="T14" fmla="*/ 0 60000 65536"/>
            <a:gd name="T15" fmla="*/ 0 60000 65536"/>
            <a:gd name="T16" fmla="*/ 0 60000 65536"/>
            <a:gd name="T17" fmla="*/ 0 60000 65536"/>
            <a:gd name="T18" fmla="*/ 0 w 16384"/>
            <a:gd name="T19" fmla="*/ 0 h 16384"/>
            <a:gd name="T20" fmla="*/ 16384 w 16384"/>
            <a:gd name="T21" fmla="*/ 16384 h 16384"/>
          </a:gdLst>
          <a:ahLst/>
          <a:cxnLst>
            <a:cxn ang="T12">
              <a:pos x="T0" y="T1"/>
            </a:cxn>
            <a:cxn ang="T13">
              <a:pos x="T2" y="T3"/>
            </a:cxn>
            <a:cxn ang="T14">
              <a:pos x="T4" y="T5"/>
            </a:cxn>
            <a:cxn ang="T15">
              <a:pos x="T6" y="T7"/>
            </a:cxn>
            <a:cxn ang="T16">
              <a:pos x="T8" y="T9"/>
            </a:cxn>
            <a:cxn ang="T17">
              <a:pos x="T10" y="T11"/>
            </a:cxn>
          </a:cxnLst>
          <a:rect l="T18" t="T19" r="T20" b="T21"/>
          <a:pathLst>
            <a:path w="16384" h="16384">
              <a:moveTo>
                <a:pt x="780" y="0"/>
              </a:moveTo>
              <a:lnTo>
                <a:pt x="16384" y="0"/>
              </a:lnTo>
              <a:lnTo>
                <a:pt x="16384" y="16384"/>
              </a:lnTo>
              <a:lnTo>
                <a:pt x="0" y="16384"/>
              </a:lnTo>
              <a:lnTo>
                <a:pt x="1560" y="16384"/>
              </a:lnTo>
              <a:lnTo>
                <a:pt x="780" y="16384"/>
              </a:lnTo>
            </a:path>
          </a:pathLst>
        </a:custGeom>
        <a:noFill/>
        <a:ln w="9525">
          <a:solidFill>
            <a:srgbClr val="000000"/>
          </a:solidFill>
          <a:prstDash val="solid"/>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2129" name="図形 21"/>
        <xdr:cNvSpPr>
          <a:spLocks/>
        </xdr:cNvSpPr>
      </xdr:nvSpPr>
      <xdr:spPr bwMode="auto">
        <a:xfrm>
          <a:off x="0" y="0"/>
          <a:ext cx="0" cy="0"/>
        </a:xfrm>
        <a:custGeom>
          <a:avLst/>
          <a:gdLst>
            <a:gd name="T0" fmla="*/ 0 w 16384"/>
            <a:gd name="T1" fmla="*/ 0 h 16384"/>
            <a:gd name="T2" fmla="*/ 0 w 16384"/>
            <a:gd name="T3" fmla="*/ 0 h 16384"/>
            <a:gd name="T4" fmla="*/ 0 60000 65536"/>
            <a:gd name="T5" fmla="*/ 0 60000 65536"/>
            <a:gd name="T6" fmla="*/ 0 w 16384"/>
            <a:gd name="T7" fmla="*/ 0 h 16384"/>
            <a:gd name="T8" fmla="*/ 16384 w 16384"/>
            <a:gd name="T9" fmla="*/ 16384 h 16384"/>
          </a:gdLst>
          <a:ahLst/>
          <a:cxnLst>
            <a:cxn ang="T4">
              <a:pos x="T0" y="T1"/>
            </a:cxn>
            <a:cxn ang="T5">
              <a:pos x="T2" y="T3"/>
            </a:cxn>
          </a:cxnLst>
          <a:rect l="T6" t="T7" r="T8" b="T9"/>
          <a:pathLst>
            <a:path w="16384" h="16384">
              <a:moveTo>
                <a:pt x="0" y="0"/>
              </a:moveTo>
              <a:lnTo>
                <a:pt x="16384" y="0"/>
              </a:lnTo>
            </a:path>
          </a:pathLst>
        </a:custGeom>
        <a:noFill/>
        <a:ln w="9525">
          <a:solidFill>
            <a:srgbClr val="000000"/>
          </a:solidFill>
          <a:prstDash val="solid"/>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2130" name="図形 22"/>
        <xdr:cNvSpPr>
          <a:spLocks/>
        </xdr:cNvSpPr>
      </xdr:nvSpPr>
      <xdr:spPr bwMode="auto">
        <a:xfrm>
          <a:off x="0" y="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60000 65536"/>
            <a:gd name="T13" fmla="*/ 0 60000 65536"/>
            <a:gd name="T14" fmla="*/ 0 60000 65536"/>
            <a:gd name="T15" fmla="*/ 0 60000 65536"/>
            <a:gd name="T16" fmla="*/ 0 60000 65536"/>
            <a:gd name="T17" fmla="*/ 0 60000 65536"/>
            <a:gd name="T18" fmla="*/ 0 w 16384"/>
            <a:gd name="T19" fmla="*/ 0 h 16384"/>
            <a:gd name="T20" fmla="*/ 16384 w 16384"/>
            <a:gd name="T21" fmla="*/ 16384 h 16384"/>
          </a:gdLst>
          <a:ahLst/>
          <a:cxnLst>
            <a:cxn ang="T12">
              <a:pos x="T0" y="T1"/>
            </a:cxn>
            <a:cxn ang="T13">
              <a:pos x="T2" y="T3"/>
            </a:cxn>
            <a:cxn ang="T14">
              <a:pos x="T4" y="T5"/>
            </a:cxn>
            <a:cxn ang="T15">
              <a:pos x="T6" y="T7"/>
            </a:cxn>
            <a:cxn ang="T16">
              <a:pos x="T8" y="T9"/>
            </a:cxn>
            <a:cxn ang="T17">
              <a:pos x="T10" y="T11"/>
            </a:cxn>
          </a:cxnLst>
          <a:rect l="T18" t="T19" r="T20" b="T21"/>
          <a:pathLst>
            <a:path w="16384" h="16384">
              <a:moveTo>
                <a:pt x="780" y="0"/>
              </a:moveTo>
              <a:lnTo>
                <a:pt x="16384" y="0"/>
              </a:lnTo>
              <a:lnTo>
                <a:pt x="16384" y="16384"/>
              </a:lnTo>
              <a:lnTo>
                <a:pt x="0" y="16384"/>
              </a:lnTo>
              <a:lnTo>
                <a:pt x="1560" y="16384"/>
              </a:lnTo>
              <a:lnTo>
                <a:pt x="780" y="16384"/>
              </a:lnTo>
            </a:path>
          </a:pathLst>
        </a:custGeom>
        <a:noFill/>
        <a:ln w="9525">
          <a:solidFill>
            <a:srgbClr val="000000"/>
          </a:solidFill>
          <a:prstDash val="solid"/>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2131" name="図形 23"/>
        <xdr:cNvSpPr>
          <a:spLocks/>
        </xdr:cNvSpPr>
      </xdr:nvSpPr>
      <xdr:spPr bwMode="auto">
        <a:xfrm>
          <a:off x="0" y="0"/>
          <a:ext cx="0" cy="0"/>
        </a:xfrm>
        <a:custGeom>
          <a:avLst/>
          <a:gdLst>
            <a:gd name="T0" fmla="*/ 0 w 16384"/>
            <a:gd name="T1" fmla="*/ 0 h 16384"/>
            <a:gd name="T2" fmla="*/ 0 w 16384"/>
            <a:gd name="T3" fmla="*/ 0 h 16384"/>
            <a:gd name="T4" fmla="*/ 0 60000 65536"/>
            <a:gd name="T5" fmla="*/ 0 60000 65536"/>
            <a:gd name="T6" fmla="*/ 0 w 16384"/>
            <a:gd name="T7" fmla="*/ 0 h 16384"/>
            <a:gd name="T8" fmla="*/ 16384 w 16384"/>
            <a:gd name="T9" fmla="*/ 16384 h 16384"/>
          </a:gdLst>
          <a:ahLst/>
          <a:cxnLst>
            <a:cxn ang="T4">
              <a:pos x="T0" y="T1"/>
            </a:cxn>
            <a:cxn ang="T5">
              <a:pos x="T2" y="T3"/>
            </a:cxn>
          </a:cxnLst>
          <a:rect l="T6" t="T7" r="T8" b="T9"/>
          <a:pathLst>
            <a:path w="16384" h="16384">
              <a:moveTo>
                <a:pt x="0" y="0"/>
              </a:moveTo>
              <a:lnTo>
                <a:pt x="16384" y="0"/>
              </a:lnTo>
            </a:path>
          </a:pathLst>
        </a:custGeom>
        <a:noFill/>
        <a:ln w="9525">
          <a:solidFill>
            <a:srgbClr val="000000"/>
          </a:solidFill>
          <a:prstDash val="solid"/>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7" name="テキスト 24"/>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明朝"/>
            </a:rPr>
            <a:t>12.80㎞</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8" name="テキスト 25"/>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明朝"/>
            </a:rPr>
            <a:t>18.65㎞</a:t>
          </a:r>
        </a:p>
      </xdr:txBody>
    </xdr:sp>
    <xdr:clientData/>
  </xdr:twoCellAnchor>
  <xdr:twoCellAnchor editAs="absolute">
    <xdr:from>
      <xdr:col>0</xdr:col>
      <xdr:colOff>0</xdr:colOff>
      <xdr:row>0</xdr:row>
      <xdr:rowOff>0</xdr:rowOff>
    </xdr:from>
    <xdr:to>
      <xdr:col>0</xdr:col>
      <xdr:colOff>720000</xdr:colOff>
      <xdr:row>0</xdr:row>
      <xdr:rowOff>324000</xdr:rowOff>
    </xdr:to>
    <xdr:sp macro="" textlink="">
      <xdr:nvSpPr>
        <xdr:cNvPr id="20" name="額縁 19">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19049</xdr:colOff>
      <xdr:row>0</xdr:row>
      <xdr:rowOff>9523</xdr:rowOff>
    </xdr:from>
    <xdr:to>
      <xdr:col>0</xdr:col>
      <xdr:colOff>739049</xdr:colOff>
      <xdr:row>0</xdr:row>
      <xdr:rowOff>333523</xdr:rowOff>
    </xdr:to>
    <xdr:sp macro="" textlink="">
      <xdr:nvSpPr>
        <xdr:cNvPr id="4" name="額縁 3">
          <a:hlinkClick xmlns:r="http://schemas.openxmlformats.org/officeDocument/2006/relationships" r:id="rId1"/>
        </xdr:cNvPr>
        <xdr:cNvSpPr/>
      </xdr:nvSpPr>
      <xdr:spPr>
        <a:xfrm>
          <a:off x="19049" y="9523"/>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4" name="額縁 3">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434250</xdr:colOff>
      <xdr:row>0</xdr:row>
      <xdr:rowOff>324000</xdr:rowOff>
    </xdr:to>
    <xdr:sp macro="" textlink="">
      <xdr:nvSpPr>
        <xdr:cNvPr id="5" name="額縁 4">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0000"/>
        </a:solidFill>
        <a:ln w="9525"/>
        <a:scene3d>
          <a:camera prst="orthographicFront">
            <a:rot lat="0" lon="0" rev="10799999"/>
          </a:camera>
          <a:lightRig rig="threePt" dir="t"/>
        </a:scene3d>
        <a:sp3d/>
      </a:spPr>
      <a:bodyPr vertOverflow="clip" horzOverflow="clip" rtlCol="0" anchor="ctr">
        <a:flatTx/>
      </a:bodyPr>
      <a:lstStyle>
        <a:defPPr algn="ctr">
          <a:defRPr kumimoji="1" sz="1100" b="1">
            <a:solidFill>
              <a:srgbClr val="FFFF00"/>
            </a:solidFill>
            <a:latin typeface="HG丸ｺﾞｼｯｸM-PRO" panose="020F0600000000000000" pitchFamily="50" charset="-128"/>
            <a:ea typeface="HG丸ｺﾞｼｯｸM-PRO" panose="020F0600000000000000"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tabSelected="1" zoomScaleNormal="100" workbookViewId="0">
      <selection activeCell="B3" sqref="B3"/>
    </sheetView>
  </sheetViews>
  <sheetFormatPr defaultColWidth="9" defaultRowHeight="13.5"/>
  <cols>
    <col min="1" max="2" width="5.625" style="8" customWidth="1"/>
    <col min="3" max="3" width="59.625" style="8" customWidth="1"/>
    <col min="4" max="4" width="25.625" style="11" customWidth="1"/>
    <col min="5" max="16384" width="9" style="8"/>
  </cols>
  <sheetData>
    <row r="1" spans="1:4" ht="30" customHeight="1">
      <c r="B1" s="367" t="s">
        <v>402</v>
      </c>
      <c r="C1" s="367"/>
      <c r="D1" s="367"/>
    </row>
    <row r="2" spans="1:4" ht="30" customHeight="1">
      <c r="B2" s="367" t="s">
        <v>462</v>
      </c>
      <c r="C2" s="367"/>
      <c r="D2" s="367"/>
    </row>
    <row r="3" spans="1:4" ht="30" customHeight="1" thickBot="1">
      <c r="B3" s="9" t="s">
        <v>102</v>
      </c>
      <c r="C3" s="10"/>
      <c r="D3" s="10"/>
    </row>
    <row r="4" spans="1:4" ht="35.1" customHeight="1">
      <c r="A4" s="12"/>
      <c r="B4" s="368" t="s">
        <v>104</v>
      </c>
      <c r="C4" s="369"/>
      <c r="D4" s="13" t="s">
        <v>103</v>
      </c>
    </row>
    <row r="5" spans="1:4" ht="35.1" customHeight="1">
      <c r="A5" s="12"/>
      <c r="B5" s="14" t="str">
        <f>HYPERLINK("#001!A1","1")</f>
        <v>1</v>
      </c>
      <c r="C5" s="352" t="str">
        <f>HYPERLINK("#001!A1","市町村の合併の経緯")</f>
        <v>市町村の合併の経緯</v>
      </c>
      <c r="D5" s="15" t="s">
        <v>105</v>
      </c>
    </row>
    <row r="6" spans="1:4" ht="35.1" customHeight="1">
      <c r="A6" s="12"/>
      <c r="B6" s="16" t="str">
        <f>HYPERLINK("#002!A1","2")</f>
        <v>2</v>
      </c>
      <c r="C6" s="353" t="str">
        <f>HYPERLINK("#002!A1","住居表示施行日表")</f>
        <v>住居表示施行日表</v>
      </c>
      <c r="D6" s="17" t="s">
        <v>105</v>
      </c>
    </row>
    <row r="7" spans="1:4" ht="35.1" customHeight="1">
      <c r="A7" s="12"/>
      <c r="B7" s="16" t="str">
        <f>HYPERLINK("#003!A1","3")</f>
        <v>3</v>
      </c>
      <c r="C7" s="353" t="str">
        <f>HYPERLINK("#003!A1","位置")</f>
        <v>位置</v>
      </c>
      <c r="D7" s="17" t="s">
        <v>105</v>
      </c>
    </row>
    <row r="8" spans="1:4" ht="35.1" customHeight="1">
      <c r="A8" s="12"/>
      <c r="B8" s="16" t="str">
        <f>HYPERLINK("#004!A1","4")</f>
        <v>4</v>
      </c>
      <c r="C8" s="353" t="str">
        <f>HYPERLINK("#004!A1","面積")</f>
        <v>面積</v>
      </c>
      <c r="D8" s="17" t="s">
        <v>400</v>
      </c>
    </row>
    <row r="9" spans="1:4" ht="35.1" customHeight="1">
      <c r="A9" s="12"/>
      <c r="B9" s="16" t="str">
        <f>HYPERLINK("#005!A1","5")</f>
        <v>5</v>
      </c>
      <c r="C9" s="353" t="str">
        <f>HYPERLINK("#005!A1","地目別土地面積（有租地）")</f>
        <v>地目別土地面積（有租地）</v>
      </c>
      <c r="D9" s="17" t="s">
        <v>401</v>
      </c>
    </row>
    <row r="10" spans="1:4" ht="35.1" customHeight="1">
      <c r="A10" s="12"/>
      <c r="B10" s="16" t="str">
        <f>HYPERLINK("#006!A1","6")</f>
        <v>6</v>
      </c>
      <c r="C10" s="353" t="str">
        <f>HYPERLINK("#006!A1","土地の地目別面積及び評価額（有租地）")</f>
        <v>土地の地目別面積及び評価額（有租地）</v>
      </c>
      <c r="D10" s="17" t="s">
        <v>401</v>
      </c>
    </row>
    <row r="11" spans="1:4" ht="35.1" customHeight="1">
      <c r="A11" s="12"/>
      <c r="B11" s="16" t="str">
        <f>HYPERLINK("#007!A1","7")</f>
        <v>7</v>
      </c>
      <c r="C11" s="353" t="str">
        <f>HYPERLINK("#007!A1","気象の概況")</f>
        <v>気象の概況</v>
      </c>
      <c r="D11" s="17" t="s">
        <v>461</v>
      </c>
    </row>
    <row r="12" spans="1:4" ht="35.1" customHeight="1">
      <c r="A12" s="12"/>
      <c r="B12" s="16" t="str">
        <f>HYPERLINK("#008!A1","8")</f>
        <v>8</v>
      </c>
      <c r="C12" s="353" t="str">
        <f>HYPERLINK("#008!A1","降水・日照・風速")</f>
        <v>降水・日照・風速</v>
      </c>
      <c r="D12" s="17" t="s">
        <v>401</v>
      </c>
    </row>
    <row r="13" spans="1:4" ht="35.1" customHeight="1">
      <c r="A13" s="12"/>
      <c r="B13" s="16" t="str">
        <f>HYPERLINK("#009!A1","9")</f>
        <v>9</v>
      </c>
      <c r="C13" s="354" t="str">
        <f>HYPERLINK("#009!A1","台風の接近")</f>
        <v>台風の接近</v>
      </c>
      <c r="D13" s="17" t="s">
        <v>401</v>
      </c>
    </row>
    <row r="14" spans="1:4" ht="35.1" customHeight="1" thickBot="1">
      <c r="A14" s="12"/>
      <c r="B14" s="18" t="str">
        <f>HYPERLINK("#010!A1","10")</f>
        <v>10</v>
      </c>
      <c r="C14" s="355" t="str">
        <f>HYPERLINK("#010!A1","季節現象")</f>
        <v>季節現象</v>
      </c>
      <c r="D14" s="19" t="s">
        <v>401</v>
      </c>
    </row>
    <row r="15" spans="1:4" ht="30" customHeight="1"/>
  </sheetData>
  <mergeCells count="3">
    <mergeCell ref="B1:D1"/>
    <mergeCell ref="B2:D2"/>
    <mergeCell ref="B4:C4"/>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GridLines="0" zoomScaleNormal="100" zoomScaleSheetLayoutView="100" workbookViewId="0">
      <selection activeCell="A2" sqref="A2:G42"/>
    </sheetView>
  </sheetViews>
  <sheetFormatPr defaultColWidth="8.625" defaultRowHeight="13.5"/>
  <cols>
    <col min="1" max="1" width="3.75" style="26" customWidth="1"/>
    <col min="2" max="2" width="10.625" style="24" customWidth="1"/>
    <col min="3" max="3" width="22.625" style="24" customWidth="1"/>
    <col min="4" max="6" width="18.625" style="24" customWidth="1"/>
    <col min="7" max="7" width="11.625" style="25" customWidth="1"/>
    <col min="8" max="16384" width="8.625" style="24"/>
  </cols>
  <sheetData>
    <row r="1" spans="1:7" ht="30" customHeight="1">
      <c r="A1" s="450"/>
      <c r="B1" s="450"/>
      <c r="C1" s="450"/>
      <c r="D1" s="450"/>
      <c r="E1" s="450"/>
      <c r="F1" s="450"/>
      <c r="G1" s="450"/>
    </row>
    <row r="2" spans="1:7" ht="22.5" customHeight="1">
      <c r="A2" s="382" t="s">
        <v>414</v>
      </c>
      <c r="B2" s="382"/>
      <c r="C2" s="382"/>
      <c r="D2" s="382"/>
      <c r="E2" s="382"/>
      <c r="F2" s="382"/>
      <c r="G2" s="382"/>
    </row>
    <row r="3" spans="1:7" s="2" customFormat="1" ht="13.5" customHeight="1" thickBot="1">
      <c r="A3" s="32"/>
      <c r="B3" s="33"/>
      <c r="C3" s="33"/>
      <c r="D3" s="33"/>
      <c r="E3" s="33"/>
      <c r="F3" s="33"/>
      <c r="G3" s="33"/>
    </row>
    <row r="4" spans="1:7" s="2" customFormat="1" ht="15" customHeight="1">
      <c r="A4" s="451" t="s">
        <v>23</v>
      </c>
      <c r="B4" s="454" t="s">
        <v>22</v>
      </c>
      <c r="C4" s="286" t="s">
        <v>273</v>
      </c>
      <c r="D4" s="286" t="s">
        <v>21</v>
      </c>
      <c r="E4" s="287" t="s">
        <v>278</v>
      </c>
      <c r="F4" s="287" t="s">
        <v>280</v>
      </c>
      <c r="G4" s="288" t="s">
        <v>192</v>
      </c>
    </row>
    <row r="5" spans="1:7" s="2" customFormat="1" ht="15" customHeight="1">
      <c r="A5" s="452"/>
      <c r="B5" s="454"/>
      <c r="C5" s="289"/>
      <c r="D5" s="289"/>
      <c r="E5" s="287" t="s">
        <v>279</v>
      </c>
      <c r="F5" s="287" t="s">
        <v>279</v>
      </c>
      <c r="G5" s="290"/>
    </row>
    <row r="6" spans="1:7" s="2" customFormat="1" ht="15" customHeight="1">
      <c r="A6" s="453"/>
      <c r="B6" s="455"/>
      <c r="C6" s="291" t="s">
        <v>274</v>
      </c>
      <c r="D6" s="291" t="s">
        <v>20</v>
      </c>
      <c r="E6" s="308" t="s">
        <v>191</v>
      </c>
      <c r="F6" s="308" t="s">
        <v>191</v>
      </c>
      <c r="G6" s="292" t="s">
        <v>193</v>
      </c>
    </row>
    <row r="7" spans="1:7" s="37" customFormat="1" ht="15" customHeight="1">
      <c r="A7" s="459" t="s">
        <v>391</v>
      </c>
      <c r="B7" s="457" t="s">
        <v>152</v>
      </c>
      <c r="C7" s="296" t="s">
        <v>245</v>
      </c>
      <c r="D7" s="296" t="s">
        <v>188</v>
      </c>
      <c r="E7" s="297" t="s">
        <v>283</v>
      </c>
      <c r="F7" s="297" t="s">
        <v>285</v>
      </c>
      <c r="G7" s="298" t="s">
        <v>194</v>
      </c>
    </row>
    <row r="8" spans="1:7" s="37" customFormat="1" ht="15" customHeight="1">
      <c r="A8" s="460"/>
      <c r="B8" s="457"/>
      <c r="C8" s="296"/>
      <c r="D8" s="296"/>
      <c r="E8" s="297" t="s">
        <v>284</v>
      </c>
      <c r="F8" s="297" t="s">
        <v>284</v>
      </c>
      <c r="G8" s="298"/>
    </row>
    <row r="9" spans="1:7" s="37" customFormat="1" ht="15" customHeight="1">
      <c r="A9" s="460"/>
      <c r="B9" s="458"/>
      <c r="C9" s="293" t="s">
        <v>246</v>
      </c>
      <c r="D9" s="293" t="s">
        <v>154</v>
      </c>
      <c r="E9" s="294" t="s">
        <v>157</v>
      </c>
      <c r="F9" s="294" t="s">
        <v>160</v>
      </c>
      <c r="G9" s="295" t="s">
        <v>242</v>
      </c>
    </row>
    <row r="10" spans="1:7" s="37" customFormat="1" ht="15" customHeight="1">
      <c r="A10" s="460"/>
      <c r="B10" s="456" t="s">
        <v>153</v>
      </c>
      <c r="C10" s="296" t="s">
        <v>247</v>
      </c>
      <c r="D10" s="296" t="s">
        <v>189</v>
      </c>
      <c r="E10" s="297" t="s">
        <v>286</v>
      </c>
      <c r="F10" s="297" t="s">
        <v>287</v>
      </c>
      <c r="G10" s="298" t="s">
        <v>195</v>
      </c>
    </row>
    <row r="11" spans="1:7" s="37" customFormat="1" ht="15" customHeight="1">
      <c r="A11" s="460"/>
      <c r="B11" s="457"/>
      <c r="C11" s="296"/>
      <c r="D11" s="296"/>
      <c r="E11" s="297" t="s">
        <v>282</v>
      </c>
      <c r="F11" s="297" t="s">
        <v>284</v>
      </c>
      <c r="G11" s="298" t="s">
        <v>288</v>
      </c>
    </row>
    <row r="12" spans="1:7" s="37" customFormat="1" ht="15" customHeight="1">
      <c r="A12" s="460"/>
      <c r="B12" s="458"/>
      <c r="C12" s="293" t="s">
        <v>248</v>
      </c>
      <c r="D12" s="293" t="s">
        <v>155</v>
      </c>
      <c r="E12" s="294" t="s">
        <v>158</v>
      </c>
      <c r="F12" s="294" t="s">
        <v>161</v>
      </c>
      <c r="G12" s="295" t="s">
        <v>289</v>
      </c>
    </row>
    <row r="13" spans="1:7" s="37" customFormat="1" ht="15" customHeight="1">
      <c r="A13" s="460"/>
      <c r="B13" s="456" t="s">
        <v>134</v>
      </c>
      <c r="C13" s="296" t="s">
        <v>249</v>
      </c>
      <c r="D13" s="296" t="s">
        <v>190</v>
      </c>
      <c r="E13" s="297" t="s">
        <v>290</v>
      </c>
      <c r="F13" s="297" t="s">
        <v>291</v>
      </c>
      <c r="G13" s="298" t="s">
        <v>196</v>
      </c>
    </row>
    <row r="14" spans="1:7" s="37" customFormat="1" ht="15" customHeight="1">
      <c r="A14" s="460"/>
      <c r="B14" s="457"/>
      <c r="C14" s="296"/>
      <c r="D14" s="296"/>
      <c r="E14" s="297" t="s">
        <v>284</v>
      </c>
      <c r="F14" s="297" t="s">
        <v>292</v>
      </c>
      <c r="G14" s="298" t="s">
        <v>293</v>
      </c>
    </row>
    <row r="15" spans="1:7" s="37" customFormat="1" ht="15" customHeight="1">
      <c r="A15" s="461"/>
      <c r="B15" s="458"/>
      <c r="C15" s="293" t="s">
        <v>250</v>
      </c>
      <c r="D15" s="293" t="s">
        <v>156</v>
      </c>
      <c r="E15" s="294" t="s">
        <v>159</v>
      </c>
      <c r="F15" s="294" t="s">
        <v>162</v>
      </c>
      <c r="G15" s="295" t="s">
        <v>294</v>
      </c>
    </row>
    <row r="16" spans="1:7" s="37" customFormat="1" ht="15" customHeight="1">
      <c r="A16" s="459" t="s">
        <v>392</v>
      </c>
      <c r="B16" s="456" t="s">
        <v>255</v>
      </c>
      <c r="C16" s="305" t="s">
        <v>251</v>
      </c>
      <c r="D16" s="305" t="s">
        <v>308</v>
      </c>
      <c r="E16" s="306" t="s">
        <v>295</v>
      </c>
      <c r="F16" s="306" t="s">
        <v>296</v>
      </c>
      <c r="G16" s="307" t="s">
        <v>263</v>
      </c>
    </row>
    <row r="17" spans="1:7" s="37" customFormat="1" ht="15" customHeight="1">
      <c r="A17" s="460"/>
      <c r="B17" s="457"/>
      <c r="C17" s="296"/>
      <c r="D17" s="296"/>
      <c r="E17" s="297" t="s">
        <v>281</v>
      </c>
      <c r="F17" s="297" t="s">
        <v>281</v>
      </c>
      <c r="G17" s="298" t="s">
        <v>297</v>
      </c>
    </row>
    <row r="18" spans="1:7" s="37" customFormat="1" ht="15" customHeight="1">
      <c r="A18" s="460"/>
      <c r="B18" s="458"/>
      <c r="C18" s="293" t="s">
        <v>252</v>
      </c>
      <c r="D18" s="293" t="s">
        <v>257</v>
      </c>
      <c r="E18" s="294" t="s">
        <v>259</v>
      </c>
      <c r="F18" s="294" t="s">
        <v>261</v>
      </c>
      <c r="G18" s="295" t="s">
        <v>298</v>
      </c>
    </row>
    <row r="19" spans="1:7" s="37" customFormat="1" ht="15" customHeight="1">
      <c r="A19" s="460"/>
      <c r="B19" s="456" t="s">
        <v>256</v>
      </c>
      <c r="C19" s="296" t="s">
        <v>253</v>
      </c>
      <c r="D19" s="296" t="s">
        <v>309</v>
      </c>
      <c r="E19" s="297" t="s">
        <v>299</v>
      </c>
      <c r="F19" s="297" t="s">
        <v>300</v>
      </c>
      <c r="G19" s="298" t="s">
        <v>264</v>
      </c>
    </row>
    <row r="20" spans="1:7" s="37" customFormat="1" ht="15" customHeight="1">
      <c r="A20" s="460"/>
      <c r="B20" s="457"/>
      <c r="C20" s="296"/>
      <c r="D20" s="296"/>
      <c r="E20" s="297" t="s">
        <v>282</v>
      </c>
      <c r="F20" s="297" t="s">
        <v>282</v>
      </c>
      <c r="G20" s="298"/>
    </row>
    <row r="21" spans="1:7" s="37" customFormat="1" ht="15" customHeight="1">
      <c r="A21" s="460"/>
      <c r="B21" s="457"/>
      <c r="C21" s="309" t="s">
        <v>254</v>
      </c>
      <c r="D21" s="309" t="s">
        <v>258</v>
      </c>
      <c r="E21" s="310" t="s">
        <v>260</v>
      </c>
      <c r="F21" s="310" t="s">
        <v>262</v>
      </c>
      <c r="G21" s="311" t="s">
        <v>265</v>
      </c>
    </row>
    <row r="22" spans="1:7" s="37" customFormat="1" ht="15" customHeight="1">
      <c r="A22" s="445" t="s">
        <v>393</v>
      </c>
      <c r="B22" s="442" t="s">
        <v>310</v>
      </c>
      <c r="C22" s="312" t="s">
        <v>311</v>
      </c>
      <c r="D22" s="312" t="s">
        <v>312</v>
      </c>
      <c r="E22" s="313" t="s">
        <v>313</v>
      </c>
      <c r="F22" s="313" t="s">
        <v>314</v>
      </c>
      <c r="G22" s="314" t="s">
        <v>315</v>
      </c>
    </row>
    <row r="23" spans="1:7" s="37" customFormat="1" ht="15" customHeight="1">
      <c r="A23" s="446"/>
      <c r="B23" s="443"/>
      <c r="C23" s="315"/>
      <c r="D23" s="299"/>
      <c r="E23" s="300" t="s">
        <v>316</v>
      </c>
      <c r="F23" s="300" t="s">
        <v>316</v>
      </c>
      <c r="G23" s="301" t="s">
        <v>317</v>
      </c>
    </row>
    <row r="24" spans="1:7" s="37" customFormat="1" ht="15" customHeight="1">
      <c r="A24" s="446"/>
      <c r="B24" s="444"/>
      <c r="C24" s="302" t="s">
        <v>318</v>
      </c>
      <c r="D24" s="302" t="s">
        <v>439</v>
      </c>
      <c r="E24" s="303" t="s">
        <v>436</v>
      </c>
      <c r="F24" s="303" t="s">
        <v>434</v>
      </c>
      <c r="G24" s="304" t="s">
        <v>319</v>
      </c>
    </row>
    <row r="25" spans="1:7" s="37" customFormat="1" ht="15" customHeight="1">
      <c r="A25" s="446"/>
      <c r="B25" s="442" t="s">
        <v>320</v>
      </c>
      <c r="C25" s="312" t="s">
        <v>321</v>
      </c>
      <c r="D25" s="299" t="s">
        <v>322</v>
      </c>
      <c r="E25" s="300" t="s">
        <v>323</v>
      </c>
      <c r="F25" s="300" t="s">
        <v>324</v>
      </c>
      <c r="G25" s="301" t="s">
        <v>325</v>
      </c>
    </row>
    <row r="26" spans="1:7" s="37" customFormat="1" ht="15" customHeight="1">
      <c r="A26" s="446"/>
      <c r="B26" s="443"/>
      <c r="C26" s="315"/>
      <c r="D26" s="299"/>
      <c r="E26" s="300" t="s">
        <v>326</v>
      </c>
      <c r="F26" s="300" t="s">
        <v>326</v>
      </c>
      <c r="G26" s="301"/>
    </row>
    <row r="27" spans="1:7" s="37" customFormat="1" ht="15" customHeight="1">
      <c r="A27" s="446"/>
      <c r="B27" s="444"/>
      <c r="C27" s="302" t="s">
        <v>327</v>
      </c>
      <c r="D27" s="302" t="s">
        <v>328</v>
      </c>
      <c r="E27" s="303" t="s">
        <v>329</v>
      </c>
      <c r="F27" s="303" t="s">
        <v>330</v>
      </c>
      <c r="G27" s="304" t="s">
        <v>331</v>
      </c>
    </row>
    <row r="28" spans="1:7" s="37" customFormat="1" ht="15" customHeight="1">
      <c r="A28" s="446"/>
      <c r="B28" s="442" t="s">
        <v>332</v>
      </c>
      <c r="C28" s="299" t="s">
        <v>333</v>
      </c>
      <c r="D28" s="299" t="s">
        <v>334</v>
      </c>
      <c r="E28" s="300" t="s">
        <v>335</v>
      </c>
      <c r="F28" s="300" t="s">
        <v>336</v>
      </c>
      <c r="G28" s="301" t="s">
        <v>337</v>
      </c>
    </row>
    <row r="29" spans="1:7" s="37" customFormat="1" ht="15" customHeight="1">
      <c r="A29" s="446"/>
      <c r="B29" s="443"/>
      <c r="C29" s="299"/>
      <c r="D29" s="299"/>
      <c r="E29" s="300" t="s">
        <v>338</v>
      </c>
      <c r="F29" s="300" t="s">
        <v>338</v>
      </c>
      <c r="G29" s="301" t="s">
        <v>339</v>
      </c>
    </row>
    <row r="30" spans="1:7" s="37" customFormat="1" ht="15" customHeight="1">
      <c r="A30" s="446"/>
      <c r="B30" s="444"/>
      <c r="C30" s="302" t="s">
        <v>340</v>
      </c>
      <c r="D30" s="302" t="s">
        <v>438</v>
      </c>
      <c r="E30" s="303" t="s">
        <v>435</v>
      </c>
      <c r="F30" s="303" t="s">
        <v>433</v>
      </c>
      <c r="G30" s="304" t="s">
        <v>341</v>
      </c>
    </row>
    <row r="31" spans="1:7" s="37" customFormat="1" ht="15" customHeight="1">
      <c r="A31" s="446"/>
      <c r="B31" s="442" t="s">
        <v>354</v>
      </c>
      <c r="C31" s="358" t="s">
        <v>420</v>
      </c>
      <c r="D31" s="299" t="s">
        <v>425</v>
      </c>
      <c r="E31" s="300" t="s">
        <v>342</v>
      </c>
      <c r="F31" s="300" t="s">
        <v>343</v>
      </c>
      <c r="G31" s="301" t="s">
        <v>426</v>
      </c>
    </row>
    <row r="32" spans="1:7" s="37" customFormat="1" ht="15" customHeight="1">
      <c r="A32" s="446"/>
      <c r="B32" s="443"/>
      <c r="C32" s="320"/>
      <c r="D32" s="299"/>
      <c r="E32" s="300" t="s">
        <v>316</v>
      </c>
      <c r="F32" s="300" t="s">
        <v>316</v>
      </c>
      <c r="G32" s="301" t="s">
        <v>344</v>
      </c>
    </row>
    <row r="33" spans="1:7" s="37" customFormat="1" ht="15" customHeight="1">
      <c r="A33" s="446"/>
      <c r="B33" s="444"/>
      <c r="C33" s="320" t="s">
        <v>345</v>
      </c>
      <c r="D33" s="320" t="s">
        <v>437</v>
      </c>
      <c r="E33" s="321" t="s">
        <v>346</v>
      </c>
      <c r="F33" s="321" t="s">
        <v>347</v>
      </c>
      <c r="G33" s="322" t="s">
        <v>348</v>
      </c>
    </row>
    <row r="34" spans="1:7" s="37" customFormat="1" ht="15" customHeight="1">
      <c r="A34" s="447" t="s">
        <v>394</v>
      </c>
      <c r="B34" s="442" t="s">
        <v>387</v>
      </c>
      <c r="C34" s="359" t="s">
        <v>388</v>
      </c>
      <c r="D34" s="312" t="s">
        <v>446</v>
      </c>
      <c r="E34" s="313" t="s">
        <v>440</v>
      </c>
      <c r="F34" s="313" t="s">
        <v>445</v>
      </c>
      <c r="G34" s="314" t="s">
        <v>427</v>
      </c>
    </row>
    <row r="35" spans="1:7" s="37" customFormat="1" ht="15" customHeight="1">
      <c r="A35" s="448"/>
      <c r="B35" s="443"/>
      <c r="C35" s="320"/>
      <c r="D35" s="299"/>
      <c r="E35" s="300" t="s">
        <v>441</v>
      </c>
      <c r="F35" s="300" t="s">
        <v>441</v>
      </c>
      <c r="G35" s="301" t="s">
        <v>428</v>
      </c>
    </row>
    <row r="36" spans="1:7" s="37" customFormat="1" ht="15" customHeight="1">
      <c r="A36" s="448"/>
      <c r="B36" s="443"/>
      <c r="C36" s="320" t="s">
        <v>389</v>
      </c>
      <c r="D36" s="302" t="s">
        <v>447</v>
      </c>
      <c r="E36" s="303" t="s">
        <v>442</v>
      </c>
      <c r="F36" s="303" t="s">
        <v>390</v>
      </c>
      <c r="G36" s="304" t="s">
        <v>242</v>
      </c>
    </row>
    <row r="37" spans="1:7" s="37" customFormat="1" ht="12.75" customHeight="1">
      <c r="A37" s="447" t="s">
        <v>423</v>
      </c>
      <c r="B37" s="442" t="s">
        <v>418</v>
      </c>
      <c r="C37" s="361" t="s">
        <v>419</v>
      </c>
      <c r="D37" s="299" t="s">
        <v>448</v>
      </c>
      <c r="E37" s="300" t="s">
        <v>443</v>
      </c>
      <c r="F37" s="300" t="s">
        <v>444</v>
      </c>
      <c r="G37" s="301" t="s">
        <v>429</v>
      </c>
    </row>
    <row r="38" spans="1:7" s="37" customFormat="1" ht="12.75" customHeight="1">
      <c r="A38" s="448"/>
      <c r="B38" s="443"/>
      <c r="C38" s="360"/>
      <c r="D38" s="299"/>
      <c r="E38" s="300" t="s">
        <v>316</v>
      </c>
      <c r="F38" s="300" t="s">
        <v>316</v>
      </c>
      <c r="G38" s="301" t="s">
        <v>430</v>
      </c>
    </row>
    <row r="39" spans="1:7" s="37" customFormat="1" ht="12.75" customHeight="1">
      <c r="A39" s="449"/>
      <c r="B39" s="444"/>
      <c r="C39" s="302" t="s">
        <v>449</v>
      </c>
      <c r="D39" s="362" t="s">
        <v>421</v>
      </c>
      <c r="E39" s="302" t="s">
        <v>422</v>
      </c>
      <c r="F39" s="303" t="s">
        <v>432</v>
      </c>
      <c r="G39" s="362" t="s">
        <v>431</v>
      </c>
    </row>
    <row r="40" spans="1:7" ht="13.5" customHeight="1">
      <c r="A40" s="441" t="s">
        <v>19</v>
      </c>
      <c r="B40" s="441"/>
      <c r="C40" s="441"/>
      <c r="D40" s="441"/>
      <c r="E40" s="441"/>
      <c r="F40" s="441"/>
      <c r="G40" s="441"/>
    </row>
    <row r="41" spans="1:7" ht="13.5" customHeight="1">
      <c r="A41" s="440" t="s">
        <v>349</v>
      </c>
      <c r="B41" s="440"/>
      <c r="C41" s="440"/>
      <c r="D41" s="440"/>
      <c r="E41" s="440"/>
      <c r="F41" s="440"/>
      <c r="G41" s="440"/>
    </row>
    <row r="42" spans="1:7">
      <c r="A42" s="439" t="s">
        <v>301</v>
      </c>
      <c r="B42" s="439"/>
      <c r="C42" s="439"/>
      <c r="D42" s="439"/>
      <c r="E42" s="439"/>
      <c r="F42" s="439"/>
      <c r="G42" s="439"/>
    </row>
  </sheetData>
  <mergeCells count="23">
    <mergeCell ref="A1:G1"/>
    <mergeCell ref="A4:A6"/>
    <mergeCell ref="B4:B6"/>
    <mergeCell ref="A2:G2"/>
    <mergeCell ref="B28:B30"/>
    <mergeCell ref="B25:B27"/>
    <mergeCell ref="B16:B18"/>
    <mergeCell ref="B19:B21"/>
    <mergeCell ref="B22:B24"/>
    <mergeCell ref="B7:B9"/>
    <mergeCell ref="B10:B12"/>
    <mergeCell ref="B13:B15"/>
    <mergeCell ref="A7:A15"/>
    <mergeCell ref="A16:A21"/>
    <mergeCell ref="A42:G42"/>
    <mergeCell ref="A41:G41"/>
    <mergeCell ref="A40:G40"/>
    <mergeCell ref="B31:B33"/>
    <mergeCell ref="A22:A33"/>
    <mergeCell ref="A34:A36"/>
    <mergeCell ref="B34:B36"/>
    <mergeCell ref="A37:A39"/>
    <mergeCell ref="B37:B39"/>
  </mergeCells>
  <phoneticPr fontId="3"/>
  <printOptions horizontalCentered="1"/>
  <pageMargins left="0.59055118110236227" right="0.59055118110236227" top="0.78740157480314965" bottom="0.78740157480314965" header="0.59055118110236227" footer="0.59055118110236227"/>
  <pageSetup paperSize="9" scale="8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showGridLines="0" zoomScaleNormal="75" zoomScaleSheetLayoutView="100" workbookViewId="0">
      <selection activeCell="A2" sqref="A2:F2"/>
    </sheetView>
  </sheetViews>
  <sheetFormatPr defaultColWidth="8.625" defaultRowHeight="12"/>
  <cols>
    <col min="1" max="1" width="10.625" style="2" customWidth="1"/>
    <col min="2" max="2" width="10" style="23" customWidth="1"/>
    <col min="3" max="5" width="10" style="2" customWidth="1"/>
    <col min="6" max="6" width="28.125" style="2" bestFit="1" customWidth="1"/>
    <col min="7" max="16384" width="8.625" style="2"/>
  </cols>
  <sheetData>
    <row r="1" spans="1:6" ht="30" customHeight="1"/>
    <row r="2" spans="1:6" ht="22.5" customHeight="1">
      <c r="A2" s="462" t="s">
        <v>416</v>
      </c>
      <c r="B2" s="462"/>
      <c r="C2" s="462"/>
      <c r="D2" s="462"/>
      <c r="E2" s="462"/>
      <c r="F2" s="462"/>
    </row>
    <row r="3" spans="1:6" ht="13.5" customHeight="1" thickBot="1">
      <c r="A3" s="35"/>
      <c r="B3" s="36"/>
      <c r="C3" s="35"/>
      <c r="D3" s="35"/>
      <c r="E3" s="35"/>
      <c r="F3" s="35"/>
    </row>
    <row r="4" spans="1:6" ht="27" customHeight="1">
      <c r="A4" s="135" t="s">
        <v>29</v>
      </c>
      <c r="B4" s="180" t="s">
        <v>187</v>
      </c>
      <c r="C4" s="181" t="s">
        <v>28</v>
      </c>
      <c r="D4" s="181" t="s">
        <v>27</v>
      </c>
      <c r="E4" s="136" t="s">
        <v>26</v>
      </c>
      <c r="F4" s="137" t="s">
        <v>25</v>
      </c>
    </row>
    <row r="5" spans="1:6" ht="24" customHeight="1">
      <c r="A5" s="330" t="s">
        <v>382</v>
      </c>
      <c r="B5" s="182">
        <v>44531</v>
      </c>
      <c r="C5" s="183">
        <v>44546</v>
      </c>
      <c r="D5" s="183">
        <v>44545</v>
      </c>
      <c r="E5" s="184">
        <v>44545</v>
      </c>
      <c r="F5" s="138" t="s">
        <v>140</v>
      </c>
    </row>
    <row r="6" spans="1:6" ht="24" customHeight="1">
      <c r="A6" s="330" t="s">
        <v>383</v>
      </c>
      <c r="B6" s="182">
        <v>44892</v>
      </c>
      <c r="C6" s="183">
        <v>44897</v>
      </c>
      <c r="D6" s="183">
        <v>44914</v>
      </c>
      <c r="E6" s="184">
        <v>44912</v>
      </c>
      <c r="F6" s="138" t="s">
        <v>266</v>
      </c>
    </row>
    <row r="7" spans="1:6" ht="24" customHeight="1">
      <c r="A7" s="330" t="s">
        <v>384</v>
      </c>
      <c r="B7" s="185">
        <v>45268</v>
      </c>
      <c r="C7" s="186">
        <v>45268</v>
      </c>
      <c r="D7" s="186">
        <v>45277</v>
      </c>
      <c r="E7" s="187">
        <v>45262</v>
      </c>
      <c r="F7" s="139" t="s">
        <v>307</v>
      </c>
    </row>
    <row r="8" spans="1:6" ht="24" customHeight="1">
      <c r="A8" s="334" t="s">
        <v>385</v>
      </c>
      <c r="B8" s="185">
        <v>45630</v>
      </c>
      <c r="C8" s="186">
        <v>45648</v>
      </c>
      <c r="D8" s="186">
        <v>45614</v>
      </c>
      <c r="E8" s="187">
        <v>45643</v>
      </c>
      <c r="F8" s="138" t="s">
        <v>415</v>
      </c>
    </row>
    <row r="9" spans="1:6" s="37" customFormat="1" ht="24" customHeight="1">
      <c r="A9" s="334" t="s">
        <v>406</v>
      </c>
      <c r="B9" s="185">
        <v>46000</v>
      </c>
      <c r="C9" s="186">
        <v>46011</v>
      </c>
      <c r="D9" s="186">
        <v>45999</v>
      </c>
      <c r="E9" s="187">
        <v>46005</v>
      </c>
      <c r="F9" s="138" t="s">
        <v>417</v>
      </c>
    </row>
    <row r="10" spans="1:6" ht="24" customHeight="1" thickBot="1">
      <c r="A10" s="140" t="s">
        <v>24</v>
      </c>
      <c r="B10" s="277" t="s">
        <v>269</v>
      </c>
      <c r="C10" s="278" t="s">
        <v>270</v>
      </c>
      <c r="D10" s="278" t="s">
        <v>271</v>
      </c>
      <c r="E10" s="279" t="s">
        <v>272</v>
      </c>
      <c r="F10" s="141" t="s">
        <v>267</v>
      </c>
    </row>
    <row r="11" spans="1:6" ht="13.5" customHeight="1">
      <c r="A11" s="44" t="s">
        <v>119</v>
      </c>
      <c r="B11" s="128"/>
      <c r="C11" s="130"/>
      <c r="D11" s="130"/>
      <c r="E11" s="130"/>
      <c r="F11" s="130"/>
    </row>
    <row r="12" spans="1:6" ht="13.5" customHeight="1">
      <c r="A12" s="44" t="s">
        <v>268</v>
      </c>
      <c r="B12" s="131"/>
      <c r="C12" s="44"/>
      <c r="D12" s="44"/>
      <c r="E12" s="44"/>
      <c r="F12" s="130"/>
    </row>
    <row r="13" spans="1:6" ht="13.5">
      <c r="A13" s="24"/>
    </row>
  </sheetData>
  <mergeCells count="1">
    <mergeCell ref="A2:F2"/>
  </mergeCells>
  <phoneticPr fontId="3"/>
  <printOptions horizontalCentered="1"/>
  <pageMargins left="0.78740157480314965" right="0.78740157480314965" top="0.78740157480314965" bottom="0.78740157480314965" header="0.59055118110236227" footer="0.59055118110236227"/>
  <pageSetup paperSize="9" orientation="portrait" r:id="rId1"/>
  <headerFooter alignWithMargins="0"/>
  <ignoredErrors>
    <ignoredError sqref="A6:A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3.5"/>
  <cols>
    <col min="1" max="1" width="14.375" customWidth="1"/>
    <col min="2" max="2" width="17.625" customWidth="1"/>
    <col min="3" max="3" width="58" customWidth="1"/>
    <col min="4" max="4" width="15.625" customWidth="1"/>
    <col min="5" max="5" width="41.25" customWidth="1"/>
  </cols>
  <sheetData>
    <row r="1" spans="1:5" ht="30" customHeight="1"/>
    <row r="2" spans="1:5" ht="22.5" customHeight="1">
      <c r="A2" s="370" t="s">
        <v>137</v>
      </c>
      <c r="B2" s="370"/>
      <c r="C2" s="370"/>
      <c r="D2" s="193"/>
      <c r="E2" s="193"/>
    </row>
    <row r="3" spans="1:5" ht="13.5" customHeight="1" thickBot="1">
      <c r="A3" s="195"/>
      <c r="B3" s="195"/>
      <c r="C3" s="195"/>
      <c r="D3" s="1"/>
      <c r="E3" s="1"/>
    </row>
    <row r="4" spans="1:5" ht="18.75" customHeight="1">
      <c r="A4" s="197"/>
      <c r="B4" s="196" t="s">
        <v>203</v>
      </c>
      <c r="C4" s="194" t="s">
        <v>0</v>
      </c>
    </row>
    <row r="5" spans="1:5" ht="18.75" customHeight="1">
      <c r="A5" s="371" t="s">
        <v>204</v>
      </c>
      <c r="B5" s="198" t="s">
        <v>361</v>
      </c>
      <c r="C5" s="220" t="s">
        <v>1</v>
      </c>
    </row>
    <row r="6" spans="1:5" ht="18.75" customHeight="1">
      <c r="A6" s="372"/>
      <c r="B6" s="351" t="s">
        <v>363</v>
      </c>
      <c r="C6" s="221" t="s">
        <v>4</v>
      </c>
    </row>
    <row r="7" spans="1:5" ht="18.75" customHeight="1">
      <c r="A7" s="372"/>
      <c r="B7" s="349" t="s">
        <v>364</v>
      </c>
      <c r="C7" s="221" t="s">
        <v>213</v>
      </c>
    </row>
    <row r="8" spans="1:5" ht="18.75" customHeight="1">
      <c r="A8" s="372"/>
      <c r="B8" s="349" t="s">
        <v>365</v>
      </c>
      <c r="C8" s="221" t="s">
        <v>352</v>
      </c>
    </row>
    <row r="9" spans="1:5" ht="18.75" customHeight="1">
      <c r="A9" s="373"/>
      <c r="B9" s="350" t="s">
        <v>366</v>
      </c>
      <c r="C9" s="222" t="s">
        <v>13</v>
      </c>
    </row>
    <row r="10" spans="1:5" ht="18.75" customHeight="1">
      <c r="A10" s="374" t="s">
        <v>205</v>
      </c>
      <c r="B10" s="200" t="s">
        <v>361</v>
      </c>
      <c r="C10" s="220" t="s">
        <v>2</v>
      </c>
      <c r="D10" s="159"/>
      <c r="E10" s="38"/>
    </row>
    <row r="11" spans="1:5" ht="18.75" customHeight="1">
      <c r="A11" s="375"/>
      <c r="B11" s="201" t="s">
        <v>362</v>
      </c>
      <c r="C11" s="222" t="s">
        <v>3</v>
      </c>
      <c r="D11" s="159"/>
      <c r="E11" s="38"/>
    </row>
    <row r="12" spans="1:5" ht="18.75" customHeight="1">
      <c r="A12" s="378" t="s">
        <v>206</v>
      </c>
      <c r="B12" s="200" t="s">
        <v>361</v>
      </c>
      <c r="C12" s="220" t="s">
        <v>5</v>
      </c>
      <c r="D12" s="159"/>
      <c r="E12" s="38"/>
    </row>
    <row r="13" spans="1:5" ht="18.75" customHeight="1">
      <c r="A13" s="379"/>
      <c r="B13" s="199" t="s">
        <v>367</v>
      </c>
      <c r="C13" s="221" t="s">
        <v>6</v>
      </c>
      <c r="D13" s="159"/>
      <c r="E13" s="38"/>
    </row>
    <row r="14" spans="1:5" ht="18.75" customHeight="1">
      <c r="A14" s="379"/>
      <c r="B14" s="202" t="s">
        <v>368</v>
      </c>
      <c r="C14" s="221" t="s">
        <v>7</v>
      </c>
      <c r="D14" s="159"/>
      <c r="E14" s="38"/>
    </row>
    <row r="15" spans="1:5" ht="18.75" customHeight="1">
      <c r="A15" s="380"/>
      <c r="B15" s="203" t="s">
        <v>369</v>
      </c>
      <c r="C15" s="223" t="s">
        <v>8</v>
      </c>
      <c r="D15" s="159"/>
      <c r="E15" s="38"/>
    </row>
    <row r="16" spans="1:5" ht="18.75" customHeight="1">
      <c r="A16" s="378" t="s">
        <v>207</v>
      </c>
      <c r="B16" s="200" t="s">
        <v>361</v>
      </c>
      <c r="C16" s="220" t="s">
        <v>9</v>
      </c>
      <c r="D16" s="159"/>
      <c r="E16" s="38"/>
    </row>
    <row r="17" spans="1:5" ht="18.75" customHeight="1">
      <c r="A17" s="379"/>
      <c r="B17" s="199" t="s">
        <v>370</v>
      </c>
      <c r="C17" s="221" t="s">
        <v>10</v>
      </c>
      <c r="D17" s="159"/>
      <c r="E17" s="38"/>
    </row>
    <row r="18" spans="1:5" ht="18.75" customHeight="1">
      <c r="A18" s="379"/>
      <c r="B18" s="202" t="s">
        <v>368</v>
      </c>
      <c r="C18" s="221" t="s">
        <v>11</v>
      </c>
      <c r="D18" s="159"/>
      <c r="E18" s="38"/>
    </row>
    <row r="19" spans="1:5" ht="18.75" customHeight="1">
      <c r="A19" s="380"/>
      <c r="B19" s="204" t="s">
        <v>371</v>
      </c>
      <c r="C19" s="223" t="s">
        <v>12</v>
      </c>
      <c r="D19" s="159"/>
      <c r="E19" s="38"/>
    </row>
    <row r="20" spans="1:5" ht="18.75" customHeight="1">
      <c r="A20" s="236" t="s">
        <v>208</v>
      </c>
      <c r="B20" s="205" t="s">
        <v>361</v>
      </c>
      <c r="C20" s="224" t="s">
        <v>197</v>
      </c>
      <c r="D20" s="159"/>
      <c r="E20" s="38"/>
    </row>
    <row r="21" spans="1:5" ht="18.75" customHeight="1">
      <c r="A21" s="378" t="s">
        <v>209</v>
      </c>
      <c r="B21" s="200" t="s">
        <v>361</v>
      </c>
      <c r="C21" s="220" t="s">
        <v>198</v>
      </c>
      <c r="D21" s="159"/>
      <c r="E21" s="38"/>
    </row>
    <row r="22" spans="1:5" ht="18.75" customHeight="1">
      <c r="A22" s="380"/>
      <c r="B22" s="204" t="s">
        <v>371</v>
      </c>
      <c r="C22" s="225" t="s">
        <v>14</v>
      </c>
      <c r="D22" s="159"/>
      <c r="E22" s="38"/>
    </row>
    <row r="23" spans="1:5" ht="18.75" customHeight="1">
      <c r="A23" s="378" t="s">
        <v>210</v>
      </c>
      <c r="B23" s="206" t="s">
        <v>361</v>
      </c>
      <c r="C23" s="226" t="s">
        <v>199</v>
      </c>
      <c r="D23" s="159"/>
      <c r="E23" s="38"/>
    </row>
    <row r="24" spans="1:5" ht="18.75" customHeight="1">
      <c r="A24" s="380"/>
      <c r="B24" s="203" t="s">
        <v>372</v>
      </c>
      <c r="C24" s="223" t="s">
        <v>16</v>
      </c>
      <c r="D24" s="159"/>
      <c r="E24" s="38"/>
    </row>
    <row r="25" spans="1:5" ht="18.75" customHeight="1">
      <c r="A25" s="378" t="s">
        <v>211</v>
      </c>
      <c r="B25" s="206" t="s">
        <v>361</v>
      </c>
      <c r="C25" s="226" t="s">
        <v>200</v>
      </c>
      <c r="D25" s="192"/>
      <c r="E25" s="192"/>
    </row>
    <row r="26" spans="1:5" ht="18.75" customHeight="1">
      <c r="A26" s="379"/>
      <c r="B26" s="207" t="s">
        <v>373</v>
      </c>
      <c r="C26" s="222" t="s">
        <v>201</v>
      </c>
      <c r="D26" s="192"/>
      <c r="E26" s="192"/>
    </row>
    <row r="27" spans="1:5" ht="18.75" customHeight="1">
      <c r="A27" s="379"/>
      <c r="B27" s="207" t="s">
        <v>374</v>
      </c>
      <c r="C27" s="222" t="s">
        <v>202</v>
      </c>
      <c r="D27" s="192"/>
      <c r="E27" s="192"/>
    </row>
    <row r="28" spans="1:5" ht="18.75" customHeight="1">
      <c r="A28" s="380"/>
      <c r="B28" s="204" t="s">
        <v>370</v>
      </c>
      <c r="C28" s="223" t="s">
        <v>15</v>
      </c>
      <c r="D28" s="192"/>
      <c r="E28" s="192"/>
    </row>
    <row r="29" spans="1:5" ht="37.5" customHeight="1">
      <c r="A29" s="376" t="s">
        <v>212</v>
      </c>
      <c r="B29" s="208" t="s">
        <v>375</v>
      </c>
      <c r="C29" s="227" t="s">
        <v>214</v>
      </c>
      <c r="D29" s="38"/>
      <c r="E29" s="38"/>
    </row>
    <row r="30" spans="1:5" ht="18.75" customHeight="1" thickBot="1">
      <c r="A30" s="377"/>
      <c r="B30" s="209" t="s">
        <v>376</v>
      </c>
      <c r="C30" s="189" t="s">
        <v>17</v>
      </c>
      <c r="D30" s="38"/>
      <c r="E30" s="38"/>
    </row>
    <row r="31" spans="1:5" ht="17.25" customHeight="1">
      <c r="A31" s="24" t="s">
        <v>18</v>
      </c>
      <c r="B31" s="24"/>
      <c r="C31" s="24"/>
      <c r="D31" s="38"/>
      <c r="E31" s="38"/>
    </row>
    <row r="32" spans="1:5">
      <c r="D32" s="192"/>
      <c r="E32" s="192"/>
    </row>
  </sheetData>
  <mergeCells count="9">
    <mergeCell ref="A2:C2"/>
    <mergeCell ref="A5:A9"/>
    <mergeCell ref="A10:A11"/>
    <mergeCell ref="A29:A30"/>
    <mergeCell ref="A25:A28"/>
    <mergeCell ref="A23:A24"/>
    <mergeCell ref="A21:A22"/>
    <mergeCell ref="A16:A19"/>
    <mergeCell ref="A12:A15"/>
  </mergeCells>
  <phoneticPr fontId="3"/>
  <pageMargins left="0.78740157480314965" right="0.78740157480314965" top="0.98425196850393704" bottom="0.98425196850393704"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election activeCell="A2" sqref="A2:B35"/>
    </sheetView>
  </sheetViews>
  <sheetFormatPr defaultColWidth="9" defaultRowHeight="13.5"/>
  <cols>
    <col min="1" max="1" width="17.875" style="3" customWidth="1"/>
    <col min="2" max="2" width="73.5" style="3" customWidth="1"/>
    <col min="3" max="3" width="14.5" style="3" customWidth="1"/>
    <col min="4" max="4" width="33.375" style="3" customWidth="1"/>
    <col min="5" max="16384" width="9" style="3"/>
  </cols>
  <sheetData>
    <row r="1" spans="1:4" ht="30" customHeight="1"/>
    <row r="2" spans="1:4" ht="22.5" customHeight="1">
      <c r="A2" s="381" t="s">
        <v>131</v>
      </c>
      <c r="B2" s="381"/>
      <c r="C2" s="210"/>
      <c r="D2" s="210"/>
    </row>
    <row r="3" spans="1:4" s="4" customFormat="1" ht="13.5" customHeight="1" thickBot="1">
      <c r="A3" s="39"/>
      <c r="B3" s="40" t="s">
        <v>424</v>
      </c>
    </row>
    <row r="4" spans="1:4" s="4" customFormat="1" ht="15" customHeight="1">
      <c r="A4" s="41" t="s">
        <v>216</v>
      </c>
      <c r="B4" s="211" t="s">
        <v>68</v>
      </c>
      <c r="C4" s="217"/>
    </row>
    <row r="5" spans="1:4" s="4" customFormat="1" ht="30" customHeight="1">
      <c r="A5" s="229" t="s">
        <v>67</v>
      </c>
      <c r="B5" s="212" t="s">
        <v>217</v>
      </c>
      <c r="C5" s="217"/>
    </row>
    <row r="6" spans="1:4" s="4" customFormat="1" ht="15" customHeight="1">
      <c r="A6" s="230" t="s">
        <v>63</v>
      </c>
      <c r="B6" s="213" t="s">
        <v>218</v>
      </c>
      <c r="C6" s="217"/>
    </row>
    <row r="7" spans="1:4" s="4" customFormat="1" ht="15" customHeight="1">
      <c r="A7" s="230" t="s">
        <v>60</v>
      </c>
      <c r="B7" s="213" t="s">
        <v>219</v>
      </c>
      <c r="C7" s="217"/>
    </row>
    <row r="8" spans="1:4" s="4" customFormat="1" ht="15" customHeight="1">
      <c r="A8" s="230" t="s">
        <v>58</v>
      </c>
      <c r="B8" s="213" t="s">
        <v>220</v>
      </c>
      <c r="C8" s="217"/>
    </row>
    <row r="9" spans="1:4" s="4" customFormat="1" ht="15" customHeight="1">
      <c r="A9" s="230" t="s">
        <v>56</v>
      </c>
      <c r="B9" s="213" t="s">
        <v>221</v>
      </c>
      <c r="C9" s="217"/>
    </row>
    <row r="10" spans="1:4" s="4" customFormat="1" ht="15" customHeight="1">
      <c r="A10" s="230" t="s">
        <v>49</v>
      </c>
      <c r="B10" s="216" t="s">
        <v>222</v>
      </c>
      <c r="C10" s="217"/>
    </row>
    <row r="11" spans="1:4" s="4" customFormat="1" ht="15" customHeight="1">
      <c r="A11" s="231" t="s">
        <v>44</v>
      </c>
      <c r="B11" s="216" t="s">
        <v>43</v>
      </c>
      <c r="C11" s="217"/>
    </row>
    <row r="12" spans="1:4" s="4" customFormat="1" ht="15" customHeight="1">
      <c r="A12" s="230" t="s">
        <v>41</v>
      </c>
      <c r="B12" s="213" t="s">
        <v>223</v>
      </c>
      <c r="C12" s="217"/>
    </row>
    <row r="13" spans="1:4" s="4" customFormat="1" ht="15" customHeight="1">
      <c r="A13" s="230" t="s">
        <v>40</v>
      </c>
      <c r="B13" s="213" t="s">
        <v>224</v>
      </c>
      <c r="C13" s="217"/>
    </row>
    <row r="14" spans="1:4" s="4" customFormat="1" ht="15" customHeight="1">
      <c r="A14" s="232" t="s">
        <v>38</v>
      </c>
      <c r="B14" s="214" t="s">
        <v>37</v>
      </c>
      <c r="C14" s="217"/>
    </row>
    <row r="15" spans="1:4" s="4" customFormat="1" ht="15" customHeight="1">
      <c r="A15" s="233" t="s">
        <v>35</v>
      </c>
      <c r="B15" s="215" t="s">
        <v>34</v>
      </c>
      <c r="C15" s="217"/>
    </row>
    <row r="16" spans="1:4" s="4" customFormat="1" ht="15" customHeight="1">
      <c r="A16" s="233" t="s">
        <v>33</v>
      </c>
      <c r="B16" s="216" t="s">
        <v>32</v>
      </c>
      <c r="C16" s="217"/>
    </row>
    <row r="17" spans="1:3" s="4" customFormat="1" ht="15" customHeight="1">
      <c r="A17" s="234" t="s">
        <v>31</v>
      </c>
      <c r="B17" s="216" t="s">
        <v>30</v>
      </c>
      <c r="C17" s="217"/>
    </row>
    <row r="18" spans="1:3" s="4" customFormat="1" ht="15" customHeight="1">
      <c r="A18" s="233" t="s">
        <v>66</v>
      </c>
      <c r="B18" s="190" t="s">
        <v>65</v>
      </c>
      <c r="C18" s="217"/>
    </row>
    <row r="19" spans="1:3" s="4" customFormat="1" ht="15" customHeight="1">
      <c r="A19" s="232" t="s">
        <v>106</v>
      </c>
      <c r="B19" s="42" t="s">
        <v>107</v>
      </c>
      <c r="C19" s="217"/>
    </row>
    <row r="20" spans="1:3" s="4" customFormat="1" ht="15" customHeight="1">
      <c r="A20" s="232" t="s">
        <v>64</v>
      </c>
      <c r="B20" s="191" t="s">
        <v>225</v>
      </c>
      <c r="C20" s="217"/>
    </row>
    <row r="21" spans="1:3" ht="15" customHeight="1">
      <c r="A21" s="233" t="s">
        <v>62</v>
      </c>
      <c r="B21" s="190" t="s">
        <v>61</v>
      </c>
      <c r="C21" s="218"/>
    </row>
    <row r="22" spans="1:3" ht="30" customHeight="1">
      <c r="A22" s="232" t="s">
        <v>59</v>
      </c>
      <c r="B22" s="228" t="s">
        <v>227</v>
      </c>
      <c r="C22" s="218"/>
    </row>
    <row r="23" spans="1:3" ht="15" customHeight="1">
      <c r="A23" s="233" t="s">
        <v>377</v>
      </c>
      <c r="B23" s="190" t="s">
        <v>57</v>
      </c>
      <c r="C23" s="218"/>
    </row>
    <row r="24" spans="1:3" ht="15" customHeight="1">
      <c r="A24" s="233" t="s">
        <v>55</v>
      </c>
      <c r="B24" s="190" t="s">
        <v>54</v>
      </c>
      <c r="C24" s="218"/>
    </row>
    <row r="25" spans="1:3" ht="15" customHeight="1">
      <c r="A25" s="233" t="s">
        <v>53</v>
      </c>
      <c r="B25" s="190" t="s">
        <v>52</v>
      </c>
      <c r="C25" s="218"/>
    </row>
    <row r="26" spans="1:3" ht="15" customHeight="1">
      <c r="A26" s="233" t="s">
        <v>51</v>
      </c>
      <c r="B26" s="190" t="s">
        <v>50</v>
      </c>
      <c r="C26" s="218"/>
    </row>
    <row r="27" spans="1:3" ht="15" customHeight="1">
      <c r="A27" s="233" t="s">
        <v>48</v>
      </c>
      <c r="B27" s="190" t="s">
        <v>47</v>
      </c>
      <c r="C27" s="218"/>
    </row>
    <row r="28" spans="1:3" ht="15" customHeight="1">
      <c r="A28" s="233" t="s">
        <v>46</v>
      </c>
      <c r="B28" s="190" t="s">
        <v>45</v>
      </c>
      <c r="C28" s="218"/>
    </row>
    <row r="29" spans="1:3" ht="15" customHeight="1">
      <c r="A29" s="232" t="s">
        <v>42</v>
      </c>
      <c r="B29" s="191" t="s">
        <v>226</v>
      </c>
      <c r="C29" s="218"/>
    </row>
    <row r="30" spans="1:3" ht="15" customHeight="1">
      <c r="A30" s="233" t="s">
        <v>108</v>
      </c>
      <c r="B30" s="190" t="s">
        <v>109</v>
      </c>
      <c r="C30" s="218"/>
    </row>
    <row r="31" spans="1:3" ht="15" customHeight="1">
      <c r="A31" s="232" t="s">
        <v>110</v>
      </c>
      <c r="B31" s="188" t="s">
        <v>39</v>
      </c>
      <c r="C31" s="218"/>
    </row>
    <row r="32" spans="1:3" ht="15" customHeight="1" thickBot="1">
      <c r="A32" s="235" t="s">
        <v>36</v>
      </c>
      <c r="B32" s="219" t="s">
        <v>215</v>
      </c>
      <c r="C32" s="218"/>
    </row>
    <row r="33" spans="1:3">
      <c r="A33" s="43" t="s">
        <v>386</v>
      </c>
      <c r="B33" s="28"/>
      <c r="C33" s="218"/>
    </row>
    <row r="34" spans="1:3">
      <c r="A34" s="43" t="s">
        <v>122</v>
      </c>
      <c r="B34" s="28"/>
      <c r="C34" s="218"/>
    </row>
    <row r="35" spans="1:3">
      <c r="A35" s="43" t="s">
        <v>123</v>
      </c>
      <c r="B35" s="28"/>
      <c r="C35" s="218"/>
    </row>
    <row r="36" spans="1:3">
      <c r="C36" s="218"/>
    </row>
  </sheetData>
  <mergeCells count="1">
    <mergeCell ref="A2:B2"/>
  </mergeCells>
  <phoneticPr fontId="3"/>
  <printOptions horizontalCentered="1"/>
  <pageMargins left="0.78740157480314965" right="0.78740157480314965" top="0.78740157480314965" bottom="0.78740157480314965" header="0.59055118110236227" footer="0.59055118110236227"/>
  <pageSetup paperSize="9" fitToHeight="0"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zoomScaleNormal="100" workbookViewId="0"/>
  </sheetViews>
  <sheetFormatPr defaultColWidth="8.625" defaultRowHeight="13.5"/>
  <cols>
    <col min="1" max="1" width="12.5" style="5" customWidth="1"/>
    <col min="2" max="2" width="18.75" style="5" customWidth="1"/>
    <col min="3" max="3" width="16.25" style="5" customWidth="1"/>
    <col min="4" max="4" width="12.5" style="5" customWidth="1"/>
    <col min="5" max="5" width="18.75" style="5" customWidth="1"/>
    <col min="6" max="6" width="16.25" style="5" customWidth="1"/>
    <col min="7" max="7" width="8.5" style="5" customWidth="1"/>
    <col min="8" max="8" width="8.75" style="5" customWidth="1"/>
    <col min="9" max="16384" width="8.625" style="5"/>
  </cols>
  <sheetData>
    <row r="1" spans="1:8" s="6" customFormat="1" ht="30" customHeight="1">
      <c r="A1" s="7"/>
      <c r="B1" s="7"/>
      <c r="C1" s="7"/>
      <c r="D1" s="7"/>
      <c r="E1" s="7"/>
      <c r="F1" s="7"/>
      <c r="G1" s="7"/>
      <c r="H1" s="7"/>
    </row>
    <row r="2" spans="1:8" ht="22.5" customHeight="1">
      <c r="A2" s="382" t="s">
        <v>138</v>
      </c>
      <c r="B2" s="382"/>
      <c r="C2" s="382"/>
      <c r="D2" s="382"/>
      <c r="E2" s="382"/>
      <c r="F2" s="382"/>
      <c r="G2" s="382"/>
      <c r="H2" s="237"/>
    </row>
    <row r="3" spans="1:8" s="45" customFormat="1" ht="13.5" customHeight="1" thickBot="1">
      <c r="A3" s="160"/>
      <c r="B3" s="160"/>
      <c r="C3" s="160"/>
      <c r="D3" s="160"/>
      <c r="E3" s="160"/>
      <c r="F3" s="160"/>
      <c r="G3" s="161"/>
      <c r="H3" s="161"/>
    </row>
    <row r="4" spans="1:8" s="34" customFormat="1" ht="28.5" customHeight="1">
      <c r="A4" s="162" t="s">
        <v>163</v>
      </c>
      <c r="B4" s="163" t="s">
        <v>164</v>
      </c>
      <c r="C4" s="164" t="s">
        <v>165</v>
      </c>
      <c r="D4" s="165" t="s">
        <v>166</v>
      </c>
      <c r="E4" s="163" t="s">
        <v>164</v>
      </c>
      <c r="F4" s="164" t="s">
        <v>167</v>
      </c>
      <c r="G4" s="166"/>
    </row>
    <row r="5" spans="1:8" s="34" customFormat="1" ht="18" customHeight="1">
      <c r="A5" s="167" t="s">
        <v>168</v>
      </c>
      <c r="B5" s="168" t="s">
        <v>169</v>
      </c>
      <c r="C5" s="169" t="s">
        <v>170</v>
      </c>
      <c r="D5" s="170" t="s">
        <v>171</v>
      </c>
      <c r="E5" s="168" t="s">
        <v>172</v>
      </c>
      <c r="F5" s="169" t="s">
        <v>173</v>
      </c>
      <c r="G5" s="171"/>
    </row>
    <row r="6" spans="1:8" s="34" customFormat="1" ht="18" customHeight="1">
      <c r="A6" s="172" t="s">
        <v>174</v>
      </c>
      <c r="B6" s="173" t="s">
        <v>175</v>
      </c>
      <c r="C6" s="174" t="s">
        <v>176</v>
      </c>
      <c r="D6" s="175" t="s">
        <v>177</v>
      </c>
      <c r="E6" s="173" t="s">
        <v>178</v>
      </c>
      <c r="F6" s="174" t="s">
        <v>179</v>
      </c>
      <c r="G6" s="171"/>
    </row>
    <row r="7" spans="1:8" s="34" customFormat="1" ht="28.5" customHeight="1">
      <c r="A7" s="385" t="s">
        <v>228</v>
      </c>
      <c r="B7" s="386"/>
      <c r="C7" s="176">
        <v>22.32</v>
      </c>
      <c r="D7" s="387" t="s">
        <v>229</v>
      </c>
      <c r="E7" s="386"/>
      <c r="F7" s="176">
        <v>37.83</v>
      </c>
      <c r="G7" s="171"/>
    </row>
    <row r="8" spans="1:8" s="34" customFormat="1" ht="28.5" customHeight="1">
      <c r="A8" s="388" t="s">
        <v>230</v>
      </c>
      <c r="B8" s="389"/>
      <c r="C8" s="176">
        <v>3.7</v>
      </c>
      <c r="D8" s="390" t="s">
        <v>231</v>
      </c>
      <c r="E8" s="385"/>
      <c r="F8" s="176">
        <v>1046.0999999999999</v>
      </c>
      <c r="G8" s="171"/>
      <c r="H8" s="166"/>
    </row>
    <row r="9" spans="1:8" s="34" customFormat="1" ht="28.5" customHeight="1" thickBot="1">
      <c r="A9" s="383" t="s">
        <v>180</v>
      </c>
      <c r="B9" s="384"/>
      <c r="C9" s="177">
        <v>29.9</v>
      </c>
      <c r="D9" s="178"/>
      <c r="E9" s="179"/>
      <c r="F9" s="179"/>
      <c r="G9" s="171"/>
    </row>
    <row r="10" spans="1:8" s="34" customFormat="1" ht="13.5" customHeight="1">
      <c r="A10" s="44" t="s">
        <v>350</v>
      </c>
      <c r="B10" s="44"/>
      <c r="C10" s="44"/>
      <c r="D10" s="44"/>
      <c r="E10" s="44"/>
      <c r="F10" s="44"/>
      <c r="G10" s="44"/>
      <c r="H10" s="44"/>
    </row>
    <row r="11" spans="1:8" s="45" customFormat="1" ht="13.5" customHeight="1">
      <c r="A11" s="44" t="s">
        <v>181</v>
      </c>
    </row>
    <row r="12" spans="1:8" s="34" customFormat="1" ht="13.5" customHeight="1">
      <c r="A12" s="44" t="s">
        <v>182</v>
      </c>
      <c r="B12" s="44"/>
      <c r="C12" s="44"/>
      <c r="D12" s="44"/>
      <c r="E12" s="44"/>
      <c r="F12" s="44"/>
      <c r="G12" s="44"/>
      <c r="H12" s="44"/>
    </row>
    <row r="13" spans="1:8" s="34" customFormat="1" ht="13.5" customHeight="1">
      <c r="A13" s="44" t="s">
        <v>135</v>
      </c>
      <c r="B13" s="44"/>
      <c r="C13" s="44"/>
      <c r="D13" s="44"/>
      <c r="E13" s="44"/>
      <c r="F13" s="44"/>
      <c r="G13" s="44"/>
      <c r="H13" s="44"/>
    </row>
    <row r="14" spans="1:8" s="34" customFormat="1" ht="13.5" customHeight="1">
      <c r="A14" s="44" t="s">
        <v>183</v>
      </c>
      <c r="B14" s="44"/>
      <c r="C14" s="44"/>
      <c r="D14" s="44"/>
      <c r="E14" s="44"/>
      <c r="F14" s="44"/>
      <c r="G14" s="44"/>
      <c r="H14" s="44"/>
    </row>
    <row r="15" spans="1:8" s="34" customFormat="1" ht="13.5" customHeight="1">
      <c r="A15" s="44" t="s">
        <v>184</v>
      </c>
      <c r="B15" s="44"/>
      <c r="C15" s="44"/>
      <c r="D15" s="44"/>
      <c r="E15" s="44"/>
      <c r="F15" s="44"/>
      <c r="G15" s="44"/>
      <c r="H15" s="44"/>
    </row>
    <row r="16" spans="1:8" s="34" customFormat="1" ht="13.5" customHeight="1">
      <c r="A16" s="44" t="s">
        <v>136</v>
      </c>
      <c r="B16" s="44"/>
      <c r="C16" s="44"/>
      <c r="D16" s="44"/>
      <c r="E16" s="44"/>
      <c r="F16" s="44"/>
      <c r="G16" s="44"/>
      <c r="H16" s="44"/>
    </row>
  </sheetData>
  <mergeCells count="6">
    <mergeCell ref="A2:G2"/>
    <mergeCell ref="A9:B9"/>
    <mergeCell ref="A7:B7"/>
    <mergeCell ref="D7:E7"/>
    <mergeCell ref="A8:B8"/>
    <mergeCell ref="D8:E8"/>
  </mergeCells>
  <phoneticPr fontId="7"/>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showGridLines="0" zoomScaleNormal="100" workbookViewId="0">
      <selection activeCell="A2" sqref="A2:I2"/>
    </sheetView>
  </sheetViews>
  <sheetFormatPr defaultColWidth="8.625" defaultRowHeight="13.5"/>
  <cols>
    <col min="1" max="9" width="10.5" style="1" customWidth="1"/>
    <col min="10" max="16384" width="8.625" style="1"/>
  </cols>
  <sheetData>
    <row r="1" spans="1:9" ht="30" customHeight="1"/>
    <row r="2" spans="1:9" ht="22.5" customHeight="1">
      <c r="A2" s="370" t="s">
        <v>139</v>
      </c>
      <c r="B2" s="370"/>
      <c r="C2" s="370"/>
      <c r="D2" s="370"/>
      <c r="E2" s="370"/>
      <c r="F2" s="370"/>
      <c r="G2" s="370"/>
      <c r="H2" s="370"/>
      <c r="I2" s="370"/>
    </row>
    <row r="3" spans="1:9" ht="13.5" customHeight="1" thickBot="1">
      <c r="A3" s="142" t="s">
        <v>77</v>
      </c>
      <c r="B3" s="143"/>
      <c r="C3" s="143"/>
      <c r="D3" s="143"/>
      <c r="E3" s="143"/>
      <c r="F3" s="143"/>
      <c r="G3" s="143"/>
      <c r="H3" s="143"/>
      <c r="I3" s="144"/>
    </row>
    <row r="4" spans="1:9" s="2" customFormat="1" ht="18" customHeight="1">
      <c r="A4" s="145" t="s">
        <v>395</v>
      </c>
      <c r="B4" s="146" t="s">
        <v>76</v>
      </c>
      <c r="C4" s="146" t="s">
        <v>75</v>
      </c>
      <c r="D4" s="146" t="s">
        <v>74</v>
      </c>
      <c r="E4" s="146" t="s">
        <v>73</v>
      </c>
      <c r="F4" s="146" t="s">
        <v>72</v>
      </c>
      <c r="G4" s="146" t="s">
        <v>71</v>
      </c>
      <c r="H4" s="146" t="s">
        <v>70</v>
      </c>
      <c r="I4" s="147" t="s">
        <v>69</v>
      </c>
    </row>
    <row r="5" spans="1:9" s="2" customFormat="1" ht="32.25" customHeight="1" thickBot="1">
      <c r="A5" s="148">
        <v>431.81</v>
      </c>
      <c r="B5" s="149">
        <v>103.76</v>
      </c>
      <c r="C5" s="150">
        <v>12.02</v>
      </c>
      <c r="D5" s="151">
        <v>55.42</v>
      </c>
      <c r="E5" s="151">
        <v>143.25</v>
      </c>
      <c r="F5" s="150">
        <v>40.700000000000003</v>
      </c>
      <c r="G5" s="151">
        <v>46.49</v>
      </c>
      <c r="H5" s="151">
        <v>15.39</v>
      </c>
      <c r="I5" s="152">
        <v>14.39</v>
      </c>
    </row>
    <row r="6" spans="1:9" s="2" customFormat="1" ht="13.5" customHeight="1">
      <c r="A6" s="153" t="s">
        <v>351</v>
      </c>
      <c r="B6" s="154"/>
      <c r="C6" s="155"/>
      <c r="D6" s="156"/>
      <c r="E6" s="156"/>
      <c r="F6" s="155"/>
      <c r="G6" s="156"/>
      <c r="H6" s="156"/>
      <c r="I6" s="154"/>
    </row>
    <row r="7" spans="1:9" s="2" customFormat="1" ht="13.5" customHeight="1">
      <c r="A7" s="142" t="s">
        <v>124</v>
      </c>
      <c r="B7" s="142"/>
      <c r="C7" s="142"/>
      <c r="D7" s="142"/>
      <c r="E7" s="142"/>
      <c r="F7" s="142"/>
      <c r="G7" s="142"/>
      <c r="H7" s="142"/>
      <c r="I7" s="142"/>
    </row>
    <row r="8" spans="1:9" s="2" customFormat="1" ht="13.5" customHeight="1">
      <c r="A8" s="142" t="s">
        <v>403</v>
      </c>
      <c r="B8" s="142"/>
      <c r="C8" s="142"/>
      <c r="D8" s="142"/>
      <c r="E8" s="142"/>
      <c r="F8" s="142"/>
      <c r="G8" s="142"/>
      <c r="H8" s="142"/>
      <c r="I8" s="142"/>
    </row>
    <row r="9" spans="1:9" s="2" customFormat="1" ht="13.5" customHeight="1">
      <c r="A9" s="142" t="s">
        <v>243</v>
      </c>
      <c r="B9" s="142"/>
      <c r="C9" s="142"/>
      <c r="D9" s="142"/>
      <c r="E9" s="142"/>
      <c r="F9" s="142"/>
      <c r="G9" s="142"/>
      <c r="H9" s="142"/>
      <c r="I9" s="142"/>
    </row>
    <row r="10" spans="1:9" s="2" customFormat="1" ht="13.5" customHeight="1">
      <c r="A10" s="2" t="s">
        <v>244</v>
      </c>
      <c r="B10" s="142"/>
      <c r="C10" s="142"/>
      <c r="D10" s="142"/>
      <c r="E10" s="142"/>
      <c r="F10" s="142"/>
      <c r="G10" s="142"/>
      <c r="H10" s="142"/>
      <c r="I10" s="142"/>
    </row>
    <row r="11" spans="1:9" s="2" customFormat="1" ht="13.5" customHeight="1"/>
  </sheetData>
  <mergeCells count="1">
    <mergeCell ref="A2:I2"/>
  </mergeCells>
  <phoneticPr fontId="3"/>
  <pageMargins left="0.78740157480314965" right="0.78740157480314965" top="0.78740157480314965" bottom="0.78740157480314965" header="0.59055118110236227" footer="0.59055118110236227"/>
  <pageSetup paperSize="9" scale="9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election activeCell="A2" sqref="A2:K15"/>
    </sheetView>
  </sheetViews>
  <sheetFormatPr defaultRowHeight="13.5"/>
  <cols>
    <col min="1" max="1" width="9.625" style="20" customWidth="1"/>
    <col min="2" max="7" width="8.875" style="20" customWidth="1"/>
    <col min="8" max="8" width="8.875" style="22" customWidth="1"/>
    <col min="9" max="11" width="8.875" style="20" customWidth="1"/>
    <col min="12" max="16384" width="9" style="20"/>
  </cols>
  <sheetData>
    <row r="1" spans="1:11" ht="30" customHeight="1"/>
    <row r="2" spans="1:11" ht="22.5" customHeight="1">
      <c r="A2" s="370" t="s">
        <v>458</v>
      </c>
      <c r="B2" s="370"/>
      <c r="C2" s="370"/>
      <c r="D2" s="370"/>
      <c r="E2" s="370"/>
      <c r="F2" s="370"/>
      <c r="G2" s="370"/>
      <c r="H2" s="370"/>
      <c r="I2" s="370"/>
      <c r="J2" s="370"/>
      <c r="K2" s="370"/>
    </row>
    <row r="3" spans="1:11" s="21" customFormat="1" ht="13.5" customHeight="1" thickBot="1">
      <c r="A3" s="46" t="s">
        <v>185</v>
      </c>
      <c r="B3" s="47"/>
      <c r="C3" s="47"/>
      <c r="D3" s="47"/>
      <c r="E3" s="47"/>
      <c r="F3" s="47"/>
      <c r="G3" s="47"/>
      <c r="H3" s="48"/>
      <c r="I3" s="49"/>
      <c r="J3" s="50"/>
      <c r="K3" s="49" t="s">
        <v>111</v>
      </c>
    </row>
    <row r="4" spans="1:11" s="21" customFormat="1" ht="24" customHeight="1">
      <c r="A4" s="391" t="s">
        <v>83</v>
      </c>
      <c r="B4" s="394" t="s">
        <v>378</v>
      </c>
      <c r="C4" s="395"/>
      <c r="D4" s="394" t="s">
        <v>379</v>
      </c>
      <c r="E4" s="395"/>
      <c r="F4" s="394" t="s">
        <v>380</v>
      </c>
      <c r="G4" s="395"/>
      <c r="H4" s="394" t="s">
        <v>381</v>
      </c>
      <c r="I4" s="398"/>
      <c r="J4" s="394" t="s">
        <v>404</v>
      </c>
      <c r="K4" s="398"/>
    </row>
    <row r="5" spans="1:11" s="21" customFormat="1" ht="24" customHeight="1">
      <c r="A5" s="392"/>
      <c r="B5" s="396"/>
      <c r="C5" s="397"/>
      <c r="D5" s="396"/>
      <c r="E5" s="397"/>
      <c r="F5" s="396"/>
      <c r="G5" s="397"/>
      <c r="H5" s="399"/>
      <c r="I5" s="400"/>
      <c r="J5" s="399"/>
      <c r="K5" s="400"/>
    </row>
    <row r="6" spans="1:11" s="21" customFormat="1" ht="24" customHeight="1">
      <c r="A6" s="393"/>
      <c r="B6" s="51" t="s">
        <v>82</v>
      </c>
      <c r="C6" s="52" t="s">
        <v>81</v>
      </c>
      <c r="D6" s="51" t="s">
        <v>82</v>
      </c>
      <c r="E6" s="52" t="s">
        <v>81</v>
      </c>
      <c r="F6" s="51" t="s">
        <v>82</v>
      </c>
      <c r="G6" s="52" t="s">
        <v>81</v>
      </c>
      <c r="H6" s="53" t="s">
        <v>82</v>
      </c>
      <c r="I6" s="52" t="s">
        <v>81</v>
      </c>
      <c r="J6" s="53" t="s">
        <v>82</v>
      </c>
      <c r="K6" s="52" t="s">
        <v>81</v>
      </c>
    </row>
    <row r="7" spans="1:11" s="21" customFormat="1" ht="24" customHeight="1">
      <c r="A7" s="54" t="s">
        <v>125</v>
      </c>
      <c r="B7" s="55">
        <v>261.76</v>
      </c>
      <c r="C7" s="280">
        <v>100</v>
      </c>
      <c r="D7" s="55">
        <v>261.27</v>
      </c>
      <c r="E7" s="280">
        <v>100.00382745818503</v>
      </c>
      <c r="F7" s="55">
        <v>260.64</v>
      </c>
      <c r="G7" s="280">
        <v>99.999999999999986</v>
      </c>
      <c r="H7" s="281">
        <v>260.11154099999999</v>
      </c>
      <c r="I7" s="280">
        <v>100</v>
      </c>
      <c r="J7" s="281">
        <v>259.37621100000001</v>
      </c>
      <c r="K7" s="280">
        <v>100</v>
      </c>
    </row>
    <row r="8" spans="1:11" s="21" customFormat="1" ht="24" customHeight="1">
      <c r="A8" s="56" t="s">
        <v>80</v>
      </c>
      <c r="B8" s="57">
        <v>105.98</v>
      </c>
      <c r="C8" s="282">
        <v>40.49</v>
      </c>
      <c r="D8" s="57">
        <v>105.58</v>
      </c>
      <c r="E8" s="282">
        <v>40.410303517434073</v>
      </c>
      <c r="F8" s="57">
        <v>105.46</v>
      </c>
      <c r="G8" s="282">
        <v>40.46</v>
      </c>
      <c r="H8" s="283">
        <v>104.996611</v>
      </c>
      <c r="I8" s="282">
        <v>40.365994756072745</v>
      </c>
      <c r="J8" s="283">
        <v>104.495726</v>
      </c>
      <c r="K8" s="282">
        <v>40.287320721174389</v>
      </c>
    </row>
    <row r="9" spans="1:11" s="21" customFormat="1" ht="24" customHeight="1">
      <c r="A9" s="56" t="s">
        <v>79</v>
      </c>
      <c r="B9" s="57">
        <v>12.01</v>
      </c>
      <c r="C9" s="282">
        <v>4.59</v>
      </c>
      <c r="D9" s="57">
        <v>11.77</v>
      </c>
      <c r="E9" s="282">
        <v>4.5049182837677497</v>
      </c>
      <c r="F9" s="57">
        <v>11.58</v>
      </c>
      <c r="G9" s="282">
        <v>4.4400000000000004</v>
      </c>
      <c r="H9" s="283">
        <v>11.420608</v>
      </c>
      <c r="I9" s="282">
        <v>4.390657929322713</v>
      </c>
      <c r="J9" s="283">
        <v>10.967836</v>
      </c>
      <c r="K9" s="282">
        <v>4.2285435343952962</v>
      </c>
    </row>
    <row r="10" spans="1:11" s="21" customFormat="1" ht="24" customHeight="1">
      <c r="A10" s="56" t="s">
        <v>126</v>
      </c>
      <c r="B10" s="57">
        <v>38.06</v>
      </c>
      <c r="C10" s="282">
        <v>14.54</v>
      </c>
      <c r="D10" s="57">
        <v>38.24</v>
      </c>
      <c r="E10" s="282">
        <v>14.636200099513916</v>
      </c>
      <c r="F10" s="57">
        <v>38.39</v>
      </c>
      <c r="G10" s="282">
        <v>14.73</v>
      </c>
      <c r="H10" s="283">
        <v>38.568866</v>
      </c>
      <c r="I10" s="282">
        <v>14.827818039800086</v>
      </c>
      <c r="J10" s="283">
        <v>38.736488999999999</v>
      </c>
      <c r="K10" s="282">
        <v>14.93448024807487</v>
      </c>
    </row>
    <row r="11" spans="1:11" s="21" customFormat="1" ht="24" customHeight="1">
      <c r="A11" s="56" t="s">
        <v>127</v>
      </c>
      <c r="B11" s="57">
        <v>7.0000000000000007E-2</v>
      </c>
      <c r="C11" s="282">
        <v>0.03</v>
      </c>
      <c r="D11" s="57">
        <v>7.0000000000000007E-2</v>
      </c>
      <c r="E11" s="282">
        <v>2.6792207295135304E-2</v>
      </c>
      <c r="F11" s="57">
        <v>7.0000000000000007E-2</v>
      </c>
      <c r="G11" s="282">
        <v>0.03</v>
      </c>
      <c r="H11" s="283">
        <v>6.8098000000000006E-2</v>
      </c>
      <c r="I11" s="282">
        <v>2.6180307009138058E-2</v>
      </c>
      <c r="J11" s="283">
        <v>6.8057999999999994E-2</v>
      </c>
      <c r="K11" s="282">
        <v>2.6239106407487767E-2</v>
      </c>
    </row>
    <row r="12" spans="1:11" s="21" customFormat="1" ht="24" customHeight="1">
      <c r="A12" s="56" t="s">
        <v>128</v>
      </c>
      <c r="B12" s="57">
        <v>92.27</v>
      </c>
      <c r="C12" s="282">
        <v>35.25</v>
      </c>
      <c r="D12" s="57">
        <v>91.52</v>
      </c>
      <c r="E12" s="282">
        <v>35.028897309296894</v>
      </c>
      <c r="F12" s="57">
        <v>90.79</v>
      </c>
      <c r="G12" s="282">
        <v>34.83</v>
      </c>
      <c r="H12" s="283">
        <v>90.736718999999994</v>
      </c>
      <c r="I12" s="282">
        <v>34.883772804221707</v>
      </c>
      <c r="J12" s="283">
        <v>90.504571999999996</v>
      </c>
      <c r="K12" s="282">
        <v>34.89316605060592</v>
      </c>
    </row>
    <row r="13" spans="1:11" s="21" customFormat="1" ht="24" customHeight="1">
      <c r="A13" s="56" t="s">
        <v>129</v>
      </c>
      <c r="B13" s="57">
        <v>6.45</v>
      </c>
      <c r="C13" s="282">
        <v>2.46</v>
      </c>
      <c r="D13" s="57">
        <v>6.34</v>
      </c>
      <c r="E13" s="282">
        <v>2.4266084893022546</v>
      </c>
      <c r="F13" s="57">
        <v>6.2</v>
      </c>
      <c r="G13" s="282">
        <v>2.38</v>
      </c>
      <c r="H13" s="283">
        <v>6.140701</v>
      </c>
      <c r="I13" s="282">
        <v>2.3607952866651161</v>
      </c>
      <c r="J13" s="283">
        <v>6.1514280000000001</v>
      </c>
      <c r="K13" s="282">
        <v>2.3716238186546725</v>
      </c>
    </row>
    <row r="14" spans="1:11" s="21" customFormat="1" ht="24" customHeight="1" thickBot="1">
      <c r="A14" s="58" t="s">
        <v>112</v>
      </c>
      <c r="B14" s="59">
        <v>6.92</v>
      </c>
      <c r="C14" s="284">
        <v>2.64</v>
      </c>
      <c r="D14" s="59">
        <v>7.76</v>
      </c>
      <c r="E14" s="284">
        <v>2.9701075515749991</v>
      </c>
      <c r="F14" s="59">
        <v>8.15</v>
      </c>
      <c r="G14" s="284">
        <v>3.13</v>
      </c>
      <c r="H14" s="285">
        <v>8.1799379999999999</v>
      </c>
      <c r="I14" s="284">
        <v>3.1447808769084955</v>
      </c>
      <c r="J14" s="285">
        <v>8.452102</v>
      </c>
      <c r="K14" s="284">
        <v>3.2586265206873577</v>
      </c>
    </row>
    <row r="15" spans="1:11" s="21" customFormat="1" ht="13.5" customHeight="1">
      <c r="A15" s="47" t="s">
        <v>78</v>
      </c>
      <c r="B15" s="47"/>
      <c r="C15" s="47"/>
      <c r="D15" s="47"/>
      <c r="E15" s="47"/>
      <c r="F15" s="60"/>
      <c r="G15" s="60"/>
      <c r="H15" s="48"/>
      <c r="I15" s="47"/>
      <c r="J15" s="47"/>
      <c r="K15" s="60"/>
    </row>
  </sheetData>
  <mergeCells count="7">
    <mergeCell ref="A2:K2"/>
    <mergeCell ref="A4:A6"/>
    <mergeCell ref="B4:C5"/>
    <mergeCell ref="D4:E5"/>
    <mergeCell ref="F4:G5"/>
    <mergeCell ref="H4:I5"/>
    <mergeCell ref="J4:K5"/>
  </mergeCells>
  <phoneticPr fontId="3"/>
  <printOptions horizontalCentered="1" gridLinesSet="0"/>
  <pageMargins left="0.59055118110236227" right="0.59055118110236227" top="0.78740157480314965" bottom="0.78740157480314965" header="0.59055118110236227" footer="0.59055118110236227"/>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zoomScaleNormal="100" workbookViewId="0">
      <selection activeCell="A2" sqref="A2:I2"/>
    </sheetView>
  </sheetViews>
  <sheetFormatPr defaultRowHeight="13.5"/>
  <cols>
    <col min="1" max="1" width="11" customWidth="1"/>
    <col min="2" max="3" width="15.5" customWidth="1"/>
    <col min="4" max="4" width="13.625" customWidth="1"/>
    <col min="5" max="7" width="13.125" customWidth="1"/>
    <col min="8" max="8" width="13.625" customWidth="1"/>
    <col min="9" max="9" width="9.625" customWidth="1"/>
    <col min="212" max="212" width="10" customWidth="1"/>
    <col min="213" max="213" width="1" customWidth="1"/>
    <col min="214" max="214" width="14.625" customWidth="1"/>
    <col min="215" max="215" width="13.875" customWidth="1"/>
    <col min="216" max="216" width="12.75" customWidth="1"/>
    <col min="217" max="218" width="12.25" bestFit="1" customWidth="1"/>
    <col min="219" max="219" width="11.25" customWidth="1"/>
    <col min="220" max="220" width="13.125" bestFit="1" customWidth="1"/>
    <col min="221" max="221" width="9.5" customWidth="1"/>
    <col min="222" max="222" width="13" customWidth="1"/>
    <col min="468" max="468" width="10" customWidth="1"/>
    <col min="469" max="469" width="1" customWidth="1"/>
    <col min="470" max="470" width="14.625" customWidth="1"/>
    <col min="471" max="471" width="13.875" customWidth="1"/>
    <col min="472" max="472" width="12.75" customWidth="1"/>
    <col min="473" max="474" width="12.25" bestFit="1" customWidth="1"/>
    <col min="475" max="475" width="11.25" customWidth="1"/>
    <col min="476" max="476" width="13.125" bestFit="1" customWidth="1"/>
    <col min="477" max="477" width="9.5" customWidth="1"/>
    <col min="478" max="478" width="13" customWidth="1"/>
    <col min="724" max="724" width="10" customWidth="1"/>
    <col min="725" max="725" width="1" customWidth="1"/>
    <col min="726" max="726" width="14.625" customWidth="1"/>
    <col min="727" max="727" width="13.875" customWidth="1"/>
    <col min="728" max="728" width="12.75" customWidth="1"/>
    <col min="729" max="730" width="12.25" bestFit="1" customWidth="1"/>
    <col min="731" max="731" width="11.25" customWidth="1"/>
    <col min="732" max="732" width="13.125" bestFit="1" customWidth="1"/>
    <col min="733" max="733" width="9.5" customWidth="1"/>
    <col min="734" max="734" width="13" customWidth="1"/>
    <col min="980" max="980" width="10" customWidth="1"/>
    <col min="981" max="981" width="1" customWidth="1"/>
    <col min="982" max="982" width="14.625" customWidth="1"/>
    <col min="983" max="983" width="13.875" customWidth="1"/>
    <col min="984" max="984" width="12.75" customWidth="1"/>
    <col min="985" max="986" width="12.25" bestFit="1" customWidth="1"/>
    <col min="987" max="987" width="11.25" customWidth="1"/>
    <col min="988" max="988" width="13.125" bestFit="1" customWidth="1"/>
    <col min="989" max="989" width="9.5" customWidth="1"/>
    <col min="990" max="990" width="13" customWidth="1"/>
    <col min="1236" max="1236" width="10" customWidth="1"/>
    <col min="1237" max="1237" width="1" customWidth="1"/>
    <col min="1238" max="1238" width="14.625" customWidth="1"/>
    <col min="1239" max="1239" width="13.875" customWidth="1"/>
    <col min="1240" max="1240" width="12.75" customWidth="1"/>
    <col min="1241" max="1242" width="12.25" bestFit="1" customWidth="1"/>
    <col min="1243" max="1243" width="11.25" customWidth="1"/>
    <col min="1244" max="1244" width="13.125" bestFit="1" customWidth="1"/>
    <col min="1245" max="1245" width="9.5" customWidth="1"/>
    <col min="1246" max="1246" width="13" customWidth="1"/>
    <col min="1492" max="1492" width="10" customWidth="1"/>
    <col min="1493" max="1493" width="1" customWidth="1"/>
    <col min="1494" max="1494" width="14.625" customWidth="1"/>
    <col min="1495" max="1495" width="13.875" customWidth="1"/>
    <col min="1496" max="1496" width="12.75" customWidth="1"/>
    <col min="1497" max="1498" width="12.25" bestFit="1" customWidth="1"/>
    <col min="1499" max="1499" width="11.25" customWidth="1"/>
    <col min="1500" max="1500" width="13.125" bestFit="1" customWidth="1"/>
    <col min="1501" max="1501" width="9.5" customWidth="1"/>
    <col min="1502" max="1502" width="13" customWidth="1"/>
    <col min="1748" max="1748" width="10" customWidth="1"/>
    <col min="1749" max="1749" width="1" customWidth="1"/>
    <col min="1750" max="1750" width="14.625" customWidth="1"/>
    <col min="1751" max="1751" width="13.875" customWidth="1"/>
    <col min="1752" max="1752" width="12.75" customWidth="1"/>
    <col min="1753" max="1754" width="12.25" bestFit="1" customWidth="1"/>
    <col min="1755" max="1755" width="11.25" customWidth="1"/>
    <col min="1756" max="1756" width="13.125" bestFit="1" customWidth="1"/>
    <col min="1757" max="1757" width="9.5" customWidth="1"/>
    <col min="1758" max="1758" width="13" customWidth="1"/>
    <col min="2004" max="2004" width="10" customWidth="1"/>
    <col min="2005" max="2005" width="1" customWidth="1"/>
    <col min="2006" max="2006" width="14.625" customWidth="1"/>
    <col min="2007" max="2007" width="13.875" customWidth="1"/>
    <col min="2008" max="2008" width="12.75" customWidth="1"/>
    <col min="2009" max="2010" width="12.25" bestFit="1" customWidth="1"/>
    <col min="2011" max="2011" width="11.25" customWidth="1"/>
    <col min="2012" max="2012" width="13.125" bestFit="1" customWidth="1"/>
    <col min="2013" max="2013" width="9.5" customWidth="1"/>
    <col min="2014" max="2014" width="13" customWidth="1"/>
    <col min="2260" max="2260" width="10" customWidth="1"/>
    <col min="2261" max="2261" width="1" customWidth="1"/>
    <col min="2262" max="2262" width="14.625" customWidth="1"/>
    <col min="2263" max="2263" width="13.875" customWidth="1"/>
    <col min="2264" max="2264" width="12.75" customWidth="1"/>
    <col min="2265" max="2266" width="12.25" bestFit="1" customWidth="1"/>
    <col min="2267" max="2267" width="11.25" customWidth="1"/>
    <col min="2268" max="2268" width="13.125" bestFit="1" customWidth="1"/>
    <col min="2269" max="2269" width="9.5" customWidth="1"/>
    <col min="2270" max="2270" width="13" customWidth="1"/>
    <col min="2516" max="2516" width="10" customWidth="1"/>
    <col min="2517" max="2517" width="1" customWidth="1"/>
    <col min="2518" max="2518" width="14.625" customWidth="1"/>
    <col min="2519" max="2519" width="13.875" customWidth="1"/>
    <col min="2520" max="2520" width="12.75" customWidth="1"/>
    <col min="2521" max="2522" width="12.25" bestFit="1" customWidth="1"/>
    <col min="2523" max="2523" width="11.25" customWidth="1"/>
    <col min="2524" max="2524" width="13.125" bestFit="1" customWidth="1"/>
    <col min="2525" max="2525" width="9.5" customWidth="1"/>
    <col min="2526" max="2526" width="13" customWidth="1"/>
    <col min="2772" max="2772" width="10" customWidth="1"/>
    <col min="2773" max="2773" width="1" customWidth="1"/>
    <col min="2774" max="2774" width="14.625" customWidth="1"/>
    <col min="2775" max="2775" width="13.875" customWidth="1"/>
    <col min="2776" max="2776" width="12.75" customWidth="1"/>
    <col min="2777" max="2778" width="12.25" bestFit="1" customWidth="1"/>
    <col min="2779" max="2779" width="11.25" customWidth="1"/>
    <col min="2780" max="2780" width="13.125" bestFit="1" customWidth="1"/>
    <col min="2781" max="2781" width="9.5" customWidth="1"/>
    <col min="2782" max="2782" width="13" customWidth="1"/>
    <col min="3028" max="3028" width="10" customWidth="1"/>
    <col min="3029" max="3029" width="1" customWidth="1"/>
    <col min="3030" max="3030" width="14.625" customWidth="1"/>
    <col min="3031" max="3031" width="13.875" customWidth="1"/>
    <col min="3032" max="3032" width="12.75" customWidth="1"/>
    <col min="3033" max="3034" width="12.25" bestFit="1" customWidth="1"/>
    <col min="3035" max="3035" width="11.25" customWidth="1"/>
    <col min="3036" max="3036" width="13.125" bestFit="1" customWidth="1"/>
    <col min="3037" max="3037" width="9.5" customWidth="1"/>
    <col min="3038" max="3038" width="13" customWidth="1"/>
    <col min="3284" max="3284" width="10" customWidth="1"/>
    <col min="3285" max="3285" width="1" customWidth="1"/>
    <col min="3286" max="3286" width="14.625" customWidth="1"/>
    <col min="3287" max="3287" width="13.875" customWidth="1"/>
    <col min="3288" max="3288" width="12.75" customWidth="1"/>
    <col min="3289" max="3290" width="12.25" bestFit="1" customWidth="1"/>
    <col min="3291" max="3291" width="11.25" customWidth="1"/>
    <col min="3292" max="3292" width="13.125" bestFit="1" customWidth="1"/>
    <col min="3293" max="3293" width="9.5" customWidth="1"/>
    <col min="3294" max="3294" width="13" customWidth="1"/>
    <col min="3540" max="3540" width="10" customWidth="1"/>
    <col min="3541" max="3541" width="1" customWidth="1"/>
    <col min="3542" max="3542" width="14.625" customWidth="1"/>
    <col min="3543" max="3543" width="13.875" customWidth="1"/>
    <col min="3544" max="3544" width="12.75" customWidth="1"/>
    <col min="3545" max="3546" width="12.25" bestFit="1" customWidth="1"/>
    <col min="3547" max="3547" width="11.25" customWidth="1"/>
    <col min="3548" max="3548" width="13.125" bestFit="1" customWidth="1"/>
    <col min="3549" max="3549" width="9.5" customWidth="1"/>
    <col min="3550" max="3550" width="13" customWidth="1"/>
    <col min="3796" max="3796" width="10" customWidth="1"/>
    <col min="3797" max="3797" width="1" customWidth="1"/>
    <col min="3798" max="3798" width="14.625" customWidth="1"/>
    <col min="3799" max="3799" width="13.875" customWidth="1"/>
    <col min="3800" max="3800" width="12.75" customWidth="1"/>
    <col min="3801" max="3802" width="12.25" bestFit="1" customWidth="1"/>
    <col min="3803" max="3803" width="11.25" customWidth="1"/>
    <col min="3804" max="3804" width="13.125" bestFit="1" customWidth="1"/>
    <col min="3805" max="3805" width="9.5" customWidth="1"/>
    <col min="3806" max="3806" width="13" customWidth="1"/>
    <col min="4052" max="4052" width="10" customWidth="1"/>
    <col min="4053" max="4053" width="1" customWidth="1"/>
    <col min="4054" max="4054" width="14.625" customWidth="1"/>
    <col min="4055" max="4055" width="13.875" customWidth="1"/>
    <col min="4056" max="4056" width="12.75" customWidth="1"/>
    <col min="4057" max="4058" width="12.25" bestFit="1" customWidth="1"/>
    <col min="4059" max="4059" width="11.25" customWidth="1"/>
    <col min="4060" max="4060" width="13.125" bestFit="1" customWidth="1"/>
    <col min="4061" max="4061" width="9.5" customWidth="1"/>
    <col min="4062" max="4062" width="13" customWidth="1"/>
    <col min="4308" max="4308" width="10" customWidth="1"/>
    <col min="4309" max="4309" width="1" customWidth="1"/>
    <col min="4310" max="4310" width="14.625" customWidth="1"/>
    <col min="4311" max="4311" width="13.875" customWidth="1"/>
    <col min="4312" max="4312" width="12.75" customWidth="1"/>
    <col min="4313" max="4314" width="12.25" bestFit="1" customWidth="1"/>
    <col min="4315" max="4315" width="11.25" customWidth="1"/>
    <col min="4316" max="4316" width="13.125" bestFit="1" customWidth="1"/>
    <col min="4317" max="4317" width="9.5" customWidth="1"/>
    <col min="4318" max="4318" width="13" customWidth="1"/>
    <col min="4564" max="4564" width="10" customWidth="1"/>
    <col min="4565" max="4565" width="1" customWidth="1"/>
    <col min="4566" max="4566" width="14.625" customWidth="1"/>
    <col min="4567" max="4567" width="13.875" customWidth="1"/>
    <col min="4568" max="4568" width="12.75" customWidth="1"/>
    <col min="4569" max="4570" width="12.25" bestFit="1" customWidth="1"/>
    <col min="4571" max="4571" width="11.25" customWidth="1"/>
    <col min="4572" max="4572" width="13.125" bestFit="1" customWidth="1"/>
    <col min="4573" max="4573" width="9.5" customWidth="1"/>
    <col min="4574" max="4574" width="13" customWidth="1"/>
    <col min="4820" max="4820" width="10" customWidth="1"/>
    <col min="4821" max="4821" width="1" customWidth="1"/>
    <col min="4822" max="4822" width="14.625" customWidth="1"/>
    <col min="4823" max="4823" width="13.875" customWidth="1"/>
    <col min="4824" max="4824" width="12.75" customWidth="1"/>
    <col min="4825" max="4826" width="12.25" bestFit="1" customWidth="1"/>
    <col min="4827" max="4827" width="11.25" customWidth="1"/>
    <col min="4828" max="4828" width="13.125" bestFit="1" customWidth="1"/>
    <col min="4829" max="4829" width="9.5" customWidth="1"/>
    <col min="4830" max="4830" width="13" customWidth="1"/>
    <col min="5076" max="5076" width="10" customWidth="1"/>
    <col min="5077" max="5077" width="1" customWidth="1"/>
    <col min="5078" max="5078" width="14.625" customWidth="1"/>
    <col min="5079" max="5079" width="13.875" customWidth="1"/>
    <col min="5080" max="5080" width="12.75" customWidth="1"/>
    <col min="5081" max="5082" width="12.25" bestFit="1" customWidth="1"/>
    <col min="5083" max="5083" width="11.25" customWidth="1"/>
    <col min="5084" max="5084" width="13.125" bestFit="1" customWidth="1"/>
    <col min="5085" max="5085" width="9.5" customWidth="1"/>
    <col min="5086" max="5086" width="13" customWidth="1"/>
    <col min="5332" max="5332" width="10" customWidth="1"/>
    <col min="5333" max="5333" width="1" customWidth="1"/>
    <col min="5334" max="5334" width="14.625" customWidth="1"/>
    <col min="5335" max="5335" width="13.875" customWidth="1"/>
    <col min="5336" max="5336" width="12.75" customWidth="1"/>
    <col min="5337" max="5338" width="12.25" bestFit="1" customWidth="1"/>
    <col min="5339" max="5339" width="11.25" customWidth="1"/>
    <col min="5340" max="5340" width="13.125" bestFit="1" customWidth="1"/>
    <col min="5341" max="5341" width="9.5" customWidth="1"/>
    <col min="5342" max="5342" width="13" customWidth="1"/>
    <col min="5588" max="5588" width="10" customWidth="1"/>
    <col min="5589" max="5589" width="1" customWidth="1"/>
    <col min="5590" max="5590" width="14.625" customWidth="1"/>
    <col min="5591" max="5591" width="13.875" customWidth="1"/>
    <col min="5592" max="5592" width="12.75" customWidth="1"/>
    <col min="5593" max="5594" width="12.25" bestFit="1" customWidth="1"/>
    <col min="5595" max="5595" width="11.25" customWidth="1"/>
    <col min="5596" max="5596" width="13.125" bestFit="1" customWidth="1"/>
    <col min="5597" max="5597" width="9.5" customWidth="1"/>
    <col min="5598" max="5598" width="13" customWidth="1"/>
    <col min="5844" max="5844" width="10" customWidth="1"/>
    <col min="5845" max="5845" width="1" customWidth="1"/>
    <col min="5846" max="5846" width="14.625" customWidth="1"/>
    <col min="5847" max="5847" width="13.875" customWidth="1"/>
    <col min="5848" max="5848" width="12.75" customWidth="1"/>
    <col min="5849" max="5850" width="12.25" bestFit="1" customWidth="1"/>
    <col min="5851" max="5851" width="11.25" customWidth="1"/>
    <col min="5852" max="5852" width="13.125" bestFit="1" customWidth="1"/>
    <col min="5853" max="5853" width="9.5" customWidth="1"/>
    <col min="5854" max="5854" width="13" customWidth="1"/>
    <col min="6100" max="6100" width="10" customWidth="1"/>
    <col min="6101" max="6101" width="1" customWidth="1"/>
    <col min="6102" max="6102" width="14.625" customWidth="1"/>
    <col min="6103" max="6103" width="13.875" customWidth="1"/>
    <col min="6104" max="6104" width="12.75" customWidth="1"/>
    <col min="6105" max="6106" width="12.25" bestFit="1" customWidth="1"/>
    <col min="6107" max="6107" width="11.25" customWidth="1"/>
    <col min="6108" max="6108" width="13.125" bestFit="1" customWidth="1"/>
    <col min="6109" max="6109" width="9.5" customWidth="1"/>
    <col min="6110" max="6110" width="13" customWidth="1"/>
    <col min="6356" max="6356" width="10" customWidth="1"/>
    <col min="6357" max="6357" width="1" customWidth="1"/>
    <col min="6358" max="6358" width="14.625" customWidth="1"/>
    <col min="6359" max="6359" width="13.875" customWidth="1"/>
    <col min="6360" max="6360" width="12.75" customWidth="1"/>
    <col min="6361" max="6362" width="12.25" bestFit="1" customWidth="1"/>
    <col min="6363" max="6363" width="11.25" customWidth="1"/>
    <col min="6364" max="6364" width="13.125" bestFit="1" customWidth="1"/>
    <col min="6365" max="6365" width="9.5" customWidth="1"/>
    <col min="6366" max="6366" width="13" customWidth="1"/>
    <col min="6612" max="6612" width="10" customWidth="1"/>
    <col min="6613" max="6613" width="1" customWidth="1"/>
    <col min="6614" max="6614" width="14.625" customWidth="1"/>
    <col min="6615" max="6615" width="13.875" customWidth="1"/>
    <col min="6616" max="6616" width="12.75" customWidth="1"/>
    <col min="6617" max="6618" width="12.25" bestFit="1" customWidth="1"/>
    <col min="6619" max="6619" width="11.25" customWidth="1"/>
    <col min="6620" max="6620" width="13.125" bestFit="1" customWidth="1"/>
    <col min="6621" max="6621" width="9.5" customWidth="1"/>
    <col min="6622" max="6622" width="13" customWidth="1"/>
    <col min="6868" max="6868" width="10" customWidth="1"/>
    <col min="6869" max="6869" width="1" customWidth="1"/>
    <col min="6870" max="6870" width="14.625" customWidth="1"/>
    <col min="6871" max="6871" width="13.875" customWidth="1"/>
    <col min="6872" max="6872" width="12.75" customWidth="1"/>
    <col min="6873" max="6874" width="12.25" bestFit="1" customWidth="1"/>
    <col min="6875" max="6875" width="11.25" customWidth="1"/>
    <col min="6876" max="6876" width="13.125" bestFit="1" customWidth="1"/>
    <col min="6877" max="6877" width="9.5" customWidth="1"/>
    <col min="6878" max="6878" width="13" customWidth="1"/>
    <col min="7124" max="7124" width="10" customWidth="1"/>
    <col min="7125" max="7125" width="1" customWidth="1"/>
    <col min="7126" max="7126" width="14.625" customWidth="1"/>
    <col min="7127" max="7127" width="13.875" customWidth="1"/>
    <col min="7128" max="7128" width="12.75" customWidth="1"/>
    <col min="7129" max="7130" width="12.25" bestFit="1" customWidth="1"/>
    <col min="7131" max="7131" width="11.25" customWidth="1"/>
    <col min="7132" max="7132" width="13.125" bestFit="1" customWidth="1"/>
    <col min="7133" max="7133" width="9.5" customWidth="1"/>
    <col min="7134" max="7134" width="13" customWidth="1"/>
    <col min="7380" max="7380" width="10" customWidth="1"/>
    <col min="7381" max="7381" width="1" customWidth="1"/>
    <col min="7382" max="7382" width="14.625" customWidth="1"/>
    <col min="7383" max="7383" width="13.875" customWidth="1"/>
    <col min="7384" max="7384" width="12.75" customWidth="1"/>
    <col min="7385" max="7386" width="12.25" bestFit="1" customWidth="1"/>
    <col min="7387" max="7387" width="11.25" customWidth="1"/>
    <col min="7388" max="7388" width="13.125" bestFit="1" customWidth="1"/>
    <col min="7389" max="7389" width="9.5" customWidth="1"/>
    <col min="7390" max="7390" width="13" customWidth="1"/>
    <col min="7636" max="7636" width="10" customWidth="1"/>
    <col min="7637" max="7637" width="1" customWidth="1"/>
    <col min="7638" max="7638" width="14.625" customWidth="1"/>
    <col min="7639" max="7639" width="13.875" customWidth="1"/>
    <col min="7640" max="7640" width="12.75" customWidth="1"/>
    <col min="7641" max="7642" width="12.25" bestFit="1" customWidth="1"/>
    <col min="7643" max="7643" width="11.25" customWidth="1"/>
    <col min="7644" max="7644" width="13.125" bestFit="1" customWidth="1"/>
    <col min="7645" max="7645" width="9.5" customWidth="1"/>
    <col min="7646" max="7646" width="13" customWidth="1"/>
    <col min="7892" max="7892" width="10" customWidth="1"/>
    <col min="7893" max="7893" width="1" customWidth="1"/>
    <col min="7894" max="7894" width="14.625" customWidth="1"/>
    <col min="7895" max="7895" width="13.875" customWidth="1"/>
    <col min="7896" max="7896" width="12.75" customWidth="1"/>
    <col min="7897" max="7898" width="12.25" bestFit="1" customWidth="1"/>
    <col min="7899" max="7899" width="11.25" customWidth="1"/>
    <col min="7900" max="7900" width="13.125" bestFit="1" customWidth="1"/>
    <col min="7901" max="7901" width="9.5" customWidth="1"/>
    <col min="7902" max="7902" width="13" customWidth="1"/>
    <col min="8148" max="8148" width="10" customWidth="1"/>
    <col min="8149" max="8149" width="1" customWidth="1"/>
    <col min="8150" max="8150" width="14.625" customWidth="1"/>
    <col min="8151" max="8151" width="13.875" customWidth="1"/>
    <col min="8152" max="8152" width="12.75" customWidth="1"/>
    <col min="8153" max="8154" width="12.25" bestFit="1" customWidth="1"/>
    <col min="8155" max="8155" width="11.25" customWidth="1"/>
    <col min="8156" max="8156" width="13.125" bestFit="1" customWidth="1"/>
    <col min="8157" max="8157" width="9.5" customWidth="1"/>
    <col min="8158" max="8158" width="13" customWidth="1"/>
    <col min="8404" max="8404" width="10" customWidth="1"/>
    <col min="8405" max="8405" width="1" customWidth="1"/>
    <col min="8406" max="8406" width="14.625" customWidth="1"/>
    <col min="8407" max="8407" width="13.875" customWidth="1"/>
    <col min="8408" max="8408" width="12.75" customWidth="1"/>
    <col min="8409" max="8410" width="12.25" bestFit="1" customWidth="1"/>
    <col min="8411" max="8411" width="11.25" customWidth="1"/>
    <col min="8412" max="8412" width="13.125" bestFit="1" customWidth="1"/>
    <col min="8413" max="8413" width="9.5" customWidth="1"/>
    <col min="8414" max="8414" width="13" customWidth="1"/>
    <col min="8660" max="8660" width="10" customWidth="1"/>
    <col min="8661" max="8661" width="1" customWidth="1"/>
    <col min="8662" max="8662" width="14.625" customWidth="1"/>
    <col min="8663" max="8663" width="13.875" customWidth="1"/>
    <col min="8664" max="8664" width="12.75" customWidth="1"/>
    <col min="8665" max="8666" width="12.25" bestFit="1" customWidth="1"/>
    <col min="8667" max="8667" width="11.25" customWidth="1"/>
    <col min="8668" max="8668" width="13.125" bestFit="1" customWidth="1"/>
    <col min="8669" max="8669" width="9.5" customWidth="1"/>
    <col min="8670" max="8670" width="13" customWidth="1"/>
    <col min="8916" max="8916" width="10" customWidth="1"/>
    <col min="8917" max="8917" width="1" customWidth="1"/>
    <col min="8918" max="8918" width="14.625" customWidth="1"/>
    <col min="8919" max="8919" width="13.875" customWidth="1"/>
    <col min="8920" max="8920" width="12.75" customWidth="1"/>
    <col min="8921" max="8922" width="12.25" bestFit="1" customWidth="1"/>
    <col min="8923" max="8923" width="11.25" customWidth="1"/>
    <col min="8924" max="8924" width="13.125" bestFit="1" customWidth="1"/>
    <col min="8925" max="8925" width="9.5" customWidth="1"/>
    <col min="8926" max="8926" width="13" customWidth="1"/>
    <col min="9172" max="9172" width="10" customWidth="1"/>
    <col min="9173" max="9173" width="1" customWidth="1"/>
    <col min="9174" max="9174" width="14.625" customWidth="1"/>
    <col min="9175" max="9175" width="13.875" customWidth="1"/>
    <col min="9176" max="9176" width="12.75" customWidth="1"/>
    <col min="9177" max="9178" width="12.25" bestFit="1" customWidth="1"/>
    <col min="9179" max="9179" width="11.25" customWidth="1"/>
    <col min="9180" max="9180" width="13.125" bestFit="1" customWidth="1"/>
    <col min="9181" max="9181" width="9.5" customWidth="1"/>
    <col min="9182" max="9182" width="13" customWidth="1"/>
    <col min="9428" max="9428" width="10" customWidth="1"/>
    <col min="9429" max="9429" width="1" customWidth="1"/>
    <col min="9430" max="9430" width="14.625" customWidth="1"/>
    <col min="9431" max="9431" width="13.875" customWidth="1"/>
    <col min="9432" max="9432" width="12.75" customWidth="1"/>
    <col min="9433" max="9434" width="12.25" bestFit="1" customWidth="1"/>
    <col min="9435" max="9435" width="11.25" customWidth="1"/>
    <col min="9436" max="9436" width="13.125" bestFit="1" customWidth="1"/>
    <col min="9437" max="9437" width="9.5" customWidth="1"/>
    <col min="9438" max="9438" width="13" customWidth="1"/>
    <col min="9684" max="9684" width="10" customWidth="1"/>
    <col min="9685" max="9685" width="1" customWidth="1"/>
    <col min="9686" max="9686" width="14.625" customWidth="1"/>
    <col min="9687" max="9687" width="13.875" customWidth="1"/>
    <col min="9688" max="9688" width="12.75" customWidth="1"/>
    <col min="9689" max="9690" width="12.25" bestFit="1" customWidth="1"/>
    <col min="9691" max="9691" width="11.25" customWidth="1"/>
    <col min="9692" max="9692" width="13.125" bestFit="1" customWidth="1"/>
    <col min="9693" max="9693" width="9.5" customWidth="1"/>
    <col min="9694" max="9694" width="13" customWidth="1"/>
    <col min="9940" max="9940" width="10" customWidth="1"/>
    <col min="9941" max="9941" width="1" customWidth="1"/>
    <col min="9942" max="9942" width="14.625" customWidth="1"/>
    <col min="9943" max="9943" width="13.875" customWidth="1"/>
    <col min="9944" max="9944" width="12.75" customWidth="1"/>
    <col min="9945" max="9946" width="12.25" bestFit="1" customWidth="1"/>
    <col min="9947" max="9947" width="11.25" customWidth="1"/>
    <col min="9948" max="9948" width="13.125" bestFit="1" customWidth="1"/>
    <col min="9949" max="9949" width="9.5" customWidth="1"/>
    <col min="9950" max="9950" width="13" customWidth="1"/>
    <col min="10196" max="10196" width="10" customWidth="1"/>
    <col min="10197" max="10197" width="1" customWidth="1"/>
    <col min="10198" max="10198" width="14.625" customWidth="1"/>
    <col min="10199" max="10199" width="13.875" customWidth="1"/>
    <col min="10200" max="10200" width="12.75" customWidth="1"/>
    <col min="10201" max="10202" width="12.25" bestFit="1" customWidth="1"/>
    <col min="10203" max="10203" width="11.25" customWidth="1"/>
    <col min="10204" max="10204" width="13.125" bestFit="1" customWidth="1"/>
    <col min="10205" max="10205" width="9.5" customWidth="1"/>
    <col min="10206" max="10206" width="13" customWidth="1"/>
    <col min="10452" max="10452" width="10" customWidth="1"/>
    <col min="10453" max="10453" width="1" customWidth="1"/>
    <col min="10454" max="10454" width="14.625" customWidth="1"/>
    <col min="10455" max="10455" width="13.875" customWidth="1"/>
    <col min="10456" max="10456" width="12.75" customWidth="1"/>
    <col min="10457" max="10458" width="12.25" bestFit="1" customWidth="1"/>
    <col min="10459" max="10459" width="11.25" customWidth="1"/>
    <col min="10460" max="10460" width="13.125" bestFit="1" customWidth="1"/>
    <col min="10461" max="10461" width="9.5" customWidth="1"/>
    <col min="10462" max="10462" width="13" customWidth="1"/>
    <col min="10708" max="10708" width="10" customWidth="1"/>
    <col min="10709" max="10709" width="1" customWidth="1"/>
    <col min="10710" max="10710" width="14.625" customWidth="1"/>
    <col min="10711" max="10711" width="13.875" customWidth="1"/>
    <col min="10712" max="10712" width="12.75" customWidth="1"/>
    <col min="10713" max="10714" width="12.25" bestFit="1" customWidth="1"/>
    <col min="10715" max="10715" width="11.25" customWidth="1"/>
    <col min="10716" max="10716" width="13.125" bestFit="1" customWidth="1"/>
    <col min="10717" max="10717" width="9.5" customWidth="1"/>
    <col min="10718" max="10718" width="13" customWidth="1"/>
    <col min="10964" max="10964" width="10" customWidth="1"/>
    <col min="10965" max="10965" width="1" customWidth="1"/>
    <col min="10966" max="10966" width="14.625" customWidth="1"/>
    <col min="10967" max="10967" width="13.875" customWidth="1"/>
    <col min="10968" max="10968" width="12.75" customWidth="1"/>
    <col min="10969" max="10970" width="12.25" bestFit="1" customWidth="1"/>
    <col min="10971" max="10971" width="11.25" customWidth="1"/>
    <col min="10972" max="10972" width="13.125" bestFit="1" customWidth="1"/>
    <col min="10973" max="10973" width="9.5" customWidth="1"/>
    <col min="10974" max="10974" width="13" customWidth="1"/>
    <col min="11220" max="11220" width="10" customWidth="1"/>
    <col min="11221" max="11221" width="1" customWidth="1"/>
    <col min="11222" max="11222" width="14.625" customWidth="1"/>
    <col min="11223" max="11223" width="13.875" customWidth="1"/>
    <col min="11224" max="11224" width="12.75" customWidth="1"/>
    <col min="11225" max="11226" width="12.25" bestFit="1" customWidth="1"/>
    <col min="11227" max="11227" width="11.25" customWidth="1"/>
    <col min="11228" max="11228" width="13.125" bestFit="1" customWidth="1"/>
    <col min="11229" max="11229" width="9.5" customWidth="1"/>
    <col min="11230" max="11230" width="13" customWidth="1"/>
    <col min="11476" max="11476" width="10" customWidth="1"/>
    <col min="11477" max="11477" width="1" customWidth="1"/>
    <col min="11478" max="11478" width="14.625" customWidth="1"/>
    <col min="11479" max="11479" width="13.875" customWidth="1"/>
    <col min="11480" max="11480" width="12.75" customWidth="1"/>
    <col min="11481" max="11482" width="12.25" bestFit="1" customWidth="1"/>
    <col min="11483" max="11483" width="11.25" customWidth="1"/>
    <col min="11484" max="11484" width="13.125" bestFit="1" customWidth="1"/>
    <col min="11485" max="11485" width="9.5" customWidth="1"/>
    <col min="11486" max="11486" width="13" customWidth="1"/>
    <col min="11732" max="11732" width="10" customWidth="1"/>
    <col min="11733" max="11733" width="1" customWidth="1"/>
    <col min="11734" max="11734" width="14.625" customWidth="1"/>
    <col min="11735" max="11735" width="13.875" customWidth="1"/>
    <col min="11736" max="11736" width="12.75" customWidth="1"/>
    <col min="11737" max="11738" width="12.25" bestFit="1" customWidth="1"/>
    <col min="11739" max="11739" width="11.25" customWidth="1"/>
    <col min="11740" max="11740" width="13.125" bestFit="1" customWidth="1"/>
    <col min="11741" max="11741" width="9.5" customWidth="1"/>
    <col min="11742" max="11742" width="13" customWidth="1"/>
    <col min="11988" max="11988" width="10" customWidth="1"/>
    <col min="11989" max="11989" width="1" customWidth="1"/>
    <col min="11990" max="11990" width="14.625" customWidth="1"/>
    <col min="11991" max="11991" width="13.875" customWidth="1"/>
    <col min="11992" max="11992" width="12.75" customWidth="1"/>
    <col min="11993" max="11994" width="12.25" bestFit="1" customWidth="1"/>
    <col min="11995" max="11995" width="11.25" customWidth="1"/>
    <col min="11996" max="11996" width="13.125" bestFit="1" customWidth="1"/>
    <col min="11997" max="11997" width="9.5" customWidth="1"/>
    <col min="11998" max="11998" width="13" customWidth="1"/>
    <col min="12244" max="12244" width="10" customWidth="1"/>
    <col min="12245" max="12245" width="1" customWidth="1"/>
    <col min="12246" max="12246" width="14.625" customWidth="1"/>
    <col min="12247" max="12247" width="13.875" customWidth="1"/>
    <col min="12248" max="12248" width="12.75" customWidth="1"/>
    <col min="12249" max="12250" width="12.25" bestFit="1" customWidth="1"/>
    <col min="12251" max="12251" width="11.25" customWidth="1"/>
    <col min="12252" max="12252" width="13.125" bestFit="1" customWidth="1"/>
    <col min="12253" max="12253" width="9.5" customWidth="1"/>
    <col min="12254" max="12254" width="13" customWidth="1"/>
    <col min="12500" max="12500" width="10" customWidth="1"/>
    <col min="12501" max="12501" width="1" customWidth="1"/>
    <col min="12502" max="12502" width="14.625" customWidth="1"/>
    <col min="12503" max="12503" width="13.875" customWidth="1"/>
    <col min="12504" max="12504" width="12.75" customWidth="1"/>
    <col min="12505" max="12506" width="12.25" bestFit="1" customWidth="1"/>
    <col min="12507" max="12507" width="11.25" customWidth="1"/>
    <col min="12508" max="12508" width="13.125" bestFit="1" customWidth="1"/>
    <col min="12509" max="12509" width="9.5" customWidth="1"/>
    <col min="12510" max="12510" width="13" customWidth="1"/>
    <col min="12756" max="12756" width="10" customWidth="1"/>
    <col min="12757" max="12757" width="1" customWidth="1"/>
    <col min="12758" max="12758" width="14.625" customWidth="1"/>
    <col min="12759" max="12759" width="13.875" customWidth="1"/>
    <col min="12760" max="12760" width="12.75" customWidth="1"/>
    <col min="12761" max="12762" width="12.25" bestFit="1" customWidth="1"/>
    <col min="12763" max="12763" width="11.25" customWidth="1"/>
    <col min="12764" max="12764" width="13.125" bestFit="1" customWidth="1"/>
    <col min="12765" max="12765" width="9.5" customWidth="1"/>
    <col min="12766" max="12766" width="13" customWidth="1"/>
    <col min="13012" max="13012" width="10" customWidth="1"/>
    <col min="13013" max="13013" width="1" customWidth="1"/>
    <col min="13014" max="13014" width="14.625" customWidth="1"/>
    <col min="13015" max="13015" width="13.875" customWidth="1"/>
    <col min="13016" max="13016" width="12.75" customWidth="1"/>
    <col min="13017" max="13018" width="12.25" bestFit="1" customWidth="1"/>
    <col min="13019" max="13019" width="11.25" customWidth="1"/>
    <col min="13020" max="13020" width="13.125" bestFit="1" customWidth="1"/>
    <col min="13021" max="13021" width="9.5" customWidth="1"/>
    <col min="13022" max="13022" width="13" customWidth="1"/>
    <col min="13268" max="13268" width="10" customWidth="1"/>
    <col min="13269" max="13269" width="1" customWidth="1"/>
    <col min="13270" max="13270" width="14.625" customWidth="1"/>
    <col min="13271" max="13271" width="13.875" customWidth="1"/>
    <col min="13272" max="13272" width="12.75" customWidth="1"/>
    <col min="13273" max="13274" width="12.25" bestFit="1" customWidth="1"/>
    <col min="13275" max="13275" width="11.25" customWidth="1"/>
    <col min="13276" max="13276" width="13.125" bestFit="1" customWidth="1"/>
    <col min="13277" max="13277" width="9.5" customWidth="1"/>
    <col min="13278" max="13278" width="13" customWidth="1"/>
    <col min="13524" max="13524" width="10" customWidth="1"/>
    <col min="13525" max="13525" width="1" customWidth="1"/>
    <col min="13526" max="13526" width="14.625" customWidth="1"/>
    <col min="13527" max="13527" width="13.875" customWidth="1"/>
    <col min="13528" max="13528" width="12.75" customWidth="1"/>
    <col min="13529" max="13530" width="12.25" bestFit="1" customWidth="1"/>
    <col min="13531" max="13531" width="11.25" customWidth="1"/>
    <col min="13532" max="13532" width="13.125" bestFit="1" customWidth="1"/>
    <col min="13533" max="13533" width="9.5" customWidth="1"/>
    <col min="13534" max="13534" width="13" customWidth="1"/>
    <col min="13780" max="13780" width="10" customWidth="1"/>
    <col min="13781" max="13781" width="1" customWidth="1"/>
    <col min="13782" max="13782" width="14.625" customWidth="1"/>
    <col min="13783" max="13783" width="13.875" customWidth="1"/>
    <col min="13784" max="13784" width="12.75" customWidth="1"/>
    <col min="13785" max="13786" width="12.25" bestFit="1" customWidth="1"/>
    <col min="13787" max="13787" width="11.25" customWidth="1"/>
    <col min="13788" max="13788" width="13.125" bestFit="1" customWidth="1"/>
    <col min="13789" max="13789" width="9.5" customWidth="1"/>
    <col min="13790" max="13790" width="13" customWidth="1"/>
    <col min="14036" max="14036" width="10" customWidth="1"/>
    <col min="14037" max="14037" width="1" customWidth="1"/>
    <col min="14038" max="14038" width="14.625" customWidth="1"/>
    <col min="14039" max="14039" width="13.875" customWidth="1"/>
    <col min="14040" max="14040" width="12.75" customWidth="1"/>
    <col min="14041" max="14042" width="12.25" bestFit="1" customWidth="1"/>
    <col min="14043" max="14043" width="11.25" customWidth="1"/>
    <col min="14044" max="14044" width="13.125" bestFit="1" customWidth="1"/>
    <col min="14045" max="14045" width="9.5" customWidth="1"/>
    <col min="14046" max="14046" width="13" customWidth="1"/>
    <col min="14292" max="14292" width="10" customWidth="1"/>
    <col min="14293" max="14293" width="1" customWidth="1"/>
    <col min="14294" max="14294" width="14.625" customWidth="1"/>
    <col min="14295" max="14295" width="13.875" customWidth="1"/>
    <col min="14296" max="14296" width="12.75" customWidth="1"/>
    <col min="14297" max="14298" width="12.25" bestFit="1" customWidth="1"/>
    <col min="14299" max="14299" width="11.25" customWidth="1"/>
    <col min="14300" max="14300" width="13.125" bestFit="1" customWidth="1"/>
    <col min="14301" max="14301" width="9.5" customWidth="1"/>
    <col min="14302" max="14302" width="13" customWidth="1"/>
    <col min="14548" max="14548" width="10" customWidth="1"/>
    <col min="14549" max="14549" width="1" customWidth="1"/>
    <col min="14550" max="14550" width="14.625" customWidth="1"/>
    <col min="14551" max="14551" width="13.875" customWidth="1"/>
    <col min="14552" max="14552" width="12.75" customWidth="1"/>
    <col min="14553" max="14554" width="12.25" bestFit="1" customWidth="1"/>
    <col min="14555" max="14555" width="11.25" customWidth="1"/>
    <col min="14556" max="14556" width="13.125" bestFit="1" customWidth="1"/>
    <col min="14557" max="14557" width="9.5" customWidth="1"/>
    <col min="14558" max="14558" width="13" customWidth="1"/>
    <col min="14804" max="14804" width="10" customWidth="1"/>
    <col min="14805" max="14805" width="1" customWidth="1"/>
    <col min="14806" max="14806" width="14.625" customWidth="1"/>
    <col min="14807" max="14807" width="13.875" customWidth="1"/>
    <col min="14808" max="14808" width="12.75" customWidth="1"/>
    <col min="14809" max="14810" width="12.25" bestFit="1" customWidth="1"/>
    <col min="14811" max="14811" width="11.25" customWidth="1"/>
    <col min="14812" max="14812" width="13.125" bestFit="1" customWidth="1"/>
    <col min="14813" max="14813" width="9.5" customWidth="1"/>
    <col min="14814" max="14814" width="13" customWidth="1"/>
    <col min="15060" max="15060" width="10" customWidth="1"/>
    <col min="15061" max="15061" width="1" customWidth="1"/>
    <col min="15062" max="15062" width="14.625" customWidth="1"/>
    <col min="15063" max="15063" width="13.875" customWidth="1"/>
    <col min="15064" max="15064" width="12.75" customWidth="1"/>
    <col min="15065" max="15066" width="12.25" bestFit="1" customWidth="1"/>
    <col min="15067" max="15067" width="11.25" customWidth="1"/>
    <col min="15068" max="15068" width="13.125" bestFit="1" customWidth="1"/>
    <col min="15069" max="15069" width="9.5" customWidth="1"/>
    <col min="15070" max="15070" width="13" customWidth="1"/>
    <col min="15316" max="15316" width="10" customWidth="1"/>
    <col min="15317" max="15317" width="1" customWidth="1"/>
    <col min="15318" max="15318" width="14.625" customWidth="1"/>
    <col min="15319" max="15319" width="13.875" customWidth="1"/>
    <col min="15320" max="15320" width="12.75" customWidth="1"/>
    <col min="15321" max="15322" width="12.25" bestFit="1" customWidth="1"/>
    <col min="15323" max="15323" width="11.25" customWidth="1"/>
    <col min="15324" max="15324" width="13.125" bestFit="1" customWidth="1"/>
    <col min="15325" max="15325" width="9.5" customWidth="1"/>
    <col min="15326" max="15326" width="13" customWidth="1"/>
    <col min="15572" max="15572" width="10" customWidth="1"/>
    <col min="15573" max="15573" width="1" customWidth="1"/>
    <col min="15574" max="15574" width="14.625" customWidth="1"/>
    <col min="15575" max="15575" width="13.875" customWidth="1"/>
    <col min="15576" max="15576" width="12.75" customWidth="1"/>
    <col min="15577" max="15578" width="12.25" bestFit="1" customWidth="1"/>
    <col min="15579" max="15579" width="11.25" customWidth="1"/>
    <col min="15580" max="15580" width="13.125" bestFit="1" customWidth="1"/>
    <col min="15581" max="15581" width="9.5" customWidth="1"/>
    <col min="15582" max="15582" width="13" customWidth="1"/>
    <col min="15828" max="15828" width="10" customWidth="1"/>
    <col min="15829" max="15829" width="1" customWidth="1"/>
    <col min="15830" max="15830" width="14.625" customWidth="1"/>
    <col min="15831" max="15831" width="13.875" customWidth="1"/>
    <col min="15832" max="15832" width="12.75" customWidth="1"/>
    <col min="15833" max="15834" width="12.25" bestFit="1" customWidth="1"/>
    <col min="15835" max="15835" width="11.25" customWidth="1"/>
    <col min="15836" max="15836" width="13.125" bestFit="1" customWidth="1"/>
    <col min="15837" max="15837" width="9.5" customWidth="1"/>
    <col min="15838" max="15838" width="13" customWidth="1"/>
    <col min="16084" max="16084" width="10" customWidth="1"/>
    <col min="16085" max="16085" width="1" customWidth="1"/>
    <col min="16086" max="16086" width="14.625" customWidth="1"/>
    <col min="16087" max="16087" width="13.875" customWidth="1"/>
    <col min="16088" max="16088" width="12.75" customWidth="1"/>
    <col min="16089" max="16090" width="12.25" bestFit="1" customWidth="1"/>
    <col min="16091" max="16091" width="11.25" customWidth="1"/>
    <col min="16092" max="16092" width="13.125" bestFit="1" customWidth="1"/>
    <col min="16093" max="16093" width="9.5" customWidth="1"/>
    <col min="16094" max="16094" width="13" customWidth="1"/>
  </cols>
  <sheetData>
    <row r="1" spans="1:9" ht="30" customHeight="1"/>
    <row r="2" spans="1:9" ht="22.5" customHeight="1">
      <c r="A2" s="370" t="s">
        <v>405</v>
      </c>
      <c r="B2" s="401"/>
      <c r="C2" s="401"/>
      <c r="D2" s="401"/>
      <c r="E2" s="401"/>
      <c r="F2" s="401"/>
      <c r="G2" s="401"/>
      <c r="H2" s="401"/>
      <c r="I2" s="401"/>
    </row>
    <row r="3" spans="1:9" ht="13.5" customHeight="1" thickBot="1">
      <c r="A3" s="323" t="s">
        <v>91</v>
      </c>
      <c r="B3" s="324"/>
      <c r="C3" s="324"/>
      <c r="D3" s="324"/>
      <c r="E3" s="324"/>
      <c r="F3" s="324"/>
      <c r="G3" s="325"/>
      <c r="H3" s="325"/>
      <c r="I3" s="326" t="s">
        <v>90</v>
      </c>
    </row>
    <row r="4" spans="1:9" ht="26.25" customHeight="1">
      <c r="A4" s="327" t="s">
        <v>89</v>
      </c>
      <c r="B4" s="328" t="s">
        <v>88</v>
      </c>
      <c r="C4" s="328" t="s">
        <v>87</v>
      </c>
      <c r="D4" s="328" t="s">
        <v>80</v>
      </c>
      <c r="E4" s="328" t="s">
        <v>79</v>
      </c>
      <c r="F4" s="328" t="s">
        <v>86</v>
      </c>
      <c r="G4" s="328" t="s">
        <v>85</v>
      </c>
      <c r="H4" s="328" t="s">
        <v>112</v>
      </c>
      <c r="I4" s="329" t="s">
        <v>113</v>
      </c>
    </row>
    <row r="5" spans="1:9" ht="26.25" customHeight="1">
      <c r="A5" s="330" t="s">
        <v>382</v>
      </c>
      <c r="B5" s="331">
        <v>261760</v>
      </c>
      <c r="C5" s="332">
        <v>38060</v>
      </c>
      <c r="D5" s="332">
        <v>105975</v>
      </c>
      <c r="E5" s="332">
        <v>12017</v>
      </c>
      <c r="F5" s="332">
        <v>92266</v>
      </c>
      <c r="G5" s="332">
        <v>6454</v>
      </c>
      <c r="H5" s="332">
        <v>6918</v>
      </c>
      <c r="I5" s="332">
        <v>69</v>
      </c>
    </row>
    <row r="6" spans="1:9" ht="26.25" customHeight="1">
      <c r="A6" s="330" t="s">
        <v>383</v>
      </c>
      <c r="B6" s="333">
        <v>261268</v>
      </c>
      <c r="C6" s="333">
        <v>38236</v>
      </c>
      <c r="D6" s="333">
        <v>105584</v>
      </c>
      <c r="E6" s="333">
        <v>11765</v>
      </c>
      <c r="F6" s="333">
        <v>91516</v>
      </c>
      <c r="G6" s="333">
        <v>6341</v>
      </c>
      <c r="H6" s="333">
        <v>7756</v>
      </c>
      <c r="I6" s="332">
        <v>69</v>
      </c>
    </row>
    <row r="7" spans="1:9" ht="26.25" customHeight="1">
      <c r="A7" s="330" t="s">
        <v>384</v>
      </c>
      <c r="B7" s="333">
        <v>260643</v>
      </c>
      <c r="C7" s="333">
        <v>38392</v>
      </c>
      <c r="D7" s="333">
        <v>105463</v>
      </c>
      <c r="E7" s="333">
        <v>11577</v>
      </c>
      <c r="F7" s="333">
        <v>90793</v>
      </c>
      <c r="G7" s="333">
        <v>6198</v>
      </c>
      <c r="H7" s="333">
        <v>8153</v>
      </c>
      <c r="I7" s="331">
        <v>68</v>
      </c>
    </row>
    <row r="8" spans="1:9" ht="26.25" customHeight="1">
      <c r="A8" s="334" t="s">
        <v>385</v>
      </c>
      <c r="B8" s="335">
        <v>260111.541</v>
      </c>
      <c r="C8" s="336">
        <v>38568.866000000002</v>
      </c>
      <c r="D8" s="336">
        <v>104996.611</v>
      </c>
      <c r="E8" s="336">
        <v>11420.608</v>
      </c>
      <c r="F8" s="336">
        <v>90736.718999999997</v>
      </c>
      <c r="G8" s="336">
        <v>6140.701</v>
      </c>
      <c r="H8" s="336">
        <v>8179.9380000000001</v>
      </c>
      <c r="I8" s="337">
        <v>68.097999999999999</v>
      </c>
    </row>
    <row r="9" spans="1:9" ht="26.25" customHeight="1" thickBot="1">
      <c r="A9" s="334" t="s">
        <v>406</v>
      </c>
      <c r="B9" s="335">
        <v>259377</v>
      </c>
      <c r="C9" s="336">
        <v>38737</v>
      </c>
      <c r="D9" s="336">
        <v>104496</v>
      </c>
      <c r="E9" s="336">
        <v>10968</v>
      </c>
      <c r="F9" s="336">
        <v>90505</v>
      </c>
      <c r="G9" s="336">
        <v>6152</v>
      </c>
      <c r="H9" s="336">
        <v>8453</v>
      </c>
      <c r="I9" s="337">
        <v>69</v>
      </c>
    </row>
    <row r="10" spans="1:9" ht="22.5" customHeight="1" thickBot="1">
      <c r="A10" s="338" t="s">
        <v>84</v>
      </c>
      <c r="B10" s="339"/>
      <c r="C10" s="340"/>
      <c r="D10" s="340"/>
      <c r="E10" s="340"/>
      <c r="F10" s="340"/>
      <c r="G10" s="340"/>
      <c r="H10" s="340"/>
      <c r="I10" s="340"/>
    </row>
    <row r="11" spans="1:9" ht="26.25" customHeight="1">
      <c r="A11" s="330" t="s">
        <v>382</v>
      </c>
      <c r="B11" s="341">
        <v>778130243</v>
      </c>
      <c r="C11" s="341">
        <v>717353516</v>
      </c>
      <c r="D11" s="341">
        <v>20824215</v>
      </c>
      <c r="E11" s="341">
        <v>3340740</v>
      </c>
      <c r="F11" s="341">
        <v>2811762</v>
      </c>
      <c r="G11" s="341">
        <v>112248</v>
      </c>
      <c r="H11" s="341">
        <v>33685892</v>
      </c>
      <c r="I11" s="342">
        <v>1870</v>
      </c>
    </row>
    <row r="12" spans="1:9" ht="26.25" customHeight="1">
      <c r="A12" s="343" t="s">
        <v>383</v>
      </c>
      <c r="B12" s="341">
        <v>814301692</v>
      </c>
      <c r="C12" s="341">
        <v>758063789</v>
      </c>
      <c r="D12" s="341">
        <v>20281064</v>
      </c>
      <c r="E12" s="341">
        <v>3169629</v>
      </c>
      <c r="F12" s="341">
        <v>2788512</v>
      </c>
      <c r="G12" s="341">
        <v>110757</v>
      </c>
      <c r="H12" s="341">
        <v>29886063</v>
      </c>
      <c r="I12" s="342">
        <v>1878</v>
      </c>
    </row>
    <row r="13" spans="1:9" ht="26.25" customHeight="1">
      <c r="A13" s="343" t="s">
        <v>384</v>
      </c>
      <c r="B13" s="344">
        <v>822361477</v>
      </c>
      <c r="C13" s="344">
        <v>761155869</v>
      </c>
      <c r="D13" s="344">
        <v>20464844</v>
      </c>
      <c r="E13" s="344">
        <v>3001599</v>
      </c>
      <c r="F13" s="344">
        <v>2765904</v>
      </c>
      <c r="G13" s="344">
        <v>108768</v>
      </c>
      <c r="H13" s="344">
        <v>34862646</v>
      </c>
      <c r="I13" s="345">
        <v>1847</v>
      </c>
    </row>
    <row r="14" spans="1:9" ht="26.25" customHeight="1">
      <c r="A14" s="343" t="s">
        <v>385</v>
      </c>
      <c r="B14" s="344">
        <v>824233081</v>
      </c>
      <c r="C14" s="344">
        <v>764257825</v>
      </c>
      <c r="D14" s="344">
        <v>19642080</v>
      </c>
      <c r="E14" s="344">
        <v>2853998</v>
      </c>
      <c r="F14" s="344">
        <v>2764828</v>
      </c>
      <c r="G14" s="344">
        <v>107159</v>
      </c>
      <c r="H14" s="344">
        <v>34605346</v>
      </c>
      <c r="I14" s="345">
        <v>1845</v>
      </c>
    </row>
    <row r="15" spans="1:9" ht="26.25" customHeight="1" thickBot="1">
      <c r="A15" s="346" t="s">
        <v>407</v>
      </c>
      <c r="B15" s="347">
        <v>880755511</v>
      </c>
      <c r="C15" s="347">
        <v>817191986</v>
      </c>
      <c r="D15" s="347">
        <v>20225683</v>
      </c>
      <c r="E15" s="347">
        <v>3237257</v>
      </c>
      <c r="F15" s="347">
        <v>2757195</v>
      </c>
      <c r="G15" s="347">
        <v>107352</v>
      </c>
      <c r="H15" s="347">
        <v>37234194</v>
      </c>
      <c r="I15" s="348">
        <v>1844</v>
      </c>
    </row>
    <row r="16" spans="1:9" ht="15" customHeight="1">
      <c r="A16" s="24" t="s">
        <v>78</v>
      </c>
      <c r="B16" s="24"/>
      <c r="C16" s="24"/>
      <c r="D16" s="24"/>
      <c r="E16" s="24"/>
      <c r="F16" s="24"/>
      <c r="G16" s="325"/>
      <c r="H16" s="325"/>
      <c r="I16" s="325"/>
    </row>
  </sheetData>
  <mergeCells count="1">
    <mergeCell ref="A2:I2"/>
  </mergeCells>
  <phoneticPr fontId="3"/>
  <printOptions horizontalCentered="1"/>
  <pageMargins left="0.59055118110236227" right="0.59055118110236227" top="0.98425196850393704" bottom="0.98425196850393704" header="0.51181102362204722" footer="0.51181102362204722"/>
  <pageSetup paperSize="9" scale="80" orientation="portrait" horizontalDpi="300" verticalDpi="300" r:id="rId1"/>
  <headerFooter alignWithMargins="0"/>
  <ignoredErrors>
    <ignoredError sqref="A10 A6:A9 A12:A1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zoomScaleNormal="100" zoomScaleSheetLayoutView="100" workbookViewId="0">
      <selection activeCell="A2" sqref="A2:M2"/>
    </sheetView>
  </sheetViews>
  <sheetFormatPr defaultColWidth="8.625" defaultRowHeight="12"/>
  <cols>
    <col min="1" max="1" width="13.125" style="2" customWidth="1"/>
    <col min="2" max="2" width="6.875" style="23" customWidth="1"/>
    <col min="3" max="3" width="6.875" style="21" customWidth="1"/>
    <col min="4" max="4" width="6.75" style="21" customWidth="1"/>
    <col min="5" max="5" width="6.75" style="2" customWidth="1"/>
    <col min="6" max="6" width="9.5" style="21" bestFit="1" customWidth="1"/>
    <col min="7" max="7" width="7.875" style="2" customWidth="1"/>
    <col min="8" max="8" width="5.375" style="2" customWidth="1"/>
    <col min="9" max="9" width="6.5" style="2" bestFit="1" customWidth="1"/>
    <col min="10" max="13" width="5.375" style="2" customWidth="1"/>
    <col min="14" max="16384" width="8.625" style="2"/>
  </cols>
  <sheetData>
    <row r="1" spans="1:13" ht="30" customHeight="1">
      <c r="A1" s="2" t="s">
        <v>130</v>
      </c>
      <c r="L1" s="27"/>
    </row>
    <row r="2" spans="1:13" ht="22.5" customHeight="1">
      <c r="A2" s="419" t="s">
        <v>408</v>
      </c>
      <c r="B2" s="419"/>
      <c r="C2" s="419"/>
      <c r="D2" s="419"/>
      <c r="E2" s="419"/>
      <c r="F2" s="419"/>
      <c r="G2" s="419"/>
      <c r="H2" s="419"/>
      <c r="I2" s="419"/>
      <c r="J2" s="419"/>
      <c r="K2" s="419"/>
      <c r="L2" s="419"/>
      <c r="M2" s="419"/>
    </row>
    <row r="3" spans="1:13" ht="13.5" customHeight="1" thickBot="1">
      <c r="A3" s="29"/>
      <c r="B3" s="30"/>
      <c r="C3" s="31"/>
      <c r="D3" s="31"/>
      <c r="E3" s="29"/>
      <c r="F3" s="31"/>
      <c r="G3" s="29"/>
      <c r="H3" s="29"/>
      <c r="I3" s="29"/>
      <c r="J3" s="29"/>
      <c r="K3" s="29"/>
      <c r="L3" s="29"/>
      <c r="M3" s="29"/>
    </row>
    <row r="4" spans="1:13" ht="15" customHeight="1">
      <c r="A4" s="420" t="s">
        <v>101</v>
      </c>
      <c r="B4" s="61" t="s">
        <v>100</v>
      </c>
      <c r="C4" s="62"/>
      <c r="D4" s="63"/>
      <c r="E4" s="422" t="s">
        <v>114</v>
      </c>
      <c r="F4" s="424" t="s">
        <v>115</v>
      </c>
      <c r="G4" s="426" t="s">
        <v>116</v>
      </c>
      <c r="H4" s="64" t="s">
        <v>99</v>
      </c>
      <c r="I4" s="64"/>
      <c r="J4" s="64"/>
      <c r="K4" s="64"/>
      <c r="L4" s="65"/>
      <c r="M4" s="66"/>
    </row>
    <row r="5" spans="1:13" ht="27">
      <c r="A5" s="421"/>
      <c r="B5" s="67" t="s">
        <v>98</v>
      </c>
      <c r="C5" s="68" t="s">
        <v>117</v>
      </c>
      <c r="D5" s="69" t="s">
        <v>118</v>
      </c>
      <c r="E5" s="423"/>
      <c r="F5" s="425"/>
      <c r="G5" s="427"/>
      <c r="H5" s="70" t="s">
        <v>97</v>
      </c>
      <c r="I5" s="71" t="s">
        <v>96</v>
      </c>
      <c r="J5" s="71" t="s">
        <v>95</v>
      </c>
      <c r="K5" s="71" t="s">
        <v>94</v>
      </c>
      <c r="L5" s="71" t="s">
        <v>93</v>
      </c>
      <c r="M5" s="72" t="s">
        <v>92</v>
      </c>
    </row>
    <row r="6" spans="1:13" ht="25.5" customHeight="1">
      <c r="A6" s="73" t="s">
        <v>409</v>
      </c>
      <c r="B6" s="74">
        <v>17.899999999999999</v>
      </c>
      <c r="C6" s="75">
        <v>38.1</v>
      </c>
      <c r="D6" s="76">
        <v>-6.6</v>
      </c>
      <c r="E6" s="77">
        <v>73</v>
      </c>
      <c r="F6" s="78">
        <v>2586</v>
      </c>
      <c r="G6" s="79">
        <v>3</v>
      </c>
      <c r="H6" s="80">
        <v>24</v>
      </c>
      <c r="I6" s="81">
        <v>133</v>
      </c>
      <c r="J6" s="81">
        <v>81</v>
      </c>
      <c r="K6" s="81">
        <v>37</v>
      </c>
      <c r="L6" s="81">
        <v>80</v>
      </c>
      <c r="M6" s="82">
        <v>11</v>
      </c>
    </row>
    <row r="7" spans="1:13" ht="25.5" customHeight="1">
      <c r="A7" s="83" t="s">
        <v>120</v>
      </c>
      <c r="B7" s="84">
        <v>17</v>
      </c>
      <c r="C7" s="85">
        <v>36.9</v>
      </c>
      <c r="D7" s="86">
        <v>-3.3</v>
      </c>
      <c r="E7" s="87">
        <v>70</v>
      </c>
      <c r="F7" s="88">
        <v>1634.5</v>
      </c>
      <c r="G7" s="89">
        <v>3.1</v>
      </c>
      <c r="H7" s="90">
        <v>25</v>
      </c>
      <c r="I7" s="91">
        <v>162</v>
      </c>
      <c r="J7" s="91">
        <v>72</v>
      </c>
      <c r="K7" s="91">
        <v>35</v>
      </c>
      <c r="L7" s="91">
        <v>56</v>
      </c>
      <c r="M7" s="92">
        <v>15</v>
      </c>
    </row>
    <row r="8" spans="1:13" ht="25.5" customHeight="1">
      <c r="A8" s="83" t="s">
        <v>121</v>
      </c>
      <c r="B8" s="84">
        <v>17.399999999999999</v>
      </c>
      <c r="C8" s="85">
        <v>38.4</v>
      </c>
      <c r="D8" s="86">
        <v>-3.8</v>
      </c>
      <c r="E8" s="87">
        <v>71</v>
      </c>
      <c r="F8" s="88">
        <v>1877</v>
      </c>
      <c r="G8" s="89">
        <v>3.2</v>
      </c>
      <c r="H8" s="90">
        <v>41</v>
      </c>
      <c r="I8" s="91">
        <v>147</v>
      </c>
      <c r="J8" s="91">
        <v>59</v>
      </c>
      <c r="K8" s="91">
        <v>35</v>
      </c>
      <c r="L8" s="91">
        <v>65</v>
      </c>
      <c r="M8" s="92">
        <v>18</v>
      </c>
    </row>
    <row r="9" spans="1:13" ht="25.5" customHeight="1">
      <c r="A9" s="83" t="s">
        <v>132</v>
      </c>
      <c r="B9" s="93">
        <v>17.399999999999999</v>
      </c>
      <c r="C9" s="75">
        <v>38.4</v>
      </c>
      <c r="D9" s="76">
        <v>-3.8</v>
      </c>
      <c r="E9" s="94">
        <v>71</v>
      </c>
      <c r="F9" s="78">
        <v>1877</v>
      </c>
      <c r="G9" s="79">
        <v>3.2</v>
      </c>
      <c r="H9" s="95">
        <v>41</v>
      </c>
      <c r="I9" s="96">
        <v>147</v>
      </c>
      <c r="J9" s="96">
        <v>59</v>
      </c>
      <c r="K9" s="96">
        <v>35</v>
      </c>
      <c r="L9" s="96">
        <v>65</v>
      </c>
      <c r="M9" s="97">
        <v>18</v>
      </c>
    </row>
    <row r="10" spans="1:13" ht="25.5" customHeight="1">
      <c r="A10" s="83" t="s">
        <v>133</v>
      </c>
      <c r="B10" s="93">
        <v>17.7</v>
      </c>
      <c r="C10" s="75">
        <v>37.799999999999997</v>
      </c>
      <c r="D10" s="76">
        <v>-2.8</v>
      </c>
      <c r="E10" s="94">
        <v>71</v>
      </c>
      <c r="F10" s="78">
        <v>2078.5</v>
      </c>
      <c r="G10" s="79">
        <v>3.1</v>
      </c>
      <c r="H10" s="95">
        <v>40</v>
      </c>
      <c r="I10" s="96">
        <v>147</v>
      </c>
      <c r="J10" s="96">
        <v>72</v>
      </c>
      <c r="K10" s="96">
        <v>33</v>
      </c>
      <c r="L10" s="96">
        <v>72</v>
      </c>
      <c r="M10" s="97">
        <v>1</v>
      </c>
    </row>
    <row r="11" spans="1:13" ht="25.5" customHeight="1">
      <c r="A11" s="83" t="s">
        <v>410</v>
      </c>
      <c r="B11" s="93">
        <v>17.5</v>
      </c>
      <c r="C11" s="75">
        <v>37.9</v>
      </c>
      <c r="D11" s="76">
        <v>-1</v>
      </c>
      <c r="E11" s="94">
        <v>71</v>
      </c>
      <c r="F11" s="78">
        <v>2876</v>
      </c>
      <c r="G11" s="79">
        <v>3.2</v>
      </c>
      <c r="H11" s="402">
        <v>250</v>
      </c>
      <c r="I11" s="403"/>
      <c r="J11" s="404"/>
      <c r="K11" s="96">
        <v>24</v>
      </c>
      <c r="L11" s="96">
        <v>81</v>
      </c>
      <c r="M11" s="97">
        <v>11</v>
      </c>
    </row>
    <row r="12" spans="1:13" ht="25.5" customHeight="1">
      <c r="A12" s="83" t="s">
        <v>411</v>
      </c>
      <c r="B12" s="93">
        <v>17.899999999999999</v>
      </c>
      <c r="C12" s="75">
        <v>36.799999999999997</v>
      </c>
      <c r="D12" s="76">
        <v>-3.8</v>
      </c>
      <c r="E12" s="94">
        <v>70</v>
      </c>
      <c r="F12" s="78">
        <v>2480.5</v>
      </c>
      <c r="G12" s="319">
        <v>3.2</v>
      </c>
      <c r="H12" s="402">
        <v>248</v>
      </c>
      <c r="I12" s="403"/>
      <c r="J12" s="404"/>
      <c r="K12" s="95">
        <v>27</v>
      </c>
      <c r="L12" s="96">
        <v>67</v>
      </c>
      <c r="M12" s="97">
        <v>21</v>
      </c>
    </row>
    <row r="13" spans="1:13" ht="25.5" customHeight="1">
      <c r="A13" s="83" t="s">
        <v>384</v>
      </c>
      <c r="B13" s="93">
        <v>17.7</v>
      </c>
      <c r="C13" s="75">
        <v>37.4</v>
      </c>
      <c r="D13" s="76">
        <v>-2.2000000000000002</v>
      </c>
      <c r="E13" s="94">
        <v>69</v>
      </c>
      <c r="F13" s="78">
        <v>1664.5</v>
      </c>
      <c r="G13" s="79">
        <v>3.2</v>
      </c>
      <c r="H13" s="402">
        <v>277</v>
      </c>
      <c r="I13" s="405"/>
      <c r="J13" s="406"/>
      <c r="K13" s="91">
        <v>28</v>
      </c>
      <c r="L13" s="96">
        <v>57</v>
      </c>
      <c r="M13" s="97">
        <v>3</v>
      </c>
    </row>
    <row r="14" spans="1:13" ht="25.5" customHeight="1">
      <c r="A14" s="83" t="s">
        <v>385</v>
      </c>
      <c r="B14" s="93">
        <v>18.100000000000001</v>
      </c>
      <c r="C14" s="75">
        <v>38.200000000000003</v>
      </c>
      <c r="D14" s="76">
        <v>-3.8</v>
      </c>
      <c r="E14" s="94">
        <v>71</v>
      </c>
      <c r="F14" s="78">
        <v>2113</v>
      </c>
      <c r="G14" s="79">
        <v>3.1</v>
      </c>
      <c r="H14" s="402">
        <v>256</v>
      </c>
      <c r="I14" s="403"/>
      <c r="J14" s="404"/>
      <c r="K14" s="96">
        <v>36</v>
      </c>
      <c r="L14" s="96">
        <v>41</v>
      </c>
      <c r="M14" s="97">
        <v>2</v>
      </c>
    </row>
    <row r="15" spans="1:13" ht="25.5" customHeight="1">
      <c r="A15" s="98" t="s">
        <v>412</v>
      </c>
      <c r="B15" s="99">
        <v>18.8</v>
      </c>
      <c r="C15" s="100">
        <v>38.299999999999997</v>
      </c>
      <c r="D15" s="101">
        <v>-2</v>
      </c>
      <c r="E15" s="102">
        <v>72</v>
      </c>
      <c r="F15" s="103">
        <v>2098.5</v>
      </c>
      <c r="G15" s="104">
        <v>3.2</v>
      </c>
      <c r="H15" s="413">
        <v>250</v>
      </c>
      <c r="I15" s="414"/>
      <c r="J15" s="415"/>
      <c r="K15" s="105">
        <v>35</v>
      </c>
      <c r="L15" s="105">
        <v>66</v>
      </c>
      <c r="M15" s="357">
        <v>15</v>
      </c>
    </row>
    <row r="16" spans="1:13" ht="25.5" customHeight="1">
      <c r="A16" s="106" t="s">
        <v>413</v>
      </c>
      <c r="B16" s="107">
        <v>7.2</v>
      </c>
      <c r="C16" s="75">
        <v>15.7</v>
      </c>
      <c r="D16" s="76">
        <v>-2</v>
      </c>
      <c r="E16" s="108">
        <v>74</v>
      </c>
      <c r="F16" s="78">
        <v>46</v>
      </c>
      <c r="G16" s="109">
        <v>2.6</v>
      </c>
      <c r="H16" s="407">
        <v>19</v>
      </c>
      <c r="I16" s="408"/>
      <c r="J16" s="409"/>
      <c r="K16" s="110">
        <v>6</v>
      </c>
      <c r="L16" s="110">
        <v>2</v>
      </c>
      <c r="M16" s="111">
        <v>4</v>
      </c>
    </row>
    <row r="17" spans="1:14" ht="25.5" customHeight="1">
      <c r="A17" s="112" t="s">
        <v>141</v>
      </c>
      <c r="B17" s="84">
        <v>9.8000000000000007</v>
      </c>
      <c r="C17" s="75">
        <v>20.9</v>
      </c>
      <c r="D17" s="76">
        <v>1.4</v>
      </c>
      <c r="E17" s="113">
        <v>74</v>
      </c>
      <c r="F17" s="78">
        <v>157.5</v>
      </c>
      <c r="G17" s="79">
        <v>3.4</v>
      </c>
      <c r="H17" s="410">
        <v>17</v>
      </c>
      <c r="I17" s="411"/>
      <c r="J17" s="412"/>
      <c r="K17" s="110">
        <v>5</v>
      </c>
      <c r="L17" s="110">
        <v>6</v>
      </c>
      <c r="M17" s="111">
        <v>1</v>
      </c>
      <c r="N17" s="158"/>
    </row>
    <row r="18" spans="1:14" ht="25.5" customHeight="1">
      <c r="A18" s="112" t="s">
        <v>142</v>
      </c>
      <c r="B18" s="114">
        <v>11.4</v>
      </c>
      <c r="C18" s="75">
        <v>21.5</v>
      </c>
      <c r="D18" s="76">
        <v>-0.6</v>
      </c>
      <c r="E18" s="113">
        <v>68</v>
      </c>
      <c r="F18" s="78">
        <v>183.5</v>
      </c>
      <c r="G18" s="79">
        <v>3.1</v>
      </c>
      <c r="H18" s="410">
        <v>17</v>
      </c>
      <c r="I18" s="411"/>
      <c r="J18" s="412"/>
      <c r="K18" s="110">
        <v>3</v>
      </c>
      <c r="L18" s="110">
        <v>8</v>
      </c>
      <c r="M18" s="111">
        <v>3</v>
      </c>
      <c r="N18" s="158"/>
    </row>
    <row r="19" spans="1:14" ht="25.5" customHeight="1">
      <c r="A19" s="112" t="s">
        <v>143</v>
      </c>
      <c r="B19" s="114">
        <v>18.3</v>
      </c>
      <c r="C19" s="75">
        <v>27.4</v>
      </c>
      <c r="D19" s="76">
        <v>8</v>
      </c>
      <c r="E19" s="113">
        <v>74</v>
      </c>
      <c r="F19" s="78">
        <v>217.5</v>
      </c>
      <c r="G19" s="79">
        <v>2.7</v>
      </c>
      <c r="H19" s="410">
        <v>20</v>
      </c>
      <c r="I19" s="411"/>
      <c r="J19" s="412"/>
      <c r="K19" s="110">
        <v>3</v>
      </c>
      <c r="L19" s="110">
        <v>7</v>
      </c>
      <c r="M19" s="111">
        <v>0</v>
      </c>
      <c r="N19" s="158"/>
    </row>
    <row r="20" spans="1:14" ht="25.5" customHeight="1">
      <c r="A20" s="112" t="s">
        <v>144</v>
      </c>
      <c r="B20" s="114">
        <v>20.7</v>
      </c>
      <c r="C20" s="75">
        <v>32.200000000000003</v>
      </c>
      <c r="D20" s="76">
        <v>10.8</v>
      </c>
      <c r="E20" s="113">
        <v>62</v>
      </c>
      <c r="F20" s="78">
        <v>282.5</v>
      </c>
      <c r="G20" s="79">
        <v>3.1</v>
      </c>
      <c r="H20" s="410">
        <v>24</v>
      </c>
      <c r="I20" s="411"/>
      <c r="J20" s="412"/>
      <c r="K20" s="110">
        <v>1</v>
      </c>
      <c r="L20" s="110">
        <v>6</v>
      </c>
      <c r="M20" s="111">
        <v>0</v>
      </c>
      <c r="N20" s="158"/>
    </row>
    <row r="21" spans="1:14" ht="25.5" customHeight="1">
      <c r="A21" s="112" t="s">
        <v>145</v>
      </c>
      <c r="B21" s="114">
        <v>24.1</v>
      </c>
      <c r="C21" s="75">
        <v>34.6</v>
      </c>
      <c r="D21" s="76">
        <v>14.6</v>
      </c>
      <c r="E21" s="115">
        <v>76</v>
      </c>
      <c r="F21" s="78">
        <v>285.5</v>
      </c>
      <c r="G21" s="116">
        <v>3.1</v>
      </c>
      <c r="H21" s="410">
        <v>16</v>
      </c>
      <c r="I21" s="411"/>
      <c r="J21" s="412"/>
      <c r="K21" s="110">
        <v>1</v>
      </c>
      <c r="L21" s="110">
        <v>13</v>
      </c>
      <c r="M21" s="111">
        <v>0</v>
      </c>
      <c r="N21" s="158"/>
    </row>
    <row r="22" spans="1:14" ht="25.5" customHeight="1">
      <c r="A22" s="112" t="s">
        <v>146</v>
      </c>
      <c r="B22" s="117">
        <v>29</v>
      </c>
      <c r="C22" s="75">
        <v>38</v>
      </c>
      <c r="D22" s="76">
        <v>22.5</v>
      </c>
      <c r="E22" s="113">
        <v>79</v>
      </c>
      <c r="F22" s="78">
        <v>371.5</v>
      </c>
      <c r="G22" s="79">
        <v>3.9</v>
      </c>
      <c r="H22" s="410">
        <v>21</v>
      </c>
      <c r="I22" s="411"/>
      <c r="J22" s="412"/>
      <c r="K22" s="110">
        <v>2</v>
      </c>
      <c r="L22" s="110">
        <v>8</v>
      </c>
      <c r="M22" s="111">
        <v>0</v>
      </c>
      <c r="N22" s="158"/>
    </row>
    <row r="23" spans="1:14" ht="25.5" customHeight="1">
      <c r="A23" s="112" t="s">
        <v>147</v>
      </c>
      <c r="B23" s="114">
        <v>30.4</v>
      </c>
      <c r="C23" s="75">
        <v>38.299999999999997</v>
      </c>
      <c r="D23" s="76">
        <v>24.3</v>
      </c>
      <c r="E23" s="113">
        <v>70</v>
      </c>
      <c r="F23" s="276">
        <v>167.5</v>
      </c>
      <c r="G23" s="79">
        <v>3.4</v>
      </c>
      <c r="H23" s="410">
        <v>23</v>
      </c>
      <c r="I23" s="411"/>
      <c r="J23" s="412"/>
      <c r="K23" s="110">
        <v>1</v>
      </c>
      <c r="L23" s="110">
        <v>7</v>
      </c>
      <c r="M23" s="111">
        <v>0</v>
      </c>
      <c r="N23" s="158"/>
    </row>
    <row r="24" spans="1:14" ht="25.5" customHeight="1">
      <c r="A24" s="112" t="s">
        <v>148</v>
      </c>
      <c r="B24" s="117">
        <v>29</v>
      </c>
      <c r="C24" s="75">
        <v>37.9</v>
      </c>
      <c r="D24" s="76">
        <v>20</v>
      </c>
      <c r="E24" s="118">
        <v>68</v>
      </c>
      <c r="F24" s="78">
        <v>84</v>
      </c>
      <c r="G24" s="79">
        <v>3.1</v>
      </c>
      <c r="H24" s="410">
        <v>26</v>
      </c>
      <c r="I24" s="411"/>
      <c r="J24" s="412"/>
      <c r="K24" s="110">
        <v>3</v>
      </c>
      <c r="L24" s="110">
        <v>1</v>
      </c>
      <c r="M24" s="111">
        <v>0</v>
      </c>
      <c r="N24" s="158"/>
    </row>
    <row r="25" spans="1:14" ht="25.5" customHeight="1">
      <c r="A25" s="112" t="s">
        <v>149</v>
      </c>
      <c r="B25" s="119">
        <v>22.2</v>
      </c>
      <c r="C25" s="75">
        <v>31.8</v>
      </c>
      <c r="D25" s="76">
        <v>14.3</v>
      </c>
      <c r="E25" s="113">
        <v>74</v>
      </c>
      <c r="F25" s="78">
        <v>103</v>
      </c>
      <c r="G25" s="79">
        <v>3.4</v>
      </c>
      <c r="H25" s="410">
        <v>23</v>
      </c>
      <c r="I25" s="411"/>
      <c r="J25" s="412"/>
      <c r="K25" s="110">
        <v>5</v>
      </c>
      <c r="L25" s="110">
        <v>3</v>
      </c>
      <c r="M25" s="111">
        <v>0</v>
      </c>
      <c r="N25" s="158"/>
    </row>
    <row r="26" spans="1:14" ht="25.5" customHeight="1">
      <c r="A26" s="112" t="s">
        <v>150</v>
      </c>
      <c r="B26" s="84">
        <v>15.4</v>
      </c>
      <c r="C26" s="75">
        <v>25</v>
      </c>
      <c r="D26" s="76">
        <v>5.6</v>
      </c>
      <c r="E26" s="113">
        <v>72</v>
      </c>
      <c r="F26" s="78">
        <v>188</v>
      </c>
      <c r="G26" s="79">
        <v>3.4</v>
      </c>
      <c r="H26" s="410">
        <v>22</v>
      </c>
      <c r="I26" s="411"/>
      <c r="J26" s="412"/>
      <c r="K26" s="110">
        <v>3</v>
      </c>
      <c r="L26" s="110">
        <v>5</v>
      </c>
      <c r="M26" s="111">
        <v>0</v>
      </c>
      <c r="N26" s="158"/>
    </row>
    <row r="27" spans="1:14" ht="25.5" customHeight="1" thickBot="1">
      <c r="A27" s="120" t="s">
        <v>151</v>
      </c>
      <c r="B27" s="121">
        <v>7.8</v>
      </c>
      <c r="C27" s="122">
        <v>18.5</v>
      </c>
      <c r="D27" s="123">
        <v>-0.8</v>
      </c>
      <c r="E27" s="124">
        <v>69</v>
      </c>
      <c r="F27" s="125">
        <v>12</v>
      </c>
      <c r="G27" s="126">
        <v>2.6</v>
      </c>
      <c r="H27" s="416">
        <v>22</v>
      </c>
      <c r="I27" s="417"/>
      <c r="J27" s="418"/>
      <c r="K27" s="127">
        <v>2</v>
      </c>
      <c r="L27" s="127">
        <v>0</v>
      </c>
      <c r="M27" s="157">
        <v>7</v>
      </c>
      <c r="N27" s="158"/>
    </row>
    <row r="28" spans="1:14" ht="15" customHeight="1">
      <c r="A28" s="44" t="s">
        <v>276</v>
      </c>
      <c r="B28" s="128"/>
      <c r="C28" s="129"/>
      <c r="D28" s="129"/>
      <c r="E28" s="130"/>
      <c r="F28" s="129"/>
      <c r="G28" s="130"/>
      <c r="H28" s="356"/>
      <c r="I28" s="130"/>
      <c r="J28" s="356"/>
      <c r="K28" s="356"/>
      <c r="L28" s="356"/>
      <c r="M28" s="130"/>
    </row>
    <row r="29" spans="1:14" ht="15" customHeight="1">
      <c r="A29" s="44" t="s">
        <v>450</v>
      </c>
      <c r="B29" s="131"/>
      <c r="C29" s="365" t="s">
        <v>451</v>
      </c>
      <c r="D29" s="132"/>
      <c r="E29" s="44"/>
      <c r="F29" s="133"/>
      <c r="G29" s="44"/>
      <c r="H29" s="44"/>
      <c r="I29" s="44"/>
      <c r="J29" s="44"/>
      <c r="K29" s="44"/>
      <c r="L29" s="44"/>
      <c r="M29" s="130"/>
    </row>
    <row r="30" spans="1:14" ht="15" customHeight="1">
      <c r="A30" s="44"/>
      <c r="B30" s="131"/>
      <c r="C30" s="365" t="s">
        <v>452</v>
      </c>
      <c r="D30" s="132"/>
      <c r="E30" s="44"/>
      <c r="F30" s="132"/>
      <c r="G30" s="44"/>
      <c r="H30" s="44"/>
      <c r="I30" s="44"/>
      <c r="J30" s="44"/>
      <c r="K30" s="44"/>
      <c r="L30" s="44"/>
      <c r="M30" s="130"/>
    </row>
    <row r="31" spans="1:14" ht="15" customHeight="1">
      <c r="A31" s="44"/>
      <c r="B31" s="131"/>
      <c r="C31" s="365" t="s">
        <v>453</v>
      </c>
      <c r="D31" s="132"/>
      <c r="E31" s="44"/>
      <c r="F31" s="132"/>
      <c r="G31" s="44"/>
      <c r="H31" s="44"/>
      <c r="I31" s="44"/>
      <c r="J31" s="44"/>
      <c r="K31" s="44"/>
      <c r="L31" s="44"/>
      <c r="M31" s="130"/>
    </row>
    <row r="32" spans="1:14" ht="15" customHeight="1">
      <c r="A32" s="44"/>
      <c r="B32" s="131"/>
      <c r="C32" s="365" t="s">
        <v>454</v>
      </c>
      <c r="D32" s="132"/>
      <c r="E32" s="44"/>
      <c r="F32" s="132"/>
      <c r="G32" s="44"/>
      <c r="H32" s="44"/>
      <c r="I32" s="44"/>
      <c r="J32" s="44"/>
      <c r="K32" s="44"/>
      <c r="L32" s="44"/>
      <c r="M32" s="130"/>
    </row>
    <row r="33" spans="1:13" ht="15" customHeight="1">
      <c r="A33" s="44"/>
      <c r="B33" s="131"/>
      <c r="C33" s="365" t="s">
        <v>455</v>
      </c>
      <c r="D33" s="132"/>
      <c r="E33" s="44"/>
      <c r="F33" s="132"/>
      <c r="G33" s="44"/>
      <c r="H33" s="44"/>
      <c r="I33" s="44"/>
      <c r="J33" s="44"/>
      <c r="K33" s="44"/>
      <c r="L33" s="44"/>
      <c r="M33" s="130"/>
    </row>
    <row r="34" spans="1:13" ht="15" customHeight="1">
      <c r="A34" s="44"/>
      <c r="B34" s="131"/>
      <c r="C34" s="365" t="s">
        <v>456</v>
      </c>
      <c r="D34" s="132"/>
      <c r="E34" s="44"/>
      <c r="F34" s="132"/>
      <c r="G34" s="44"/>
      <c r="H34" s="44"/>
      <c r="I34" s="44"/>
      <c r="J34" s="44"/>
      <c r="K34" s="44"/>
      <c r="L34" s="44"/>
      <c r="M34" s="130"/>
    </row>
    <row r="35" spans="1:13" ht="15" customHeight="1">
      <c r="A35" s="24"/>
      <c r="B35" s="134"/>
      <c r="C35" s="366" t="s">
        <v>457</v>
      </c>
      <c r="D35" s="47"/>
      <c r="E35" s="24"/>
      <c r="F35" s="47"/>
      <c r="G35" s="24"/>
      <c r="H35" s="24"/>
      <c r="I35" s="24"/>
      <c r="J35" s="24"/>
      <c r="K35" s="24"/>
      <c r="L35" s="24"/>
      <c r="M35" s="38"/>
    </row>
    <row r="36" spans="1:13" ht="13.5">
      <c r="A36" s="24" t="s">
        <v>275</v>
      </c>
    </row>
    <row r="37" spans="1:13" ht="13.5">
      <c r="A37" s="24" t="s">
        <v>397</v>
      </c>
    </row>
    <row r="38" spans="1:13" ht="13.5">
      <c r="A38" s="24" t="s">
        <v>398</v>
      </c>
    </row>
    <row r="39" spans="1:13" ht="13.5">
      <c r="A39" s="24" t="s">
        <v>396</v>
      </c>
    </row>
  </sheetData>
  <mergeCells count="22">
    <mergeCell ref="H11:J11"/>
    <mergeCell ref="A2:M2"/>
    <mergeCell ref="A4:A5"/>
    <mergeCell ref="E4:E5"/>
    <mergeCell ref="F4:F5"/>
    <mergeCell ref="G4:G5"/>
    <mergeCell ref="H27:J27"/>
    <mergeCell ref="H21:J21"/>
    <mergeCell ref="H22:J22"/>
    <mergeCell ref="H23:J23"/>
    <mergeCell ref="H24:J24"/>
    <mergeCell ref="H25:J25"/>
    <mergeCell ref="H12:J12"/>
    <mergeCell ref="H13:J13"/>
    <mergeCell ref="H14:J14"/>
    <mergeCell ref="H16:J16"/>
    <mergeCell ref="H26:J26"/>
    <mergeCell ref="H15:J15"/>
    <mergeCell ref="H17:J17"/>
    <mergeCell ref="H18:J18"/>
    <mergeCell ref="H19:J19"/>
    <mergeCell ref="H20:J20"/>
  </mergeCells>
  <phoneticPr fontId="3"/>
  <printOptions horizontalCentered="1"/>
  <pageMargins left="0.78740157480314965" right="0.78740157480314965" top="0.78740157480314965" bottom="0.78740157480314965" header="0.59055118110236227" footer="0.59055118110236227"/>
  <pageSetup paperSize="9" scale="95" orientation="portrait" r:id="rId1"/>
  <headerFooter alignWithMargins="0"/>
  <ignoredErrors>
    <ignoredError sqref="A21:A27 A17:A20 A7:A1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
  <sheetViews>
    <sheetView showGridLines="0" topLeftCell="A58" workbookViewId="0">
      <selection activeCell="L50" sqref="L50"/>
    </sheetView>
  </sheetViews>
  <sheetFormatPr defaultRowHeight="13.5"/>
  <cols>
    <col min="1" max="1" width="12.75" style="238" customWidth="1"/>
    <col min="2" max="3" width="10.25" style="238" customWidth="1"/>
    <col min="4" max="4" width="10.375" style="238" customWidth="1"/>
    <col min="5" max="5" width="9" style="238"/>
    <col min="6" max="7" width="10" style="238" customWidth="1"/>
    <col min="8" max="8" width="18.875" style="238" customWidth="1"/>
    <col min="9" max="16384" width="9" style="238"/>
  </cols>
  <sheetData>
    <row r="1" spans="1:9" ht="30" customHeight="1"/>
    <row r="2" spans="1:9" ht="22.5" customHeight="1">
      <c r="A2" s="429" t="s">
        <v>459</v>
      </c>
      <c r="B2" s="429"/>
      <c r="C2" s="429"/>
      <c r="D2" s="429"/>
      <c r="E2" s="429"/>
      <c r="F2" s="429"/>
      <c r="G2" s="429"/>
      <c r="H2" s="429"/>
    </row>
    <row r="3" spans="1:9" ht="13.5" customHeight="1" thickBot="1">
      <c r="A3" s="239" t="s">
        <v>232</v>
      </c>
      <c r="B3" s="240"/>
      <c r="C3" s="240"/>
      <c r="D3" s="240"/>
      <c r="E3" s="241"/>
      <c r="F3" s="241"/>
      <c r="G3" s="241"/>
    </row>
    <row r="4" spans="1:9" ht="15" customHeight="1">
      <c r="A4" s="430" t="s">
        <v>233</v>
      </c>
      <c r="B4" s="432" t="s">
        <v>234</v>
      </c>
      <c r="C4" s="433"/>
      <c r="D4" s="433"/>
      <c r="E4" s="437" t="s">
        <v>235</v>
      </c>
      <c r="F4" s="434" t="s">
        <v>236</v>
      </c>
      <c r="G4" s="436" t="s">
        <v>237</v>
      </c>
      <c r="H4" s="436" t="s">
        <v>238</v>
      </c>
    </row>
    <row r="5" spans="1:9" ht="15" customHeight="1">
      <c r="A5" s="431"/>
      <c r="B5" s="243" t="s">
        <v>239</v>
      </c>
      <c r="C5" s="244" t="s">
        <v>240</v>
      </c>
      <c r="D5" s="245" t="s">
        <v>241</v>
      </c>
      <c r="E5" s="438"/>
      <c r="F5" s="435"/>
      <c r="G5" s="435"/>
      <c r="H5" s="435"/>
      <c r="I5" s="247"/>
    </row>
    <row r="6" spans="1:9" ht="18.75" customHeight="1">
      <c r="A6" s="248" t="s">
        <v>356</v>
      </c>
      <c r="B6" s="249">
        <v>110</v>
      </c>
      <c r="C6" s="249">
        <v>21</v>
      </c>
      <c r="D6" s="250">
        <v>13.5</v>
      </c>
      <c r="E6" s="249">
        <v>111</v>
      </c>
      <c r="F6" s="249">
        <v>15.5</v>
      </c>
      <c r="G6" s="249">
        <v>20.8</v>
      </c>
      <c r="H6" s="264"/>
      <c r="I6" s="247"/>
    </row>
    <row r="7" spans="1:9" ht="18.75" customHeight="1">
      <c r="A7" s="251" t="s">
        <v>302</v>
      </c>
      <c r="B7" s="252">
        <v>131.5</v>
      </c>
      <c r="C7" s="252">
        <v>50</v>
      </c>
      <c r="D7" s="253">
        <v>11</v>
      </c>
      <c r="E7" s="252">
        <v>151.6</v>
      </c>
      <c r="F7" s="252">
        <v>11</v>
      </c>
      <c r="G7" s="252">
        <v>17</v>
      </c>
      <c r="H7" s="265"/>
      <c r="I7" s="247"/>
    </row>
    <row r="8" spans="1:9" ht="18.75" customHeight="1">
      <c r="A8" s="251" t="s">
        <v>142</v>
      </c>
      <c r="B8" s="252">
        <v>149.5</v>
      </c>
      <c r="C8" s="252">
        <v>55</v>
      </c>
      <c r="D8" s="253">
        <v>25</v>
      </c>
      <c r="E8" s="252">
        <v>172.3</v>
      </c>
      <c r="F8" s="252">
        <v>12</v>
      </c>
      <c r="G8" s="252">
        <v>18.8</v>
      </c>
      <c r="H8" s="265"/>
      <c r="I8" s="247"/>
    </row>
    <row r="9" spans="1:9" ht="18.75" customHeight="1">
      <c r="A9" s="251" t="s">
        <v>143</v>
      </c>
      <c r="B9" s="252">
        <v>97</v>
      </c>
      <c r="C9" s="252">
        <v>36.5</v>
      </c>
      <c r="D9" s="253">
        <v>13.5</v>
      </c>
      <c r="E9" s="252">
        <v>231.8</v>
      </c>
      <c r="F9" s="252">
        <v>13.3</v>
      </c>
      <c r="G9" s="252">
        <v>20.6</v>
      </c>
      <c r="H9" s="265"/>
      <c r="I9" s="247"/>
    </row>
    <row r="10" spans="1:9" ht="18.75" customHeight="1">
      <c r="A10" s="251" t="s">
        <v>144</v>
      </c>
      <c r="B10" s="252">
        <v>206</v>
      </c>
      <c r="C10" s="252">
        <v>59.5</v>
      </c>
      <c r="D10" s="253">
        <v>15</v>
      </c>
      <c r="E10" s="252">
        <v>222</v>
      </c>
      <c r="F10" s="252">
        <v>12.2</v>
      </c>
      <c r="G10" s="252">
        <v>17.600000000000001</v>
      </c>
      <c r="H10" s="265"/>
      <c r="I10" s="247"/>
    </row>
    <row r="11" spans="1:9" ht="18.75" customHeight="1">
      <c r="A11" s="251" t="s">
        <v>145</v>
      </c>
      <c r="B11" s="252">
        <v>542.5</v>
      </c>
      <c r="C11" s="252">
        <v>159</v>
      </c>
      <c r="D11" s="253">
        <v>60.5</v>
      </c>
      <c r="E11" s="252">
        <v>157.5</v>
      </c>
      <c r="F11" s="252">
        <v>10.8</v>
      </c>
      <c r="G11" s="252">
        <v>17</v>
      </c>
      <c r="H11" s="265"/>
      <c r="I11" s="247"/>
    </row>
    <row r="12" spans="1:9" ht="18.75" customHeight="1">
      <c r="A12" s="251" t="s">
        <v>146</v>
      </c>
      <c r="B12" s="252">
        <v>1086</v>
      </c>
      <c r="C12" s="252">
        <v>209</v>
      </c>
      <c r="D12" s="253">
        <v>35</v>
      </c>
      <c r="E12" s="252">
        <v>74.8</v>
      </c>
      <c r="F12" s="252">
        <v>12.3</v>
      </c>
      <c r="G12" s="252">
        <v>18.899999999999999</v>
      </c>
      <c r="H12" s="265" t="s">
        <v>355</v>
      </c>
      <c r="I12" s="247"/>
    </row>
    <row r="13" spans="1:9" ht="18.75" customHeight="1">
      <c r="A13" s="251" t="s">
        <v>147</v>
      </c>
      <c r="B13" s="252">
        <v>101</v>
      </c>
      <c r="C13" s="252">
        <v>37.5</v>
      </c>
      <c r="D13" s="253">
        <v>30.5</v>
      </c>
      <c r="E13" s="252">
        <v>236.4</v>
      </c>
      <c r="F13" s="252">
        <v>13.5</v>
      </c>
      <c r="G13" s="252">
        <v>22.2</v>
      </c>
      <c r="H13" s="265"/>
      <c r="I13" s="247"/>
    </row>
    <row r="14" spans="1:9" ht="18.75" customHeight="1">
      <c r="A14" s="251" t="s">
        <v>148</v>
      </c>
      <c r="B14" s="252">
        <v>288.5</v>
      </c>
      <c r="C14" s="252">
        <v>84</v>
      </c>
      <c r="D14" s="253">
        <v>36.5</v>
      </c>
      <c r="E14" s="252">
        <v>165</v>
      </c>
      <c r="F14" s="252">
        <v>25.1</v>
      </c>
      <c r="G14" s="252">
        <v>41.6</v>
      </c>
      <c r="H14" s="265"/>
      <c r="I14" s="247"/>
    </row>
    <row r="15" spans="1:9" ht="18.75" customHeight="1">
      <c r="A15" s="251" t="s">
        <v>303</v>
      </c>
      <c r="B15" s="252">
        <v>81</v>
      </c>
      <c r="C15" s="252">
        <v>62.5</v>
      </c>
      <c r="D15" s="253">
        <v>9</v>
      </c>
      <c r="E15" s="252">
        <v>227.5</v>
      </c>
      <c r="F15" s="252">
        <v>16.7</v>
      </c>
      <c r="G15" s="252">
        <v>23.2</v>
      </c>
      <c r="H15" s="265"/>
      <c r="I15" s="247"/>
    </row>
    <row r="16" spans="1:9" ht="18.75" customHeight="1">
      <c r="A16" s="251" t="s">
        <v>150</v>
      </c>
      <c r="B16" s="252">
        <v>53</v>
      </c>
      <c r="C16" s="252">
        <v>37</v>
      </c>
      <c r="D16" s="253">
        <v>25.5</v>
      </c>
      <c r="E16" s="252">
        <v>179</v>
      </c>
      <c r="F16" s="252">
        <v>12.6</v>
      </c>
      <c r="G16" s="252">
        <v>17.3</v>
      </c>
      <c r="H16" s="265"/>
      <c r="I16" s="247"/>
    </row>
    <row r="17" spans="1:9" ht="18.75" customHeight="1">
      <c r="A17" s="254" t="s">
        <v>304</v>
      </c>
      <c r="B17" s="255">
        <v>30</v>
      </c>
      <c r="C17" s="255">
        <v>9.5</v>
      </c>
      <c r="D17" s="256">
        <v>5</v>
      </c>
      <c r="E17" s="255">
        <v>166.1</v>
      </c>
      <c r="F17" s="255">
        <v>11.6</v>
      </c>
      <c r="G17" s="255">
        <v>20.2</v>
      </c>
      <c r="H17" s="266"/>
      <c r="I17" s="247"/>
    </row>
    <row r="18" spans="1:9" ht="18.75" customHeight="1">
      <c r="A18" s="248" t="s">
        <v>186</v>
      </c>
      <c r="B18" s="249">
        <v>33</v>
      </c>
      <c r="C18" s="249">
        <v>10.5</v>
      </c>
      <c r="D18" s="250">
        <v>4</v>
      </c>
      <c r="E18" s="249">
        <v>149.30000000000001</v>
      </c>
      <c r="F18" s="249">
        <v>12.2</v>
      </c>
      <c r="G18" s="249">
        <v>18.899999999999999</v>
      </c>
      <c r="H18" s="264"/>
      <c r="I18" s="247"/>
    </row>
    <row r="19" spans="1:9" ht="18.75" customHeight="1">
      <c r="A19" s="251" t="s">
        <v>302</v>
      </c>
      <c r="B19" s="252">
        <v>94</v>
      </c>
      <c r="C19" s="252">
        <v>34.5</v>
      </c>
      <c r="D19" s="253">
        <v>14.5</v>
      </c>
      <c r="E19" s="252">
        <v>178.4</v>
      </c>
      <c r="F19" s="252">
        <v>14.9</v>
      </c>
      <c r="G19" s="252">
        <v>21.1</v>
      </c>
      <c r="H19" s="265"/>
      <c r="I19" s="247"/>
    </row>
    <row r="20" spans="1:9" ht="18.75" customHeight="1">
      <c r="A20" s="251" t="s">
        <v>142</v>
      </c>
      <c r="B20" s="252">
        <v>110.5</v>
      </c>
      <c r="C20" s="252">
        <v>29</v>
      </c>
      <c r="D20" s="253">
        <v>12.5</v>
      </c>
      <c r="E20" s="252">
        <v>181</v>
      </c>
      <c r="F20" s="252">
        <v>12.2</v>
      </c>
      <c r="G20" s="252">
        <v>16.3</v>
      </c>
      <c r="H20" s="265"/>
      <c r="I20" s="247"/>
    </row>
    <row r="21" spans="1:9" ht="18.75" customHeight="1">
      <c r="A21" s="251" t="s">
        <v>143</v>
      </c>
      <c r="B21" s="252">
        <v>118.5</v>
      </c>
      <c r="C21" s="252">
        <v>44</v>
      </c>
      <c r="D21" s="253">
        <v>10.5</v>
      </c>
      <c r="E21" s="252">
        <v>212.1</v>
      </c>
      <c r="F21" s="252">
        <v>13.1</v>
      </c>
      <c r="G21" s="252">
        <v>19.899999999999999</v>
      </c>
      <c r="H21" s="265"/>
      <c r="I21" s="247"/>
    </row>
    <row r="22" spans="1:9" ht="18.75" customHeight="1">
      <c r="A22" s="251" t="s">
        <v>144</v>
      </c>
      <c r="B22" s="252">
        <v>382</v>
      </c>
      <c r="C22" s="252">
        <v>102</v>
      </c>
      <c r="D22" s="253">
        <v>26.5</v>
      </c>
      <c r="E22" s="252">
        <v>162.6</v>
      </c>
      <c r="F22" s="252">
        <v>11.8</v>
      </c>
      <c r="G22" s="252">
        <v>17.399999999999999</v>
      </c>
      <c r="H22" s="265"/>
      <c r="I22" s="247"/>
    </row>
    <row r="23" spans="1:9" ht="18.75" customHeight="1">
      <c r="A23" s="251" t="s">
        <v>145</v>
      </c>
      <c r="B23" s="252">
        <v>158</v>
      </c>
      <c r="C23" s="252">
        <v>60</v>
      </c>
      <c r="D23" s="253">
        <v>17</v>
      </c>
      <c r="E23" s="252">
        <v>179.9</v>
      </c>
      <c r="F23" s="252">
        <v>9.1999999999999993</v>
      </c>
      <c r="G23" s="252">
        <v>13.3</v>
      </c>
      <c r="H23" s="265"/>
      <c r="I23" s="247"/>
    </row>
    <row r="24" spans="1:9" ht="18.75" customHeight="1">
      <c r="A24" s="251" t="s">
        <v>146</v>
      </c>
      <c r="B24" s="257">
        <v>98</v>
      </c>
      <c r="C24" s="257">
        <v>27</v>
      </c>
      <c r="D24" s="258">
        <v>13.5</v>
      </c>
      <c r="E24" s="257">
        <v>184.9</v>
      </c>
      <c r="F24" s="257">
        <v>11.3</v>
      </c>
      <c r="G24" s="257">
        <v>15.9</v>
      </c>
      <c r="H24" s="267"/>
      <c r="I24" s="247"/>
    </row>
    <row r="25" spans="1:9" ht="18.75" customHeight="1">
      <c r="A25" s="251" t="s">
        <v>147</v>
      </c>
      <c r="B25" s="363" t="s">
        <v>357</v>
      </c>
      <c r="C25" s="363" t="s">
        <v>358</v>
      </c>
      <c r="D25" s="364" t="s">
        <v>359</v>
      </c>
      <c r="E25" s="257">
        <v>152</v>
      </c>
      <c r="F25" s="257">
        <v>11.3</v>
      </c>
      <c r="G25" s="257">
        <v>17.2</v>
      </c>
      <c r="H25" s="267" t="s">
        <v>360</v>
      </c>
      <c r="I25" s="247"/>
    </row>
    <row r="26" spans="1:9" ht="18.75" customHeight="1">
      <c r="A26" s="251" t="s">
        <v>148</v>
      </c>
      <c r="B26" s="257">
        <v>150</v>
      </c>
      <c r="C26" s="257">
        <v>33.5</v>
      </c>
      <c r="D26" s="258">
        <v>31.5</v>
      </c>
      <c r="E26" s="257">
        <v>171.6</v>
      </c>
      <c r="F26" s="257">
        <v>19.399999999999999</v>
      </c>
      <c r="G26" s="257">
        <v>33.5</v>
      </c>
      <c r="H26" s="267"/>
      <c r="I26" s="247"/>
    </row>
    <row r="27" spans="1:9" ht="18.75" customHeight="1">
      <c r="A27" s="251" t="s">
        <v>303</v>
      </c>
      <c r="B27" s="257">
        <v>3</v>
      </c>
      <c r="C27" s="257">
        <v>2.5</v>
      </c>
      <c r="D27" s="258">
        <v>2</v>
      </c>
      <c r="E27" s="257">
        <v>230.5</v>
      </c>
      <c r="F27" s="257">
        <v>12.3</v>
      </c>
      <c r="G27" s="257">
        <v>17.5</v>
      </c>
      <c r="H27" s="267"/>
      <c r="I27" s="247"/>
    </row>
    <row r="28" spans="1:9" ht="18.75" customHeight="1">
      <c r="A28" s="251" t="s">
        <v>150</v>
      </c>
      <c r="B28" s="257">
        <v>80.5</v>
      </c>
      <c r="C28" s="257">
        <v>36.5</v>
      </c>
      <c r="D28" s="258">
        <v>22</v>
      </c>
      <c r="E28" s="257">
        <v>168.2</v>
      </c>
      <c r="F28" s="257">
        <v>11.6</v>
      </c>
      <c r="G28" s="257">
        <v>17.3</v>
      </c>
      <c r="H28" s="267"/>
      <c r="I28" s="247"/>
    </row>
    <row r="29" spans="1:9" ht="18.75" customHeight="1">
      <c r="A29" s="254" t="s">
        <v>304</v>
      </c>
      <c r="B29" s="255">
        <v>32.5</v>
      </c>
      <c r="C29" s="255">
        <v>24</v>
      </c>
      <c r="D29" s="256">
        <v>6.5</v>
      </c>
      <c r="E29" s="255">
        <v>140.80000000000001</v>
      </c>
      <c r="F29" s="255">
        <v>13.3</v>
      </c>
      <c r="G29" s="255">
        <v>22.9</v>
      </c>
      <c r="H29" s="266"/>
      <c r="I29" s="247"/>
    </row>
    <row r="30" spans="1:9" ht="18.75" customHeight="1">
      <c r="A30" s="248" t="s">
        <v>305</v>
      </c>
      <c r="B30" s="249">
        <v>49</v>
      </c>
      <c r="C30" s="249">
        <v>39.5</v>
      </c>
      <c r="D30" s="250">
        <v>4</v>
      </c>
      <c r="E30" s="249">
        <v>172.2</v>
      </c>
      <c r="F30" s="249">
        <v>11.3</v>
      </c>
      <c r="G30" s="249">
        <v>17.7</v>
      </c>
      <c r="H30" s="264"/>
      <c r="I30" s="247"/>
    </row>
    <row r="31" spans="1:9" ht="18.75" customHeight="1">
      <c r="A31" s="251" t="s">
        <v>302</v>
      </c>
      <c r="B31" s="252">
        <v>23.5</v>
      </c>
      <c r="C31" s="252">
        <v>16</v>
      </c>
      <c r="D31" s="253">
        <v>3.5</v>
      </c>
      <c r="E31" s="252">
        <v>156</v>
      </c>
      <c r="F31" s="252">
        <v>10.9</v>
      </c>
      <c r="G31" s="252">
        <v>16</v>
      </c>
      <c r="H31" s="265"/>
      <c r="I31" s="247"/>
    </row>
    <row r="32" spans="1:9" ht="18.75" customHeight="1">
      <c r="A32" s="251" t="s">
        <v>142</v>
      </c>
      <c r="B32" s="257">
        <v>165.5</v>
      </c>
      <c r="C32" s="257">
        <v>59</v>
      </c>
      <c r="D32" s="258">
        <v>18</v>
      </c>
      <c r="E32" s="257">
        <v>177.7</v>
      </c>
      <c r="F32" s="257">
        <v>13.3</v>
      </c>
      <c r="G32" s="257">
        <v>18.5</v>
      </c>
      <c r="H32" s="267"/>
      <c r="I32" s="247"/>
    </row>
    <row r="33" spans="1:10" ht="18.75" customHeight="1">
      <c r="A33" s="251" t="s">
        <v>143</v>
      </c>
      <c r="B33" s="252">
        <v>144</v>
      </c>
      <c r="C33" s="252">
        <v>49.5</v>
      </c>
      <c r="D33" s="253">
        <v>17.5</v>
      </c>
      <c r="E33" s="252">
        <v>228.8</v>
      </c>
      <c r="F33" s="252">
        <v>16.600000000000001</v>
      </c>
      <c r="G33" s="252">
        <v>25.7</v>
      </c>
      <c r="H33" s="265"/>
      <c r="I33" s="247"/>
    </row>
    <row r="34" spans="1:10" ht="18.75" customHeight="1">
      <c r="A34" s="263" t="s">
        <v>144</v>
      </c>
      <c r="B34" s="257">
        <v>57</v>
      </c>
      <c r="C34" s="257">
        <v>24</v>
      </c>
      <c r="D34" s="258">
        <v>5.5</v>
      </c>
      <c r="E34" s="257">
        <v>207.1</v>
      </c>
      <c r="F34" s="257">
        <v>10.3</v>
      </c>
      <c r="G34" s="257">
        <v>14.5</v>
      </c>
      <c r="H34" s="267"/>
      <c r="I34" s="247"/>
    </row>
    <row r="35" spans="1:10" ht="18.75" customHeight="1">
      <c r="A35" s="251" t="s">
        <v>145</v>
      </c>
      <c r="B35" s="252">
        <v>228.5</v>
      </c>
      <c r="C35" s="252">
        <v>66.5</v>
      </c>
      <c r="D35" s="253">
        <v>19.5</v>
      </c>
      <c r="E35" s="252">
        <v>180.2</v>
      </c>
      <c r="F35" s="252">
        <v>12.2</v>
      </c>
      <c r="G35" s="252">
        <v>19.100000000000001</v>
      </c>
      <c r="H35" s="265"/>
      <c r="I35" s="247"/>
    </row>
    <row r="36" spans="1:10" ht="18.75" customHeight="1">
      <c r="A36" s="251" t="s">
        <v>146</v>
      </c>
      <c r="B36" s="257">
        <v>263.5</v>
      </c>
      <c r="C36" s="257">
        <v>99.5</v>
      </c>
      <c r="D36" s="258">
        <v>49.5</v>
      </c>
      <c r="E36" s="257">
        <v>162.30000000000001</v>
      </c>
      <c r="F36" s="257">
        <v>12.4</v>
      </c>
      <c r="G36" s="257">
        <v>19.7</v>
      </c>
      <c r="H36" s="267"/>
      <c r="I36" s="247"/>
    </row>
    <row r="37" spans="1:10" ht="18.75" customHeight="1">
      <c r="A37" s="251" t="s">
        <v>147</v>
      </c>
      <c r="B37" s="258">
        <v>489.5</v>
      </c>
      <c r="C37" s="258">
        <v>155.5</v>
      </c>
      <c r="D37" s="258">
        <v>60.6</v>
      </c>
      <c r="E37" s="252">
        <v>204.9</v>
      </c>
      <c r="F37" s="252">
        <v>11.7</v>
      </c>
      <c r="G37" s="252">
        <v>18.3</v>
      </c>
      <c r="H37" s="265"/>
      <c r="I37" s="247"/>
    </row>
    <row r="38" spans="1:10" ht="18.75" customHeight="1">
      <c r="A38" s="251" t="s">
        <v>148</v>
      </c>
      <c r="B38" s="252">
        <v>155</v>
      </c>
      <c r="C38" s="252">
        <v>53.5</v>
      </c>
      <c r="D38" s="253">
        <v>33</v>
      </c>
      <c r="E38" s="252">
        <v>154.80000000000001</v>
      </c>
      <c r="F38" s="252">
        <v>20.399999999999999</v>
      </c>
      <c r="G38" s="252">
        <v>30</v>
      </c>
      <c r="H38" s="265"/>
      <c r="I38" s="247"/>
    </row>
    <row r="39" spans="1:10" ht="18.75" customHeight="1">
      <c r="A39" s="251" t="s">
        <v>303</v>
      </c>
      <c r="B39" s="252">
        <v>40</v>
      </c>
      <c r="C39" s="252">
        <v>14</v>
      </c>
      <c r="D39" s="253">
        <v>5</v>
      </c>
      <c r="E39" s="252">
        <v>220.7</v>
      </c>
      <c r="F39" s="252">
        <v>11.3</v>
      </c>
      <c r="G39" s="252">
        <v>15.8</v>
      </c>
      <c r="H39" s="265"/>
      <c r="I39" s="247"/>
    </row>
    <row r="40" spans="1:10" ht="18.75" customHeight="1">
      <c r="A40" s="251" t="s">
        <v>150</v>
      </c>
      <c r="B40" s="257">
        <v>25.5</v>
      </c>
      <c r="C40" s="257">
        <v>15</v>
      </c>
      <c r="D40" s="258">
        <v>4</v>
      </c>
      <c r="E40" s="257">
        <v>200.4</v>
      </c>
      <c r="F40" s="257">
        <v>10.3</v>
      </c>
      <c r="G40" s="257">
        <v>15.1</v>
      </c>
      <c r="H40" s="267"/>
      <c r="I40" s="247"/>
    </row>
    <row r="41" spans="1:10" ht="18.75" customHeight="1" thickBot="1">
      <c r="A41" s="259" t="s">
        <v>304</v>
      </c>
      <c r="B41" s="270">
        <v>23.5</v>
      </c>
      <c r="C41" s="270">
        <v>12</v>
      </c>
      <c r="D41" s="271">
        <v>3</v>
      </c>
      <c r="E41" s="270">
        <v>146.4</v>
      </c>
      <c r="F41" s="270">
        <v>11.3</v>
      </c>
      <c r="G41" s="270">
        <v>18.3</v>
      </c>
      <c r="H41" s="272"/>
      <c r="I41" s="247"/>
    </row>
    <row r="42" spans="1:10" ht="13.5" customHeight="1">
      <c r="A42" s="274"/>
      <c r="B42" s="269"/>
      <c r="C42" s="269"/>
      <c r="D42" s="269"/>
      <c r="E42" s="269"/>
      <c r="F42" s="269"/>
      <c r="G42" s="269"/>
      <c r="H42" s="275"/>
      <c r="I42" s="247"/>
    </row>
    <row r="43" spans="1:10" ht="22.5" customHeight="1">
      <c r="A43" s="428" t="s">
        <v>460</v>
      </c>
      <c r="B43" s="428"/>
      <c r="C43" s="428"/>
      <c r="D43" s="428"/>
      <c r="E43" s="428"/>
      <c r="F43" s="428"/>
      <c r="G43" s="428"/>
      <c r="H43" s="428"/>
      <c r="J43" s="273"/>
    </row>
    <row r="44" spans="1:10" ht="13.5" customHeight="1" thickBot="1">
      <c r="A44" s="239"/>
      <c r="B44" s="240"/>
      <c r="C44" s="240"/>
      <c r="D44" s="240"/>
      <c r="E44" s="241"/>
      <c r="F44" s="241"/>
      <c r="G44" s="241"/>
    </row>
    <row r="45" spans="1:10" ht="15" customHeight="1">
      <c r="A45" s="430" t="s">
        <v>233</v>
      </c>
      <c r="B45" s="432" t="s">
        <v>234</v>
      </c>
      <c r="C45" s="433"/>
      <c r="D45" s="433"/>
      <c r="E45" s="242" t="s">
        <v>235</v>
      </c>
      <c r="F45" s="434" t="s">
        <v>236</v>
      </c>
      <c r="G45" s="436" t="s">
        <v>237</v>
      </c>
      <c r="H45" s="436" t="s">
        <v>238</v>
      </c>
    </row>
    <row r="46" spans="1:10" ht="15" customHeight="1">
      <c r="A46" s="431"/>
      <c r="B46" s="243" t="s">
        <v>239</v>
      </c>
      <c r="C46" s="244" t="s">
        <v>240</v>
      </c>
      <c r="D46" s="245" t="s">
        <v>241</v>
      </c>
      <c r="E46" s="246"/>
      <c r="F46" s="435"/>
      <c r="G46" s="435"/>
      <c r="H46" s="435"/>
      <c r="I46" s="247"/>
    </row>
    <row r="47" spans="1:10" ht="18.75" customHeight="1">
      <c r="A47" s="248" t="s">
        <v>353</v>
      </c>
      <c r="B47" s="249">
        <v>86.5</v>
      </c>
      <c r="C47" s="249">
        <v>41</v>
      </c>
      <c r="D47" s="250">
        <v>13</v>
      </c>
      <c r="E47" s="249">
        <v>157.19999999999999</v>
      </c>
      <c r="F47" s="249">
        <v>14.9</v>
      </c>
      <c r="G47" s="249">
        <v>23.8</v>
      </c>
      <c r="H47" s="264"/>
      <c r="I47" s="247"/>
    </row>
    <row r="48" spans="1:10" ht="18.75" customHeight="1">
      <c r="A48" s="251" t="s">
        <v>302</v>
      </c>
      <c r="B48" s="252">
        <v>62.5</v>
      </c>
      <c r="C48" s="252">
        <v>15.5</v>
      </c>
      <c r="D48" s="253">
        <v>4.5</v>
      </c>
      <c r="E48" s="252">
        <v>132.4</v>
      </c>
      <c r="F48" s="252">
        <v>10.4</v>
      </c>
      <c r="G48" s="252">
        <v>15.5</v>
      </c>
      <c r="H48" s="265"/>
      <c r="I48" s="247"/>
    </row>
    <row r="49" spans="1:9" ht="18.75" customHeight="1">
      <c r="A49" s="251" t="s">
        <v>142</v>
      </c>
      <c r="B49" s="252">
        <v>135.5</v>
      </c>
      <c r="C49" s="252">
        <v>42.5</v>
      </c>
      <c r="D49" s="253">
        <v>17</v>
      </c>
      <c r="E49" s="252">
        <v>193.9</v>
      </c>
      <c r="F49" s="252">
        <v>10.3</v>
      </c>
      <c r="G49" s="252">
        <v>14.8</v>
      </c>
      <c r="H49" s="265"/>
      <c r="I49" s="247"/>
    </row>
    <row r="50" spans="1:9" ht="18.75" customHeight="1">
      <c r="A50" s="251" t="s">
        <v>143</v>
      </c>
      <c r="B50" s="252">
        <v>225</v>
      </c>
      <c r="C50" s="252">
        <v>71.5</v>
      </c>
      <c r="D50" s="253">
        <v>15</v>
      </c>
      <c r="E50" s="252">
        <v>197.9</v>
      </c>
      <c r="F50" s="252">
        <v>12.4</v>
      </c>
      <c r="G50" s="252">
        <v>17.5</v>
      </c>
      <c r="H50" s="265"/>
      <c r="I50" s="247"/>
    </row>
    <row r="51" spans="1:9" ht="18.75" customHeight="1">
      <c r="A51" s="251" t="s">
        <v>144</v>
      </c>
      <c r="B51" s="252">
        <v>297</v>
      </c>
      <c r="C51" s="252">
        <v>74</v>
      </c>
      <c r="D51" s="253">
        <v>14.5</v>
      </c>
      <c r="E51" s="252">
        <v>195.4</v>
      </c>
      <c r="F51" s="252">
        <v>11.8</v>
      </c>
      <c r="G51" s="252">
        <v>17</v>
      </c>
      <c r="H51" s="265"/>
      <c r="I51" s="247"/>
    </row>
    <row r="52" spans="1:9" ht="18.75" customHeight="1">
      <c r="A52" s="251" t="s">
        <v>145</v>
      </c>
      <c r="B52" s="252">
        <v>378.5</v>
      </c>
      <c r="C52" s="252">
        <v>171</v>
      </c>
      <c r="D52" s="253">
        <v>40</v>
      </c>
      <c r="E52" s="252">
        <v>125.4</v>
      </c>
      <c r="F52" s="252">
        <v>10.7</v>
      </c>
      <c r="G52" s="252">
        <v>18</v>
      </c>
      <c r="H52" s="265"/>
      <c r="I52" s="247"/>
    </row>
    <row r="53" spans="1:9" ht="18.75" customHeight="1">
      <c r="A53" s="251" t="s">
        <v>146</v>
      </c>
      <c r="B53" s="252">
        <v>637</v>
      </c>
      <c r="C53" s="252">
        <v>152</v>
      </c>
      <c r="D53" s="253">
        <v>61.5</v>
      </c>
      <c r="E53" s="252">
        <v>157.1</v>
      </c>
      <c r="F53" s="252">
        <v>11.7</v>
      </c>
      <c r="G53" s="252">
        <v>18</v>
      </c>
      <c r="H53" s="265" t="s">
        <v>399</v>
      </c>
      <c r="I53" s="247"/>
    </row>
    <row r="54" spans="1:9" ht="18.75" customHeight="1">
      <c r="A54" s="251" t="s">
        <v>147</v>
      </c>
      <c r="B54" s="317">
        <v>102</v>
      </c>
      <c r="C54" s="318">
        <v>40</v>
      </c>
      <c r="D54" s="316">
        <v>13.5</v>
      </c>
      <c r="E54" s="252">
        <v>225.2</v>
      </c>
      <c r="F54" s="252">
        <v>17.899999999999999</v>
      </c>
      <c r="G54" s="252">
        <v>27.5</v>
      </c>
      <c r="H54" s="265"/>
      <c r="I54" s="247"/>
    </row>
    <row r="55" spans="1:9" ht="18.75" customHeight="1">
      <c r="A55" s="251" t="s">
        <v>148</v>
      </c>
      <c r="B55" s="252">
        <v>87.5</v>
      </c>
      <c r="C55" s="252">
        <v>26</v>
      </c>
      <c r="D55" s="253">
        <v>13.5</v>
      </c>
      <c r="E55" s="252">
        <v>168.1</v>
      </c>
      <c r="F55" s="252">
        <v>11.9</v>
      </c>
      <c r="G55" s="252">
        <v>18.7</v>
      </c>
      <c r="H55" s="265"/>
      <c r="I55" s="247"/>
    </row>
    <row r="56" spans="1:9" ht="18.75" customHeight="1">
      <c r="A56" s="251" t="s">
        <v>303</v>
      </c>
      <c r="B56" s="252">
        <v>31</v>
      </c>
      <c r="C56" s="252">
        <v>23.5</v>
      </c>
      <c r="D56" s="253">
        <v>5.5</v>
      </c>
      <c r="E56" s="252">
        <v>229.6</v>
      </c>
      <c r="F56" s="252">
        <v>10.1</v>
      </c>
      <c r="G56" s="252">
        <v>14.2</v>
      </c>
      <c r="H56" s="265"/>
      <c r="I56" s="247"/>
    </row>
    <row r="57" spans="1:9" ht="18.75" customHeight="1">
      <c r="A57" s="251" t="s">
        <v>150</v>
      </c>
      <c r="B57" s="252">
        <v>39.5</v>
      </c>
      <c r="C57" s="252">
        <v>13.5</v>
      </c>
      <c r="D57" s="253">
        <v>7.5</v>
      </c>
      <c r="E57" s="252">
        <v>187.9</v>
      </c>
      <c r="F57" s="252">
        <v>10.6</v>
      </c>
      <c r="G57" s="252">
        <v>17.399999999999999</v>
      </c>
      <c r="H57" s="265"/>
      <c r="I57" s="247"/>
    </row>
    <row r="58" spans="1:9" ht="18.75" customHeight="1">
      <c r="A58" s="254" t="s">
        <v>304</v>
      </c>
      <c r="B58" s="255">
        <v>31</v>
      </c>
      <c r="C58" s="255">
        <v>16.5</v>
      </c>
      <c r="D58" s="256">
        <v>4</v>
      </c>
      <c r="E58" s="255">
        <v>114</v>
      </c>
      <c r="F58" s="255">
        <v>12</v>
      </c>
      <c r="G58" s="255">
        <v>19.899999999999999</v>
      </c>
      <c r="H58" s="266"/>
      <c r="I58" s="247"/>
    </row>
    <row r="59" spans="1:9" ht="18.75" customHeight="1">
      <c r="A59" s="248" t="s">
        <v>413</v>
      </c>
      <c r="B59" s="257">
        <v>46</v>
      </c>
      <c r="C59" s="257">
        <v>17</v>
      </c>
      <c r="D59" s="258">
        <v>8.5</v>
      </c>
      <c r="E59" s="257">
        <v>142.5</v>
      </c>
      <c r="F59" s="257">
        <v>11.3</v>
      </c>
      <c r="G59" s="257">
        <v>16.899999999999999</v>
      </c>
      <c r="H59" s="267"/>
      <c r="I59" s="247"/>
    </row>
    <row r="60" spans="1:9" ht="18.75" customHeight="1">
      <c r="A60" s="251" t="s">
        <v>141</v>
      </c>
      <c r="B60" s="252">
        <v>157.5</v>
      </c>
      <c r="C60" s="252">
        <v>49</v>
      </c>
      <c r="D60" s="253">
        <v>26.5</v>
      </c>
      <c r="E60" s="252">
        <v>113.3</v>
      </c>
      <c r="F60" s="252">
        <v>11.3</v>
      </c>
      <c r="G60" s="252">
        <v>15.7</v>
      </c>
      <c r="H60" s="265"/>
      <c r="I60" s="247"/>
    </row>
    <row r="61" spans="1:9" ht="18.75" customHeight="1">
      <c r="A61" s="251" t="s">
        <v>142</v>
      </c>
      <c r="B61" s="252">
        <v>183.5</v>
      </c>
      <c r="C61" s="252">
        <v>61</v>
      </c>
      <c r="D61" s="253">
        <v>10</v>
      </c>
      <c r="E61" s="252">
        <v>182.4</v>
      </c>
      <c r="F61" s="252">
        <v>12.7</v>
      </c>
      <c r="G61" s="252">
        <v>19.600000000000001</v>
      </c>
      <c r="H61" s="265"/>
      <c r="I61" s="247"/>
    </row>
    <row r="62" spans="1:9" ht="18.75" customHeight="1">
      <c r="A62" s="251" t="s">
        <v>143</v>
      </c>
      <c r="B62" s="252">
        <v>217.5</v>
      </c>
      <c r="C62" s="252">
        <v>89</v>
      </c>
      <c r="D62" s="253">
        <v>41</v>
      </c>
      <c r="E62" s="252">
        <v>130.9</v>
      </c>
      <c r="F62" s="252">
        <v>12.3</v>
      </c>
      <c r="G62" s="252">
        <v>20.399999999999999</v>
      </c>
      <c r="H62" s="265"/>
      <c r="I62" s="247"/>
    </row>
    <row r="63" spans="1:9" ht="18.75" customHeight="1">
      <c r="A63" s="251" t="s">
        <v>144</v>
      </c>
      <c r="B63" s="252">
        <v>282.5</v>
      </c>
      <c r="C63" s="252">
        <v>80</v>
      </c>
      <c r="D63" s="253">
        <v>25.5</v>
      </c>
      <c r="E63" s="252">
        <v>221.4</v>
      </c>
      <c r="F63" s="252">
        <v>11.8</v>
      </c>
      <c r="G63" s="252">
        <v>20</v>
      </c>
      <c r="H63" s="265"/>
      <c r="I63" s="247"/>
    </row>
    <row r="64" spans="1:9" ht="18.75" customHeight="1">
      <c r="A64" s="251" t="s">
        <v>145</v>
      </c>
      <c r="B64" s="252">
        <v>285.5</v>
      </c>
      <c r="C64" s="252">
        <v>72</v>
      </c>
      <c r="D64" s="253">
        <v>28.5</v>
      </c>
      <c r="E64" s="252">
        <v>141.9</v>
      </c>
      <c r="F64" s="252">
        <v>10.9</v>
      </c>
      <c r="G64" s="252">
        <v>16.100000000000001</v>
      </c>
      <c r="H64" s="265"/>
      <c r="I64" s="247"/>
    </row>
    <row r="65" spans="1:9" ht="18.75" customHeight="1">
      <c r="A65" s="251" t="s">
        <v>146</v>
      </c>
      <c r="B65" s="252">
        <v>371.5</v>
      </c>
      <c r="C65" s="252">
        <v>102</v>
      </c>
      <c r="D65" s="253">
        <v>44</v>
      </c>
      <c r="E65" s="252">
        <v>192</v>
      </c>
      <c r="F65" s="252">
        <v>10.6</v>
      </c>
      <c r="G65" s="252">
        <v>16.3</v>
      </c>
      <c r="H65" s="265"/>
      <c r="I65" s="247"/>
    </row>
    <row r="66" spans="1:9" ht="18.75" customHeight="1">
      <c r="A66" s="251" t="s">
        <v>147</v>
      </c>
      <c r="B66" s="317">
        <v>167.5</v>
      </c>
      <c r="C66" s="318">
        <v>82.5</v>
      </c>
      <c r="D66" s="316">
        <v>23</v>
      </c>
      <c r="E66" s="252">
        <v>270.60000000000002</v>
      </c>
      <c r="F66" s="252">
        <v>22.4</v>
      </c>
      <c r="G66" s="252">
        <v>31.2</v>
      </c>
      <c r="H66" s="265"/>
      <c r="I66" s="247"/>
    </row>
    <row r="67" spans="1:9" ht="18.75" customHeight="1">
      <c r="A67" s="251" t="s">
        <v>148</v>
      </c>
      <c r="B67" s="252">
        <v>84</v>
      </c>
      <c r="C67" s="252">
        <v>74.5</v>
      </c>
      <c r="D67" s="253">
        <v>32.5</v>
      </c>
      <c r="E67" s="252">
        <v>253.8</v>
      </c>
      <c r="F67" s="252">
        <v>12</v>
      </c>
      <c r="G67" s="252">
        <v>21.8</v>
      </c>
      <c r="H67" s="265"/>
      <c r="I67" s="247"/>
    </row>
    <row r="68" spans="1:9" ht="18.75" customHeight="1">
      <c r="A68" s="251" t="s">
        <v>149</v>
      </c>
      <c r="B68" s="252">
        <v>103</v>
      </c>
      <c r="C68" s="252">
        <v>37.5</v>
      </c>
      <c r="D68" s="253">
        <v>20.5</v>
      </c>
      <c r="E68" s="252">
        <v>133.69999999999999</v>
      </c>
      <c r="F68" s="252">
        <v>13.3</v>
      </c>
      <c r="G68" s="252">
        <v>17.7</v>
      </c>
      <c r="H68" s="265"/>
      <c r="I68" s="247"/>
    </row>
    <row r="69" spans="1:9" ht="18.75" customHeight="1">
      <c r="A69" s="251" t="s">
        <v>150</v>
      </c>
      <c r="B69" s="252">
        <v>188</v>
      </c>
      <c r="C69" s="252">
        <v>99</v>
      </c>
      <c r="D69" s="253">
        <v>58</v>
      </c>
      <c r="E69" s="252">
        <v>168.4</v>
      </c>
      <c r="F69" s="252">
        <v>15.1</v>
      </c>
      <c r="G69" s="252">
        <v>23.1</v>
      </c>
      <c r="H69" s="265"/>
      <c r="I69" s="247"/>
    </row>
    <row r="70" spans="1:9" ht="18.75" customHeight="1" thickBot="1">
      <c r="A70" s="259" t="s">
        <v>151</v>
      </c>
      <c r="B70" s="260">
        <v>12</v>
      </c>
      <c r="C70" s="260">
        <v>6.5</v>
      </c>
      <c r="D70" s="261">
        <v>5</v>
      </c>
      <c r="E70" s="260">
        <v>157.69999999999999</v>
      </c>
      <c r="F70" s="260">
        <v>10.8</v>
      </c>
      <c r="G70" s="260">
        <v>17.3</v>
      </c>
      <c r="H70" s="268"/>
      <c r="I70" s="247"/>
    </row>
    <row r="71" spans="1:9" ht="15" customHeight="1">
      <c r="A71" s="262" t="s">
        <v>277</v>
      </c>
      <c r="B71" s="262"/>
      <c r="C71" s="262"/>
      <c r="D71" s="262"/>
      <c r="I71" s="247"/>
    </row>
    <row r="72" spans="1:9">
      <c r="A72" s="262" t="s">
        <v>306</v>
      </c>
      <c r="B72" s="262"/>
      <c r="C72" s="262"/>
      <c r="D72" s="262"/>
    </row>
    <row r="73" spans="1:9">
      <c r="D73" s="262"/>
    </row>
    <row r="74" spans="1:9">
      <c r="D74" s="262"/>
    </row>
    <row r="75" spans="1:9">
      <c r="D75" s="262"/>
    </row>
    <row r="76" spans="1:9">
      <c r="D76" s="262"/>
    </row>
    <row r="77" spans="1:9">
      <c r="D77" s="262"/>
    </row>
    <row r="78" spans="1:9">
      <c r="D78" s="262"/>
    </row>
    <row r="79" spans="1:9">
      <c r="D79" s="262"/>
    </row>
    <row r="80" spans="1:9">
      <c r="D80" s="262"/>
    </row>
    <row r="81" spans="4:4">
      <c r="D81" s="262"/>
    </row>
    <row r="82" spans="4:4">
      <c r="D82" s="262"/>
    </row>
    <row r="83" spans="4:4">
      <c r="D83" s="262"/>
    </row>
    <row r="84" spans="4:4">
      <c r="D84" s="262"/>
    </row>
    <row r="85" spans="4:4">
      <c r="D85" s="262"/>
    </row>
    <row r="86" spans="4:4">
      <c r="D86" s="262"/>
    </row>
    <row r="87" spans="4:4">
      <c r="D87" s="262"/>
    </row>
    <row r="88" spans="4:4">
      <c r="D88" s="262"/>
    </row>
    <row r="89" spans="4:4">
      <c r="D89" s="262"/>
    </row>
    <row r="90" spans="4:4">
      <c r="D90" s="262"/>
    </row>
    <row r="91" spans="4:4">
      <c r="D91" s="262"/>
    </row>
    <row r="92" spans="4:4">
      <c r="D92" s="262"/>
    </row>
    <row r="93" spans="4:4">
      <c r="D93" s="262"/>
    </row>
    <row r="94" spans="4:4">
      <c r="D94" s="262"/>
    </row>
    <row r="95" spans="4:4">
      <c r="D95" s="262"/>
    </row>
    <row r="96" spans="4:4">
      <c r="D96" s="262"/>
    </row>
    <row r="97" spans="4:4">
      <c r="D97" s="262"/>
    </row>
    <row r="98" spans="4:4">
      <c r="D98" s="262"/>
    </row>
    <row r="99" spans="4:4">
      <c r="D99" s="262"/>
    </row>
    <row r="100" spans="4:4">
      <c r="D100" s="262"/>
    </row>
    <row r="101" spans="4:4">
      <c r="D101" s="262"/>
    </row>
    <row r="102" spans="4:4">
      <c r="D102" s="262"/>
    </row>
    <row r="103" spans="4:4">
      <c r="D103" s="262"/>
    </row>
    <row r="104" spans="4:4">
      <c r="D104" s="262"/>
    </row>
    <row r="105" spans="4:4">
      <c r="D105" s="262"/>
    </row>
    <row r="106" spans="4:4">
      <c r="D106" s="262"/>
    </row>
    <row r="107" spans="4:4">
      <c r="D107" s="262"/>
    </row>
    <row r="108" spans="4:4">
      <c r="D108" s="262"/>
    </row>
    <row r="109" spans="4:4">
      <c r="D109" s="262"/>
    </row>
    <row r="110" spans="4:4">
      <c r="D110" s="262"/>
    </row>
    <row r="111" spans="4:4">
      <c r="D111" s="262"/>
    </row>
    <row r="112" spans="4:4">
      <c r="D112" s="262"/>
    </row>
    <row r="113" spans="4:4">
      <c r="D113" s="262"/>
    </row>
    <row r="114" spans="4:4">
      <c r="D114" s="262"/>
    </row>
    <row r="115" spans="4:4">
      <c r="D115" s="262"/>
    </row>
    <row r="116" spans="4:4">
      <c r="D116" s="262"/>
    </row>
  </sheetData>
  <mergeCells count="13">
    <mergeCell ref="A45:A46"/>
    <mergeCell ref="B45:D45"/>
    <mergeCell ref="F45:F46"/>
    <mergeCell ref="G45:G46"/>
    <mergeCell ref="H45:H46"/>
    <mergeCell ref="A43:H43"/>
    <mergeCell ref="A2:H2"/>
    <mergeCell ref="A4:A5"/>
    <mergeCell ref="B4:D4"/>
    <mergeCell ref="F4:F5"/>
    <mergeCell ref="G4:G5"/>
    <mergeCell ref="H4:H5"/>
    <mergeCell ref="E4:E5"/>
  </mergeCells>
  <phoneticPr fontId="3"/>
  <pageMargins left="0.7" right="0.7" top="0.75" bottom="0.75" header="0.3" footer="0.3"/>
  <pageSetup paperSize="9" orientation="portrait" r:id="rId1"/>
  <ignoredErrors>
    <ignoredError sqref="A60:A70 A7:H35 A38:H42 A37 C37:H37 A36 C36:H36 A44:H58 B43:H4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目次</vt:lpstr>
      <vt:lpstr>001</vt:lpstr>
      <vt:lpstr>002</vt:lpstr>
      <vt:lpstr>003</vt:lpstr>
      <vt:lpstr>004</vt:lpstr>
      <vt:lpstr>005</vt:lpstr>
      <vt:lpstr>006</vt:lpstr>
      <vt:lpstr>007</vt:lpstr>
      <vt:lpstr>008</vt:lpstr>
      <vt:lpstr>009</vt:lpstr>
      <vt:lpstr>010</vt:lpstr>
      <vt:lpstr>'007'!Print_Area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総務法制課</dc:creator>
  <cp:lastModifiedBy>sagashi</cp:lastModifiedBy>
  <cp:lastPrinted>2024-02-15T00:09:43Z</cp:lastPrinted>
  <dcterms:created xsi:type="dcterms:W3CDTF">1997-01-08T22:48:59Z</dcterms:created>
  <dcterms:modified xsi:type="dcterms:W3CDTF">2025-07-08T08:40:15Z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54782</vt:lpwstr>
  </property>
  <property fmtid="{D5CDD505-2E9C-101B-9397-08002B2CF9AE}" pid="3" name="NXPowerLiteSettings">
    <vt:lpwstr>C74006B004C800</vt:lpwstr>
  </property>
  <property fmtid="{D5CDD505-2E9C-101B-9397-08002B2CF9AE}" pid="4" name="NXPowerLiteVersion">
    <vt:lpwstr>S5.2.4</vt:lpwstr>
  </property>
</Properties>
</file>