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bookViews>
  <sheets>
    <sheet name="目次" sheetId="1" r:id="rId1"/>
    <sheet name="210" sheetId="12" r:id="rId2"/>
    <sheet name="211" sheetId="3" r:id="rId3"/>
    <sheet name="212" sheetId="4" r:id="rId4"/>
    <sheet name="213" sheetId="2" r:id="rId5"/>
    <sheet name="214" sheetId="5" r:id="rId6"/>
    <sheet name="215" sheetId="6" r:id="rId7"/>
    <sheet name="216" sheetId="7" r:id="rId8"/>
    <sheet name="217" sheetId="8" r:id="rId9"/>
    <sheet name="218" sheetId="9" r:id="rId10"/>
    <sheet name="219" sheetId="10" r:id="rId11"/>
    <sheet name="220" sheetId="11" r:id="rId12"/>
  </sheets>
  <definedNames>
    <definedName name="_xlnm.Print_Area" localSheetId="4">'213'!$A$1:$AD$19</definedName>
    <definedName name="_xlnm.Print_Area" localSheetId="9">'218'!$A$2:$J$43</definedName>
  </definedNames>
  <calcPr calcId="162913"/>
</workbook>
</file>

<file path=xl/calcChain.xml><?xml version="1.0" encoding="utf-8"?>
<calcChain xmlns="http://schemas.openxmlformats.org/spreadsheetml/2006/main">
  <c r="C15" i="1" l="1"/>
  <c r="C14" i="1"/>
  <c r="C13" i="1"/>
  <c r="C12" i="1"/>
  <c r="C11" i="1"/>
  <c r="C10" i="1"/>
  <c r="C9" i="1"/>
  <c r="C8" i="1"/>
  <c r="C6" i="1"/>
  <c r="C7" i="1"/>
  <c r="C5" i="1"/>
  <c r="B15" i="1"/>
  <c r="B14" i="1"/>
  <c r="B13" i="1"/>
  <c r="B12" i="1"/>
  <c r="B11" i="1"/>
  <c r="B10" i="1"/>
  <c r="B9" i="1"/>
  <c r="B8" i="1"/>
  <c r="B7" i="1"/>
  <c r="B6" i="1"/>
  <c r="B5" i="1"/>
</calcChain>
</file>

<file path=xl/sharedStrings.xml><?xml version="1.0" encoding="utf-8"?>
<sst xmlns="http://schemas.openxmlformats.org/spreadsheetml/2006/main" count="432" uniqueCount="326">
  <si>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4"/>
  </si>
  <si>
    <t>タイトル</t>
    <phoneticPr fontId="4"/>
  </si>
  <si>
    <t>掲載年次・年度</t>
    <rPh sb="0" eb="2">
      <t>ケイサイ</t>
    </rPh>
    <rPh sb="2" eb="4">
      <t>ネンジ</t>
    </rPh>
    <rPh sb="5" eb="7">
      <t>ネンド</t>
    </rPh>
    <phoneticPr fontId="4"/>
  </si>
  <si>
    <t>区分</t>
    <rPh sb="0" eb="2">
      <t>クブン</t>
    </rPh>
    <phoneticPr fontId="4"/>
  </si>
  <si>
    <t>消　　　防　　　局</t>
    <rPh sb="8" eb="9">
      <t>キョク</t>
    </rPh>
    <phoneticPr fontId="4"/>
  </si>
  <si>
    <t>水　　 利</t>
    <rPh sb="0" eb="1">
      <t>ミズ</t>
    </rPh>
    <rPh sb="4" eb="5">
      <t>リ</t>
    </rPh>
    <phoneticPr fontId="4"/>
  </si>
  <si>
    <t>局
消防署
分署・出張所</t>
    <rPh sb="0" eb="1">
      <t>キョク</t>
    </rPh>
    <rPh sb="2" eb="4">
      <t>ショウボウ</t>
    </rPh>
    <rPh sb="4" eb="5">
      <t>ショ</t>
    </rPh>
    <phoneticPr fontId="4"/>
  </si>
  <si>
    <t>職員数</t>
  </si>
  <si>
    <t>化学車</t>
  </si>
  <si>
    <t>高規格
救急車</t>
    <rPh sb="0" eb="3">
      <t>コウキカク</t>
    </rPh>
    <phoneticPr fontId="4"/>
  </si>
  <si>
    <t>災害
支援車</t>
    <rPh sb="0" eb="2">
      <t>サイガイ</t>
    </rPh>
    <rPh sb="3" eb="5">
      <t>シエン</t>
    </rPh>
    <rPh sb="5" eb="6">
      <t>シャ</t>
    </rPh>
    <phoneticPr fontId="4"/>
  </si>
  <si>
    <t>水防車</t>
    <rPh sb="0" eb="2">
      <t>スイボウ</t>
    </rPh>
    <rPh sb="2" eb="3">
      <t>シャ</t>
    </rPh>
    <phoneticPr fontId="4"/>
  </si>
  <si>
    <t>査察車</t>
    <rPh sb="0" eb="2">
      <t>ササツ</t>
    </rPh>
    <rPh sb="2" eb="3">
      <t>シャ</t>
    </rPh>
    <phoneticPr fontId="4"/>
  </si>
  <si>
    <t>指令車</t>
    <rPh sb="0" eb="2">
      <t>シレイ</t>
    </rPh>
    <rPh sb="2" eb="3">
      <t>シャ</t>
    </rPh>
    <phoneticPr fontId="4"/>
  </si>
  <si>
    <t>救急
啓発車</t>
    <rPh sb="0" eb="2">
      <t>キュウキュウ</t>
    </rPh>
    <rPh sb="3" eb="5">
      <t>ケイハツ</t>
    </rPh>
    <rPh sb="5" eb="6">
      <t>シャ</t>
    </rPh>
    <phoneticPr fontId="4"/>
  </si>
  <si>
    <t>連絡車</t>
    <rPh sb="0" eb="2">
      <t>レンラク</t>
    </rPh>
    <rPh sb="2" eb="3">
      <t>シャ</t>
    </rPh>
    <phoneticPr fontId="4"/>
  </si>
  <si>
    <t>人員
輸送車</t>
    <rPh sb="0" eb="2">
      <t>ジンイン</t>
    </rPh>
    <rPh sb="3" eb="6">
      <t>ユソウシャ</t>
    </rPh>
    <phoneticPr fontId="4"/>
  </si>
  <si>
    <t>広報車</t>
    <rPh sb="0" eb="3">
      <t>コウホウシャ</t>
    </rPh>
    <phoneticPr fontId="4"/>
  </si>
  <si>
    <t>基地局</t>
  </si>
  <si>
    <t>移動局</t>
  </si>
  <si>
    <t>団数</t>
  </si>
  <si>
    <t>分団数</t>
  </si>
  <si>
    <t>団員数</t>
  </si>
  <si>
    <t>消火栓</t>
  </si>
  <si>
    <t>旧佐賀市</t>
    <rPh sb="0" eb="4">
      <t>キサ</t>
    </rPh>
    <phoneticPr fontId="4"/>
  </si>
  <si>
    <t xml:space="preserve"> 局</t>
    <rPh sb="1" eb="2">
      <t>キョク</t>
    </rPh>
    <phoneticPr fontId="4"/>
  </si>
  <si>
    <t xml:space="preserve"> 佐賀消防署</t>
    <rPh sb="1" eb="3">
      <t>サガ</t>
    </rPh>
    <phoneticPr fontId="4"/>
  </si>
  <si>
    <t>諸富町</t>
    <rPh sb="0" eb="2">
      <t>モロドミ</t>
    </rPh>
    <rPh sb="2" eb="3">
      <t>チョウ</t>
    </rPh>
    <phoneticPr fontId="4"/>
  </si>
  <si>
    <t xml:space="preserve"> 南部消防署　</t>
    <rPh sb="1" eb="3">
      <t>ナンブ</t>
    </rPh>
    <phoneticPr fontId="4"/>
  </si>
  <si>
    <t xml:space="preserve"> 北部消防署</t>
    <rPh sb="1" eb="3">
      <t>ホクブ</t>
    </rPh>
    <phoneticPr fontId="4"/>
  </si>
  <si>
    <t>三瀬村</t>
    <rPh sb="0" eb="3">
      <t>ミツセムラ</t>
    </rPh>
    <phoneticPr fontId="4"/>
  </si>
  <si>
    <t>資料：佐賀広域消防局</t>
    <rPh sb="3" eb="5">
      <t>サガ</t>
    </rPh>
    <rPh sb="5" eb="7">
      <t>コウイキ</t>
    </rPh>
    <rPh sb="9" eb="10">
      <t>キョク</t>
    </rPh>
    <phoneticPr fontId="4"/>
  </si>
  <si>
    <t>注1)（　）書きの値は各消防署の数値の内数である。</t>
    <rPh sb="0" eb="1">
      <t>チュウ</t>
    </rPh>
    <rPh sb="6" eb="7">
      <t>カ</t>
    </rPh>
    <rPh sb="9" eb="10">
      <t>アタイ</t>
    </rPh>
    <rPh sb="11" eb="12">
      <t>カク</t>
    </rPh>
    <rPh sb="12" eb="15">
      <t>ショウボウショ</t>
    </rPh>
    <rPh sb="16" eb="18">
      <t>スウチ</t>
    </rPh>
    <rPh sb="19" eb="20">
      <t>ウチ</t>
    </rPh>
    <rPh sb="20" eb="21">
      <t>スウ</t>
    </rPh>
    <phoneticPr fontId="4"/>
  </si>
  <si>
    <t>各年中</t>
    <rPh sb="0" eb="1">
      <t>カク</t>
    </rPh>
    <rPh sb="1" eb="3">
      <t>ネンチュウ</t>
    </rPh>
    <phoneticPr fontId="4"/>
  </si>
  <si>
    <t>年  次</t>
  </si>
  <si>
    <t>火　災　発　生　件　数</t>
  </si>
  <si>
    <t>焼損面積
（㎡）</t>
    <rPh sb="1" eb="2">
      <t>ソン</t>
    </rPh>
    <phoneticPr fontId="4"/>
  </si>
  <si>
    <t>総 数</t>
  </si>
  <si>
    <t>建 物</t>
  </si>
  <si>
    <t>車 両</t>
  </si>
  <si>
    <t>資料：佐賀広域消防局</t>
    <rPh sb="7" eb="9">
      <t>ショウボウ</t>
    </rPh>
    <rPh sb="9" eb="10">
      <t>キョク</t>
    </rPh>
    <phoneticPr fontId="4"/>
  </si>
  <si>
    <t>各年中</t>
  </si>
  <si>
    <t>年次</t>
  </si>
  <si>
    <t>総数</t>
  </si>
  <si>
    <t>コンロ</t>
  </si>
  <si>
    <t>電灯電話等の配線</t>
    <rPh sb="0" eb="2">
      <t>デントウ</t>
    </rPh>
    <rPh sb="2" eb="4">
      <t>デンワ</t>
    </rPh>
    <rPh sb="4" eb="5">
      <t>ナド</t>
    </rPh>
    <rPh sb="6" eb="8">
      <t>ハイセン</t>
    </rPh>
    <phoneticPr fontId="4"/>
  </si>
  <si>
    <t>タバコ</t>
  </si>
  <si>
    <t>火遊び</t>
  </si>
  <si>
    <t>放火　　　　　　</t>
    <rPh sb="0" eb="2">
      <t>ホウカ</t>
    </rPh>
    <phoneticPr fontId="4"/>
  </si>
  <si>
    <t>その他</t>
  </si>
  <si>
    <t>注）放火は疑いを含む。</t>
    <rPh sb="0" eb="1">
      <t>チュウ</t>
    </rPh>
    <rPh sb="2" eb="4">
      <t>ホウカ</t>
    </rPh>
    <rPh sb="5" eb="6">
      <t>ウタガ</t>
    </rPh>
    <rPh sb="8" eb="9">
      <t>フク</t>
    </rPh>
    <phoneticPr fontId="4"/>
  </si>
  <si>
    <t>火災</t>
  </si>
  <si>
    <t>水難</t>
  </si>
  <si>
    <t>交通</t>
  </si>
  <si>
    <t>労働　　災害</t>
  </si>
  <si>
    <t>一般　　負傷</t>
  </si>
  <si>
    <t>加害</t>
  </si>
  <si>
    <t>自損　　行為</t>
  </si>
  <si>
    <t>急病</t>
  </si>
  <si>
    <t>運動　　競技</t>
  </si>
  <si>
    <t>10月</t>
  </si>
  <si>
    <t>11月</t>
  </si>
  <si>
    <t>12月</t>
  </si>
  <si>
    <t>発　生</t>
  </si>
  <si>
    <t>構成比</t>
  </si>
  <si>
    <t>構成比</t>
    <rPh sb="0" eb="3">
      <t>コウセイヒ</t>
    </rPh>
    <phoneticPr fontId="4"/>
  </si>
  <si>
    <t>車両側計</t>
  </si>
  <si>
    <t>信号無視</t>
  </si>
  <si>
    <t>通行区分</t>
  </si>
  <si>
    <t>横断等</t>
  </si>
  <si>
    <t>追越等</t>
  </si>
  <si>
    <t>優先妨害</t>
  </si>
  <si>
    <t>右左折</t>
  </si>
  <si>
    <t>歩行者妨害</t>
  </si>
  <si>
    <t>一時不停止</t>
  </si>
  <si>
    <t>酒酔い</t>
  </si>
  <si>
    <t>過労</t>
  </si>
  <si>
    <t>スピード</t>
  </si>
  <si>
    <t>交差点安全</t>
  </si>
  <si>
    <t>前方不注意</t>
    <rPh sb="3" eb="5">
      <t>チュウイ</t>
    </rPh>
    <phoneticPr fontId="4"/>
  </si>
  <si>
    <t>該当なし</t>
  </si>
  <si>
    <t>人側計</t>
  </si>
  <si>
    <t>不明</t>
    <rPh sb="0" eb="2">
      <t>フメイ</t>
    </rPh>
    <phoneticPr fontId="4"/>
  </si>
  <si>
    <t>資料：佐賀県警察本部</t>
    <rPh sb="5" eb="6">
      <t>ケン</t>
    </rPh>
    <rPh sb="6" eb="8">
      <t>ケイサツ</t>
    </rPh>
    <rPh sb="8" eb="10">
      <t>ホンブ</t>
    </rPh>
    <phoneticPr fontId="4"/>
  </si>
  <si>
    <t>資料：佐賀県警察本部</t>
    <rPh sb="5" eb="6">
      <t>ケン</t>
    </rPh>
    <rPh sb="8" eb="10">
      <t>ホンブ</t>
    </rPh>
    <phoneticPr fontId="4"/>
  </si>
  <si>
    <t>各年中</t>
    <rPh sb="0" eb="2">
      <t>カクネン</t>
    </rPh>
    <rPh sb="2" eb="3">
      <t>チュウ</t>
    </rPh>
    <phoneticPr fontId="4"/>
  </si>
  <si>
    <t>人  身  事  故  別</t>
    <rPh sb="0" eb="1">
      <t>ヒト</t>
    </rPh>
    <rPh sb="3" eb="4">
      <t>ミ</t>
    </rPh>
    <rPh sb="6" eb="7">
      <t>コト</t>
    </rPh>
    <rPh sb="9" eb="10">
      <t>ユエ</t>
    </rPh>
    <rPh sb="12" eb="13">
      <t>ベツ</t>
    </rPh>
    <phoneticPr fontId="4"/>
  </si>
  <si>
    <t>諸富北</t>
  </si>
  <si>
    <t>諸富南</t>
  </si>
  <si>
    <t>春日</t>
  </si>
  <si>
    <t>川上</t>
  </si>
  <si>
    <t>松梅</t>
  </si>
  <si>
    <t>春日北</t>
  </si>
  <si>
    <t>富士</t>
  </si>
  <si>
    <t>北山</t>
  </si>
  <si>
    <t>北山東部</t>
  </si>
  <si>
    <t>三瀬</t>
  </si>
  <si>
    <t>中川副</t>
    <rPh sb="0" eb="1">
      <t>ナカ</t>
    </rPh>
    <rPh sb="1" eb="3">
      <t>カワソエ</t>
    </rPh>
    <phoneticPr fontId="4"/>
  </si>
  <si>
    <t>大詫間</t>
    <rPh sb="0" eb="1">
      <t>オオ</t>
    </rPh>
    <rPh sb="1" eb="3">
      <t>タクマ</t>
    </rPh>
    <phoneticPr fontId="4"/>
  </si>
  <si>
    <t>南川副</t>
    <rPh sb="0" eb="1">
      <t>ミナミ</t>
    </rPh>
    <rPh sb="1" eb="2">
      <t>カワ</t>
    </rPh>
    <rPh sb="2" eb="3">
      <t>ソ</t>
    </rPh>
    <phoneticPr fontId="4"/>
  </si>
  <si>
    <t>西川副</t>
    <rPh sb="0" eb="1">
      <t>ニシ</t>
    </rPh>
    <rPh sb="1" eb="2">
      <t>カワ</t>
    </rPh>
    <rPh sb="2" eb="3">
      <t>ソ</t>
    </rPh>
    <phoneticPr fontId="4"/>
  </si>
  <si>
    <t>東与賀</t>
    <rPh sb="0" eb="3">
      <t>ヒガシヨカ</t>
    </rPh>
    <phoneticPr fontId="4"/>
  </si>
  <si>
    <t>資料：佐賀県警察本部</t>
    <rPh sb="0" eb="2">
      <t>シリョウ</t>
    </rPh>
    <rPh sb="3" eb="6">
      <t>サガケン</t>
    </rPh>
    <rPh sb="6" eb="8">
      <t>ケイサツ</t>
    </rPh>
    <rPh sb="8" eb="10">
      <t>ホンブ</t>
    </rPh>
    <phoneticPr fontId="4"/>
  </si>
  <si>
    <t>時　　間　　別　　発　　生　　件　　数</t>
  </si>
  <si>
    <t>0時台～6時台</t>
    <rPh sb="2" eb="3">
      <t>ダイ</t>
    </rPh>
    <rPh sb="6" eb="7">
      <t>ダイ</t>
    </rPh>
    <phoneticPr fontId="4"/>
  </si>
  <si>
    <t>7時台～9時台</t>
    <rPh sb="1" eb="2">
      <t>ジ</t>
    </rPh>
    <rPh sb="2" eb="3">
      <t>ダイ</t>
    </rPh>
    <rPh sb="5" eb="6">
      <t>ジ</t>
    </rPh>
    <rPh sb="6" eb="7">
      <t>ダイ</t>
    </rPh>
    <phoneticPr fontId="4"/>
  </si>
  <si>
    <t>10時台～12時台</t>
    <rPh sb="2" eb="3">
      <t>ジ</t>
    </rPh>
    <rPh sb="3" eb="4">
      <t>ダイ</t>
    </rPh>
    <rPh sb="7" eb="8">
      <t>ジ</t>
    </rPh>
    <rPh sb="8" eb="9">
      <t>ダイ</t>
    </rPh>
    <phoneticPr fontId="4"/>
  </si>
  <si>
    <t>13時台～16時台</t>
    <rPh sb="2" eb="3">
      <t>ジ</t>
    </rPh>
    <rPh sb="3" eb="4">
      <t>ダイ</t>
    </rPh>
    <rPh sb="7" eb="8">
      <t>ジ</t>
    </rPh>
    <rPh sb="8" eb="9">
      <t>ダイ</t>
    </rPh>
    <phoneticPr fontId="4"/>
  </si>
  <si>
    <t>17時台～20時台</t>
    <rPh sb="2" eb="3">
      <t>ジ</t>
    </rPh>
    <rPh sb="3" eb="4">
      <t>ダイ</t>
    </rPh>
    <rPh sb="7" eb="8">
      <t>ジ</t>
    </rPh>
    <rPh sb="8" eb="9">
      <t>ダイ</t>
    </rPh>
    <phoneticPr fontId="4"/>
  </si>
  <si>
    <t>21時台～23時台</t>
    <rPh sb="2" eb="3">
      <t>ジ</t>
    </rPh>
    <rPh sb="3" eb="4">
      <t>ダイ</t>
    </rPh>
    <rPh sb="7" eb="8">
      <t>ジ</t>
    </rPh>
    <rPh sb="8" eb="9">
      <t>ダイ</t>
    </rPh>
    <phoneticPr fontId="4"/>
  </si>
  <si>
    <t>認知件数</t>
    <rPh sb="0" eb="2">
      <t>ニンチ</t>
    </rPh>
    <rPh sb="2" eb="4">
      <t>ケンスウ</t>
    </rPh>
    <phoneticPr fontId="4"/>
  </si>
  <si>
    <t>総　数</t>
  </si>
  <si>
    <t>凶　　悪　　犯</t>
  </si>
  <si>
    <t>粗　　暴　　犯</t>
  </si>
  <si>
    <t>窃盗犯</t>
  </si>
  <si>
    <t>知　能　犯</t>
  </si>
  <si>
    <t>風俗犯</t>
  </si>
  <si>
    <t>強盗</t>
  </si>
  <si>
    <t>放火</t>
  </si>
  <si>
    <t>暴行</t>
  </si>
  <si>
    <t>傷害</t>
  </si>
  <si>
    <t>脅迫</t>
  </si>
  <si>
    <t>恐喝</t>
  </si>
  <si>
    <t>詐欺</t>
  </si>
  <si>
    <t>横領</t>
  </si>
  <si>
    <t>その他</t>
    <rPh sb="2" eb="3">
      <t>タ</t>
    </rPh>
    <phoneticPr fontId="4"/>
  </si>
  <si>
    <t>佐賀県管内</t>
  </si>
  <si>
    <t>検挙件数</t>
    <rPh sb="0" eb="2">
      <t>ケンキョ</t>
    </rPh>
    <rPh sb="2" eb="4">
      <t>ケンスウ</t>
    </rPh>
    <phoneticPr fontId="4"/>
  </si>
  <si>
    <t>殺人</t>
  </si>
  <si>
    <t>注）検挙件数は発生地による。</t>
    <rPh sb="0" eb="1">
      <t>チュウ</t>
    </rPh>
    <rPh sb="2" eb="4">
      <t>ケンキョ</t>
    </rPh>
    <rPh sb="4" eb="6">
      <t>ケンスウ</t>
    </rPh>
    <rPh sb="7" eb="9">
      <t>ハッセイ</t>
    </rPh>
    <rPh sb="9" eb="10">
      <t>チ</t>
    </rPh>
    <phoneticPr fontId="4"/>
  </si>
  <si>
    <t>スト　ーブ</t>
    <phoneticPr fontId="4"/>
  </si>
  <si>
    <t>自然
災害</t>
    <phoneticPr fontId="4"/>
  </si>
  <si>
    <t>総数</t>
    <phoneticPr fontId="25"/>
  </si>
  <si>
    <t>勧興</t>
    <phoneticPr fontId="25"/>
  </si>
  <si>
    <t>循誘</t>
    <phoneticPr fontId="25"/>
  </si>
  <si>
    <t>日新</t>
    <phoneticPr fontId="25"/>
  </si>
  <si>
    <t>赤松</t>
    <phoneticPr fontId="25"/>
  </si>
  <si>
    <t>神野</t>
    <phoneticPr fontId="25"/>
  </si>
  <si>
    <t>西与賀</t>
    <phoneticPr fontId="25"/>
  </si>
  <si>
    <t>嘉瀬</t>
    <phoneticPr fontId="25"/>
  </si>
  <si>
    <t>巨勢</t>
    <phoneticPr fontId="25"/>
  </si>
  <si>
    <t>兵庫</t>
    <phoneticPr fontId="25"/>
  </si>
  <si>
    <t>高木瀬</t>
    <phoneticPr fontId="25"/>
  </si>
  <si>
    <t>北川副</t>
    <phoneticPr fontId="25"/>
  </si>
  <si>
    <t>本庄</t>
    <phoneticPr fontId="25"/>
  </si>
  <si>
    <t>鍋島</t>
    <phoneticPr fontId="25"/>
  </si>
  <si>
    <t>金立</t>
    <phoneticPr fontId="25"/>
  </si>
  <si>
    <t>久保泉</t>
    <phoneticPr fontId="25"/>
  </si>
  <si>
    <t>新栄</t>
    <phoneticPr fontId="25"/>
  </si>
  <si>
    <t>若楠</t>
    <phoneticPr fontId="25"/>
  </si>
  <si>
    <t>開成</t>
    <phoneticPr fontId="25"/>
  </si>
  <si>
    <t>風呂・　かまど</t>
    <phoneticPr fontId="4"/>
  </si>
  <si>
    <t>煙突　煙道　</t>
    <phoneticPr fontId="4"/>
  </si>
  <si>
    <t>年次</t>
    <phoneticPr fontId="4"/>
  </si>
  <si>
    <t>年　　次</t>
    <phoneticPr fontId="4"/>
  </si>
  <si>
    <t>殺人</t>
    <phoneticPr fontId="4"/>
  </si>
  <si>
    <t>装</t>
  </si>
  <si>
    <t>消　 防　 団</t>
  </si>
  <si>
    <t>救助
工作車</t>
  </si>
  <si>
    <t>防火
水槽</t>
  </si>
  <si>
    <t>川副町</t>
  </si>
  <si>
    <t>東与賀町</t>
  </si>
  <si>
    <t>久保田町</t>
  </si>
  <si>
    <t>大和町</t>
  </si>
  <si>
    <t>富士町</t>
  </si>
  <si>
    <t>富士出張所</t>
  </si>
  <si>
    <t>損害額
（千円）</t>
  </si>
  <si>
    <t>1月</t>
  </si>
  <si>
    <t>2月</t>
  </si>
  <si>
    <t>3月</t>
  </si>
  <si>
    <t>4月</t>
  </si>
  <si>
    <t>5月</t>
  </si>
  <si>
    <t>6月</t>
  </si>
  <si>
    <t>7月</t>
  </si>
  <si>
    <t>8月</t>
  </si>
  <si>
    <t>9月</t>
  </si>
  <si>
    <t xml:space="preserve">11 </t>
  </si>
  <si>
    <t xml:space="preserve">12 </t>
  </si>
  <si>
    <t>総数</t>
    <phoneticPr fontId="25"/>
  </si>
  <si>
    <t>勧興</t>
    <phoneticPr fontId="25"/>
  </si>
  <si>
    <t>循誘</t>
    <phoneticPr fontId="25"/>
  </si>
  <si>
    <t>日新</t>
    <phoneticPr fontId="25"/>
  </si>
  <si>
    <t>赤松</t>
    <phoneticPr fontId="25"/>
  </si>
  <si>
    <t>神野</t>
    <phoneticPr fontId="25"/>
  </si>
  <si>
    <t>西与賀</t>
    <phoneticPr fontId="25"/>
  </si>
  <si>
    <t>嘉瀬</t>
    <phoneticPr fontId="25"/>
  </si>
  <si>
    <t>巨勢</t>
    <phoneticPr fontId="25"/>
  </si>
  <si>
    <t>兵庫</t>
    <phoneticPr fontId="25"/>
  </si>
  <si>
    <t>高木瀬</t>
    <phoneticPr fontId="25"/>
  </si>
  <si>
    <t>北川副</t>
    <phoneticPr fontId="25"/>
  </si>
  <si>
    <t>本庄</t>
    <phoneticPr fontId="25"/>
  </si>
  <si>
    <t>鍋島</t>
    <phoneticPr fontId="25"/>
  </si>
  <si>
    <t>金立</t>
    <phoneticPr fontId="25"/>
  </si>
  <si>
    <t>久保泉</t>
    <phoneticPr fontId="25"/>
  </si>
  <si>
    <t>新栄</t>
    <phoneticPr fontId="25"/>
  </si>
  <si>
    <t>若楠</t>
    <phoneticPr fontId="25"/>
  </si>
  <si>
    <t>開成</t>
    <phoneticPr fontId="25"/>
  </si>
  <si>
    <t>その他</t>
    <phoneticPr fontId="4"/>
  </si>
  <si>
    <t>凶器準備集合</t>
    <phoneticPr fontId="4"/>
  </si>
  <si>
    <t>年　　次</t>
    <phoneticPr fontId="4"/>
  </si>
  <si>
    <t>注2）旧佐賀市は, 平成17年10月合併以前の佐賀市の区域。</t>
  </si>
  <si>
    <t>注）不明は, 当事者が逃走等で判明しない場合等。</t>
    <rPh sb="0" eb="1">
      <t>チュウ</t>
    </rPh>
    <rPh sb="2" eb="4">
      <t>フメイ</t>
    </rPh>
    <rPh sb="7" eb="10">
      <t>トウジシャ</t>
    </rPh>
    <rPh sb="11" eb="13">
      <t>トウソウ</t>
    </rPh>
    <rPh sb="13" eb="14">
      <t>ナド</t>
    </rPh>
    <rPh sb="15" eb="17">
      <t>ハンメイ</t>
    </rPh>
    <rPh sb="20" eb="22">
      <t>バアイ</t>
    </rPh>
    <rPh sb="22" eb="23">
      <t>ナド</t>
    </rPh>
    <phoneticPr fontId="4"/>
  </si>
  <si>
    <t>水難
救助車</t>
    <rPh sb="0" eb="2">
      <t>スイナン</t>
    </rPh>
    <rPh sb="3" eb="5">
      <t>キュウジョ</t>
    </rPh>
    <rPh sb="5" eb="6">
      <t>グルマ</t>
    </rPh>
    <phoneticPr fontId="4"/>
  </si>
  <si>
    <t>資機材
搬送車</t>
    <rPh sb="0" eb="1">
      <t>シ</t>
    </rPh>
    <rPh sb="1" eb="3">
      <t>キザイ</t>
    </rPh>
    <rPh sb="4" eb="6">
      <t>ハンソウ</t>
    </rPh>
    <rPh sb="6" eb="7">
      <t>クルマ</t>
    </rPh>
    <phoneticPr fontId="4"/>
  </si>
  <si>
    <t>消防団
ポンプ</t>
    <phoneticPr fontId="2"/>
  </si>
  <si>
    <t>注3）消防団ポンプ数にはポンプ車を含む。</t>
    <rPh sb="0" eb="1">
      <t>チュウ</t>
    </rPh>
    <rPh sb="3" eb="6">
      <t>ショウボウダン</t>
    </rPh>
    <rPh sb="9" eb="10">
      <t>スウ</t>
    </rPh>
    <rPh sb="15" eb="16">
      <t>シャ</t>
    </rPh>
    <rPh sb="17" eb="18">
      <t>フク</t>
    </rPh>
    <phoneticPr fontId="2"/>
  </si>
  <si>
    <t>令和元年</t>
    <rPh sb="0" eb="2">
      <t>レイワ</t>
    </rPh>
    <rPh sb="2" eb="4">
      <t>ガンネン</t>
    </rPh>
    <phoneticPr fontId="2"/>
  </si>
  <si>
    <t>総　数</t>
    <phoneticPr fontId="2"/>
  </si>
  <si>
    <t>年　次</t>
    <rPh sb="2" eb="3">
      <t>ジ</t>
    </rPh>
    <phoneticPr fontId="4"/>
  </si>
  <si>
    <t>月　別</t>
    <phoneticPr fontId="2"/>
  </si>
  <si>
    <t>発生件数</t>
    <phoneticPr fontId="2"/>
  </si>
  <si>
    <t>死　者</t>
    <phoneticPr fontId="2"/>
  </si>
  <si>
    <t>傷　者</t>
    <phoneticPr fontId="2"/>
  </si>
  <si>
    <t>発生件数</t>
    <rPh sb="0" eb="1">
      <t>パツ</t>
    </rPh>
    <rPh sb="1" eb="2">
      <t>ショウ</t>
    </rPh>
    <rPh sb="2" eb="3">
      <t>ケン</t>
    </rPh>
    <rPh sb="3" eb="4">
      <t>カズ</t>
    </rPh>
    <phoneticPr fontId="4"/>
  </si>
  <si>
    <t>死　者</t>
    <rPh sb="0" eb="1">
      <t>シ</t>
    </rPh>
    <rPh sb="2" eb="3">
      <t>モノ</t>
    </rPh>
    <phoneticPr fontId="4"/>
  </si>
  <si>
    <t>傷　者</t>
    <rPh sb="0" eb="1">
      <t>キズ</t>
    </rPh>
    <rPh sb="2" eb="3">
      <t>シャ</t>
    </rPh>
    <phoneticPr fontId="4"/>
  </si>
  <si>
    <t>凶　悪　犯</t>
    <phoneticPr fontId="2"/>
  </si>
  <si>
    <t>粗　暴　犯</t>
    <phoneticPr fontId="2"/>
  </si>
  <si>
    <t>区　分</t>
    <rPh sb="0" eb="1">
      <t>ク</t>
    </rPh>
    <rPh sb="2" eb="3">
      <t>ブン</t>
    </rPh>
    <phoneticPr fontId="4"/>
  </si>
  <si>
    <t>令和2年</t>
    <rPh sb="0" eb="2">
      <t>レイワ</t>
    </rPh>
    <rPh sb="3" eb="4">
      <t>ネン</t>
    </rPh>
    <phoneticPr fontId="4"/>
  </si>
  <si>
    <t xml:space="preserve"> 神埼消防署
  三脊出張所</t>
    <rPh sb="1" eb="3">
      <t>カンザキ</t>
    </rPh>
    <rPh sb="3" eb="6">
      <t>ショウボウショ</t>
    </rPh>
    <rPh sb="9" eb="10">
      <t>3</t>
    </rPh>
    <rPh sb="10" eb="11">
      <t>セ</t>
    </rPh>
    <rPh sb="11" eb="12">
      <t>デ</t>
    </rPh>
    <rPh sb="12" eb="13">
      <t>ハリ</t>
    </rPh>
    <rPh sb="13" eb="14">
      <t>ショ</t>
    </rPh>
    <phoneticPr fontId="4"/>
  </si>
  <si>
    <t>久保田出張所</t>
    <phoneticPr fontId="2"/>
  </si>
  <si>
    <t>令和3年</t>
    <rPh sb="0" eb="2">
      <t>レイワ</t>
    </rPh>
    <rPh sb="3" eb="4">
      <t>ネン</t>
    </rPh>
    <phoneticPr fontId="4"/>
  </si>
  <si>
    <t>（単位：件，％）</t>
  </si>
  <si>
    <t>　　区  分
校　区</t>
    <rPh sb="9" eb="10">
      <t>コウ</t>
    </rPh>
    <rPh sb="11" eb="12">
      <t>ク</t>
    </rPh>
    <phoneticPr fontId="2"/>
  </si>
  <si>
    <t>　　区 分
校　区</t>
    <rPh sb="9" eb="10">
      <t>コウ</t>
    </rPh>
    <rPh sb="11" eb="12">
      <t>ク</t>
    </rPh>
    <phoneticPr fontId="4"/>
  </si>
  <si>
    <t>平成30年</t>
    <rPh sb="0" eb="2">
      <t>ヘイセイ</t>
    </rPh>
    <rPh sb="4" eb="5">
      <t>ネン</t>
    </rPh>
    <phoneticPr fontId="2"/>
  </si>
  <si>
    <t>令和元年</t>
    <rPh sb="0" eb="2">
      <t>レイワ</t>
    </rPh>
    <rPh sb="2" eb="3">
      <t>ガン</t>
    </rPh>
    <rPh sb="3" eb="4">
      <t>ネン</t>
    </rPh>
    <phoneticPr fontId="2"/>
  </si>
  <si>
    <t>水害区域面積（㎡）</t>
    <rPh sb="0" eb="2">
      <t>スイガイ</t>
    </rPh>
    <rPh sb="2" eb="4">
      <t>クイキ</t>
    </rPh>
    <rPh sb="4" eb="6">
      <t>メンセキ</t>
    </rPh>
    <phoneticPr fontId="2"/>
  </si>
  <si>
    <t>　宅地・その他</t>
    <rPh sb="1" eb="3">
      <t>タクチ</t>
    </rPh>
    <rPh sb="6" eb="7">
      <t>タ</t>
    </rPh>
    <phoneticPr fontId="2"/>
  </si>
  <si>
    <t>　農地</t>
    <rPh sb="1" eb="3">
      <t>ノウチ</t>
    </rPh>
    <phoneticPr fontId="2"/>
  </si>
  <si>
    <t>被災家屋棟数（棟）</t>
    <rPh sb="0" eb="2">
      <t>ヒサイ</t>
    </rPh>
    <rPh sb="2" eb="4">
      <t>カオク</t>
    </rPh>
    <rPh sb="4" eb="6">
      <t>トウスウ</t>
    </rPh>
    <rPh sb="7" eb="8">
      <t>トウ</t>
    </rPh>
    <phoneticPr fontId="2"/>
  </si>
  <si>
    <t>　床下浸水</t>
    <rPh sb="1" eb="3">
      <t>ユカシタ</t>
    </rPh>
    <rPh sb="3" eb="5">
      <t>シンスイ</t>
    </rPh>
    <phoneticPr fontId="2"/>
  </si>
  <si>
    <t>　床上浸水</t>
    <rPh sb="1" eb="3">
      <t>ユカウエ</t>
    </rPh>
    <rPh sb="3" eb="5">
      <t>シンスイ</t>
    </rPh>
    <phoneticPr fontId="2"/>
  </si>
  <si>
    <t>半壊・全壊流失</t>
    <rPh sb="0" eb="2">
      <t>ハンカイ</t>
    </rPh>
    <rPh sb="3" eb="5">
      <t>ゼンカイ</t>
    </rPh>
    <rPh sb="5" eb="7">
      <t>リュウシツ</t>
    </rPh>
    <phoneticPr fontId="2"/>
  </si>
  <si>
    <t>被害額（千円）</t>
    <rPh sb="4" eb="6">
      <t>センエン</t>
    </rPh>
    <phoneticPr fontId="2"/>
  </si>
  <si>
    <t>　一般資産営業停止損失</t>
    <rPh sb="1" eb="3">
      <t>イッパン</t>
    </rPh>
    <rPh sb="3" eb="5">
      <t>シサン</t>
    </rPh>
    <rPh sb="5" eb="7">
      <t>エイギョウ</t>
    </rPh>
    <rPh sb="7" eb="9">
      <t>テイシ</t>
    </rPh>
    <rPh sb="9" eb="11">
      <t>ソンシツ</t>
    </rPh>
    <phoneticPr fontId="2"/>
  </si>
  <si>
    <t>　農作物</t>
    <rPh sb="1" eb="4">
      <t>ノウサクモツ</t>
    </rPh>
    <phoneticPr fontId="2"/>
  </si>
  <si>
    <t>　公共土木施設被害額</t>
    <rPh sb="1" eb="3">
      <t>コウキョウ</t>
    </rPh>
    <rPh sb="3" eb="5">
      <t>ドボク</t>
    </rPh>
    <rPh sb="5" eb="7">
      <t>シセツ</t>
    </rPh>
    <rPh sb="7" eb="9">
      <t>ヒガイ</t>
    </rPh>
    <rPh sb="9" eb="10">
      <t>ガク</t>
    </rPh>
    <phoneticPr fontId="2"/>
  </si>
  <si>
    <t>　公益事業被害額</t>
    <rPh sb="1" eb="3">
      <t>コウエキ</t>
    </rPh>
    <rPh sb="3" eb="5">
      <t>ジギョウ</t>
    </rPh>
    <rPh sb="5" eb="7">
      <t>ヒガイ</t>
    </rPh>
    <rPh sb="7" eb="8">
      <t>ガク</t>
    </rPh>
    <phoneticPr fontId="2"/>
  </si>
  <si>
    <t>林野</t>
    <rPh sb="0" eb="1">
      <t>リンヤ</t>
    </rPh>
    <phoneticPr fontId="2"/>
  </si>
  <si>
    <t>その他</t>
    <rPh sb="1" eb="2">
      <t>タ</t>
    </rPh>
    <phoneticPr fontId="2"/>
  </si>
  <si>
    <t>不明</t>
    <phoneticPr fontId="4"/>
  </si>
  <si>
    <t>各年中</t>
    <rPh sb="0" eb="3">
      <t>カクネンチュウ</t>
    </rPh>
    <phoneticPr fontId="2"/>
  </si>
  <si>
    <t>注1)「その他」は、船舶火災、航空機火災、その他の火災を含む。</t>
    <rPh sb="6" eb="7">
      <t>タ</t>
    </rPh>
    <rPh sb="10" eb="12">
      <t>センパク</t>
    </rPh>
    <rPh sb="12" eb="14">
      <t>カサイ</t>
    </rPh>
    <rPh sb="15" eb="18">
      <t>コウクウキ</t>
    </rPh>
    <rPh sb="18" eb="20">
      <t>カサイ</t>
    </rPh>
    <rPh sb="23" eb="24">
      <t>タ</t>
    </rPh>
    <rPh sb="25" eb="27">
      <t>カサイ</t>
    </rPh>
    <rPh sb="28" eb="29">
      <t>フク</t>
    </rPh>
    <phoneticPr fontId="2"/>
  </si>
  <si>
    <t>注2)「焼損面積(㎡)」は、建物火災による焼損床面積を示す。</t>
    <phoneticPr fontId="2"/>
  </si>
  <si>
    <t>はしご
車</t>
    <phoneticPr fontId="2"/>
  </si>
  <si>
    <t>ポンプ
車</t>
    <phoneticPr fontId="2"/>
  </si>
  <si>
    <t>タンク
車</t>
    <phoneticPr fontId="2"/>
  </si>
  <si>
    <t>指揮隊
車</t>
    <rPh sb="0" eb="2">
      <t>シキ</t>
    </rPh>
    <rPh sb="2" eb="3">
      <t>タイ</t>
    </rPh>
    <rPh sb="4" eb="5">
      <t>シャ</t>
    </rPh>
    <phoneticPr fontId="4"/>
  </si>
  <si>
    <t>備</t>
    <phoneticPr fontId="2"/>
  </si>
  <si>
    <t>令和2年</t>
    <rPh sb="0" eb="2">
      <t>レイワ</t>
    </rPh>
    <rPh sb="3" eb="4">
      <t>ネン</t>
    </rPh>
    <phoneticPr fontId="2"/>
  </si>
  <si>
    <t>資料：ＤＸ推進課（国土交通省「水害統計」）</t>
    <rPh sb="0" eb="2">
      <t>シリョウ</t>
    </rPh>
    <rPh sb="5" eb="7">
      <t>スイシン</t>
    </rPh>
    <rPh sb="7" eb="8">
      <t>カ</t>
    </rPh>
    <rPh sb="9" eb="11">
      <t>コクド</t>
    </rPh>
    <rPh sb="11" eb="14">
      <t>コウツウショウ</t>
    </rPh>
    <rPh sb="15" eb="17">
      <t>スイガイ</t>
    </rPh>
    <rPh sb="17" eb="19">
      <t>トウケイ</t>
    </rPh>
    <phoneticPr fontId="2"/>
  </si>
  <si>
    <t>　　3　</t>
  </si>
  <si>
    <t>　　2　</t>
  </si>
  <si>
    <t>　　4　</t>
  </si>
  <si>
    <t>たき火
火入れ</t>
    <rPh sb="4" eb="6">
      <t>ヒイ</t>
    </rPh>
    <phoneticPr fontId="2"/>
  </si>
  <si>
    <t>西・東分署</t>
    <phoneticPr fontId="2"/>
  </si>
  <si>
    <t>令和4年</t>
    <rPh sb="0" eb="2">
      <t>レイワ</t>
    </rPh>
    <rPh sb="3" eb="4">
      <t>ネン</t>
    </rPh>
    <phoneticPr fontId="4"/>
  </si>
  <si>
    <t>令和4年</t>
    <rPh sb="0" eb="1">
      <t>レイ</t>
    </rPh>
    <rPh sb="1" eb="2">
      <t>ワ</t>
    </rPh>
    <rPh sb="3" eb="4">
      <t>ネン</t>
    </rPh>
    <phoneticPr fontId="2"/>
  </si>
  <si>
    <t>令和4年</t>
  </si>
  <si>
    <t>令和
4年</t>
    <rPh sb="0" eb="2">
      <t>レイワ</t>
    </rPh>
    <rPh sb="4" eb="5">
      <t>ネン</t>
    </rPh>
    <phoneticPr fontId="4"/>
  </si>
  <si>
    <t>資料：危機管理防災課，佐賀広域消防局</t>
    <rPh sb="3" eb="5">
      <t>キキ</t>
    </rPh>
    <rPh sb="5" eb="7">
      <t>カンリ</t>
    </rPh>
    <rPh sb="7" eb="9">
      <t>ボウサイ</t>
    </rPh>
    <rPh sb="9" eb="10">
      <t>カ</t>
    </rPh>
    <rPh sb="11" eb="13">
      <t>サガ</t>
    </rPh>
    <rPh sb="13" eb="15">
      <t>コウイキ</t>
    </rPh>
    <rPh sb="17" eb="18">
      <t>キョク</t>
    </rPh>
    <phoneticPr fontId="3"/>
  </si>
  <si>
    <t>蓮池</t>
    <rPh sb="0" eb="2">
      <t>ハスイケ</t>
    </rPh>
    <phoneticPr fontId="25"/>
  </si>
  <si>
    <t>久保田</t>
    <rPh sb="0" eb="3">
      <t>クボタ</t>
    </rPh>
    <phoneticPr fontId="4"/>
  </si>
  <si>
    <t>令和5年</t>
  </si>
  <si>
    <t>令和5年</t>
    <rPh sb="0" eb="2">
      <t>レイワ</t>
    </rPh>
    <rPh sb="3" eb="4">
      <t>ネン</t>
    </rPh>
    <phoneticPr fontId="4"/>
  </si>
  <si>
    <t>令和5年</t>
    <rPh sb="0" eb="1">
      <t>レイ</t>
    </rPh>
    <rPh sb="1" eb="2">
      <t>ワ</t>
    </rPh>
    <rPh sb="3" eb="4">
      <t>ネン</t>
    </rPh>
    <phoneticPr fontId="2"/>
  </si>
  <si>
    <t>令和
5年</t>
    <rPh sb="0" eb="2">
      <t>レイワ</t>
    </rPh>
    <rPh sb="4" eb="5">
      <t>ネン</t>
    </rPh>
    <phoneticPr fontId="4"/>
  </si>
  <si>
    <t>令和4年</t>
    <rPh sb="0" eb="2">
      <t>レイワ</t>
    </rPh>
    <phoneticPr fontId="2"/>
  </si>
  <si>
    <t>〔２０〕  災 害 ・ 治 安</t>
    <rPh sb="6" eb="7">
      <t>サイ</t>
    </rPh>
    <rPh sb="8" eb="9">
      <t>ガイ</t>
    </rPh>
    <rPh sb="12" eb="13">
      <t>オサム</t>
    </rPh>
    <rPh sb="14" eb="15">
      <t>アン</t>
    </rPh>
    <phoneticPr fontId="4"/>
  </si>
  <si>
    <t>令和元～５年</t>
  </si>
  <si>
    <t>不同意性交等</t>
    <rPh sb="0" eb="3">
      <t>フドウイ</t>
    </rPh>
    <rPh sb="3" eb="5">
      <t>セイコウ</t>
    </rPh>
    <rPh sb="5" eb="6">
      <t>ナド</t>
    </rPh>
    <phoneticPr fontId="2"/>
  </si>
  <si>
    <t>資料：佐賀県警察本部刑事部刑事企画課</t>
    <rPh sb="3" eb="5">
      <t>サガ</t>
    </rPh>
    <rPh sb="10" eb="12">
      <t>ケイジ</t>
    </rPh>
    <rPh sb="12" eb="13">
      <t>ブ</t>
    </rPh>
    <rPh sb="13" eb="15">
      <t>ケイジ</t>
    </rPh>
    <rPh sb="15" eb="17">
      <t>キカク</t>
    </rPh>
    <rPh sb="17" eb="18">
      <t>カ</t>
    </rPh>
    <phoneticPr fontId="4"/>
  </si>
  <si>
    <t>令和3年</t>
    <rPh sb="0" eb="2">
      <t>レイワ</t>
    </rPh>
    <rPh sb="3" eb="4">
      <t>ネン</t>
    </rPh>
    <phoneticPr fontId="2"/>
  </si>
  <si>
    <t>213. 消防施設・装備</t>
    <rPh sb="10" eb="12">
      <t>ソウビ</t>
    </rPh>
    <phoneticPr fontId="2"/>
  </si>
  <si>
    <t>平成３０～令和４年</t>
    <phoneticPr fontId="2"/>
  </si>
  <si>
    <t>令和６年</t>
    <phoneticPr fontId="2"/>
  </si>
  <si>
    <t>令和２～６年</t>
    <phoneticPr fontId="2"/>
  </si>
  <si>
    <t>令和４～６年</t>
    <phoneticPr fontId="2"/>
  </si>
  <si>
    <t>令和4年</t>
    <rPh sb="0" eb="2">
      <t>レイワ</t>
    </rPh>
    <rPh sb="3" eb="4">
      <t>ネン</t>
    </rPh>
    <phoneticPr fontId="2"/>
  </si>
  <si>
    <t>令和5年</t>
    <rPh sb="0" eb="2">
      <t>レイワ</t>
    </rPh>
    <phoneticPr fontId="2"/>
  </si>
  <si>
    <t>令和
6年</t>
    <rPh sb="0" eb="2">
      <t>レイワ</t>
    </rPh>
    <rPh sb="4" eb="5">
      <t>ネン</t>
    </rPh>
    <phoneticPr fontId="4"/>
  </si>
  <si>
    <t>令和6年</t>
    <phoneticPr fontId="2"/>
  </si>
  <si>
    <t>令和6年</t>
    <phoneticPr fontId="2"/>
  </si>
  <si>
    <t>　5</t>
    <phoneticPr fontId="2"/>
  </si>
  <si>
    <t>令和6年</t>
    <rPh sb="0" eb="1">
      <t>レイ</t>
    </rPh>
    <rPh sb="1" eb="2">
      <t>ワ</t>
    </rPh>
    <rPh sb="3" eb="4">
      <t>ネン</t>
    </rPh>
    <phoneticPr fontId="2"/>
  </si>
  <si>
    <t>令和6年</t>
    <rPh sb="0" eb="2">
      <t>レイワ</t>
    </rPh>
    <rPh sb="3" eb="4">
      <t>ネン</t>
    </rPh>
    <phoneticPr fontId="4"/>
  </si>
  <si>
    <t>　   3</t>
    <phoneticPr fontId="2"/>
  </si>
  <si>
    <t>　4</t>
    <phoneticPr fontId="2"/>
  </si>
  <si>
    <t>　   4</t>
    <phoneticPr fontId="2"/>
  </si>
  <si>
    <t>　   5</t>
    <phoneticPr fontId="2"/>
  </si>
  <si>
    <t>　   6</t>
    <phoneticPr fontId="2"/>
  </si>
  <si>
    <t xml:space="preserve"> 令和2年</t>
    <rPh sb="1" eb="3">
      <t>レイワ</t>
    </rPh>
    <rPh sb="4" eb="5">
      <t>ネン</t>
    </rPh>
    <phoneticPr fontId="2"/>
  </si>
  <si>
    <t>　　3　</t>
    <phoneticPr fontId="2"/>
  </si>
  <si>
    <t>　6</t>
    <phoneticPr fontId="2"/>
  </si>
  <si>
    <t xml:space="preserve">  3</t>
    <phoneticPr fontId="2"/>
  </si>
  <si>
    <t xml:space="preserve">  4</t>
    <phoneticPr fontId="2"/>
  </si>
  <si>
    <t xml:space="preserve">  5</t>
    <phoneticPr fontId="2"/>
  </si>
  <si>
    <t xml:space="preserve">  6</t>
    <phoneticPr fontId="2"/>
  </si>
  <si>
    <t xml:space="preserve">  5</t>
    <phoneticPr fontId="2"/>
  </si>
  <si>
    <t>　　5　</t>
  </si>
  <si>
    <t>令和6年4月1日現在</t>
    <rPh sb="0" eb="2">
      <t>レイワ</t>
    </rPh>
    <rPh sb="3" eb="4">
      <t>ネン</t>
    </rPh>
    <phoneticPr fontId="4"/>
  </si>
  <si>
    <t xml:space="preserve">  1月</t>
    <rPh sb="3" eb="4">
      <t>ガツ</t>
    </rPh>
    <phoneticPr fontId="4"/>
  </si>
  <si>
    <t xml:space="preserve">  2  </t>
    <phoneticPr fontId="2"/>
  </si>
  <si>
    <t xml:space="preserve">  3  </t>
    <phoneticPr fontId="2"/>
  </si>
  <si>
    <t xml:space="preserve">  4  </t>
    <phoneticPr fontId="2"/>
  </si>
  <si>
    <t xml:space="preserve">  5  </t>
    <phoneticPr fontId="2"/>
  </si>
  <si>
    <t xml:space="preserve">  6  </t>
    <phoneticPr fontId="2"/>
  </si>
  <si>
    <t xml:space="preserve">  7  </t>
    <phoneticPr fontId="2"/>
  </si>
  <si>
    <t xml:space="preserve">  8  </t>
    <phoneticPr fontId="2"/>
  </si>
  <si>
    <t xml:space="preserve">  9  </t>
    <phoneticPr fontId="2"/>
  </si>
  <si>
    <t xml:space="preserve">10 </t>
    <phoneticPr fontId="2"/>
  </si>
  <si>
    <t xml:space="preserve">1 016 </t>
    <phoneticPr fontId="2"/>
  </si>
  <si>
    <t>210. 水害被害状況（平成３０～令和４年）</t>
    <rPh sb="5" eb="7">
      <t>スイガイ</t>
    </rPh>
    <rPh sb="7" eb="9">
      <t>ヒガイ</t>
    </rPh>
    <rPh sb="9" eb="11">
      <t>ジョウキョウ</t>
    </rPh>
    <rPh sb="12" eb="14">
      <t>ヘイセイ</t>
    </rPh>
    <rPh sb="17" eb="19">
      <t>レイワ</t>
    </rPh>
    <rPh sb="20" eb="21">
      <t>ネン</t>
    </rPh>
    <phoneticPr fontId="2"/>
  </si>
  <si>
    <t>211. 火災発生件数（令和元～５年）</t>
    <rPh sb="5" eb="6">
      <t>ヒ</t>
    </rPh>
    <rPh sb="6" eb="7">
      <t>ワザワ</t>
    </rPh>
    <rPh sb="7" eb="8">
      <t>ハツ</t>
    </rPh>
    <rPh sb="8" eb="9">
      <t>ショウ</t>
    </rPh>
    <rPh sb="9" eb="10">
      <t>ケン</t>
    </rPh>
    <rPh sb="10" eb="11">
      <t>カズ</t>
    </rPh>
    <phoneticPr fontId="4"/>
  </si>
  <si>
    <t>212. 原因別火災発生件数（令和元～５年）</t>
    <rPh sb="5" eb="6">
      <t>ハラ</t>
    </rPh>
    <rPh sb="6" eb="7">
      <t>イン</t>
    </rPh>
    <rPh sb="7" eb="8">
      <t>ベツ</t>
    </rPh>
    <rPh sb="8" eb="9">
      <t>ヒ</t>
    </rPh>
    <rPh sb="9" eb="10">
      <t>ワザワ</t>
    </rPh>
    <rPh sb="10" eb="11">
      <t>ハツ</t>
    </rPh>
    <rPh sb="11" eb="12">
      <t>ショウ</t>
    </rPh>
    <rPh sb="12" eb="13">
      <t>ケン</t>
    </rPh>
    <rPh sb="13" eb="14">
      <t>カズ</t>
    </rPh>
    <phoneticPr fontId="4"/>
  </si>
  <si>
    <t>状況（令和６年）</t>
    <rPh sb="3" eb="5">
      <t>レイワ</t>
    </rPh>
    <rPh sb="6" eb="7">
      <t>ネン</t>
    </rPh>
    <rPh sb="7" eb="8">
      <t>ヘイネン</t>
    </rPh>
    <phoneticPr fontId="4"/>
  </si>
  <si>
    <t>214. 事故別救急出動件数（令和２～６年）</t>
    <rPh sb="5" eb="6">
      <t>コト</t>
    </rPh>
    <rPh sb="6" eb="7">
      <t>ユエ</t>
    </rPh>
    <rPh sb="7" eb="8">
      <t>ベツ</t>
    </rPh>
    <rPh sb="8" eb="9">
      <t>スクイ</t>
    </rPh>
    <rPh sb="9" eb="10">
      <t>キュウ</t>
    </rPh>
    <rPh sb="10" eb="11">
      <t>デ</t>
    </rPh>
    <rPh sb="11" eb="12">
      <t>ドウ</t>
    </rPh>
    <rPh sb="12" eb="13">
      <t>ケン</t>
    </rPh>
    <rPh sb="13" eb="14">
      <t>カズ</t>
    </rPh>
    <rPh sb="15" eb="17">
      <t>レイワ</t>
    </rPh>
    <rPh sb="20" eb="21">
      <t>ネン</t>
    </rPh>
    <phoneticPr fontId="4"/>
  </si>
  <si>
    <t>215. 月別救急出動件数（令和２～６年）</t>
    <rPh sb="5" eb="6">
      <t>ツキ</t>
    </rPh>
    <rPh sb="6" eb="7">
      <t>ベツ</t>
    </rPh>
    <rPh sb="7" eb="8">
      <t>スクイ</t>
    </rPh>
    <rPh sb="8" eb="9">
      <t>キュウ</t>
    </rPh>
    <rPh sb="9" eb="10">
      <t>デ</t>
    </rPh>
    <rPh sb="10" eb="11">
      <t>ドウ</t>
    </rPh>
    <rPh sb="11" eb="12">
      <t>ケン</t>
    </rPh>
    <rPh sb="12" eb="13">
      <t>カズ</t>
    </rPh>
    <rPh sb="14" eb="16">
      <t>レイワ</t>
    </rPh>
    <rPh sb="19" eb="20">
      <t>ネン</t>
    </rPh>
    <phoneticPr fontId="4"/>
  </si>
  <si>
    <t>216. 原因別交通事故発生件数（令和２～６年）</t>
    <rPh sb="14" eb="16">
      <t>ケンスウ</t>
    </rPh>
    <rPh sb="17" eb="19">
      <t>レイワ</t>
    </rPh>
    <rPh sb="22" eb="23">
      <t>ネン</t>
    </rPh>
    <phoneticPr fontId="4"/>
  </si>
  <si>
    <t>217. 交通事故発生件数（令和２～６年）</t>
    <rPh sb="5" eb="7">
      <t>コウツウ</t>
    </rPh>
    <rPh sb="7" eb="9">
      <t>ジコ</t>
    </rPh>
    <rPh sb="9" eb="11">
      <t>ハッセイ</t>
    </rPh>
    <rPh sb="11" eb="13">
      <t>ケンスウ</t>
    </rPh>
    <rPh sb="14" eb="16">
      <t>レイワ</t>
    </rPh>
    <rPh sb="19" eb="20">
      <t>ネン</t>
    </rPh>
    <phoneticPr fontId="2"/>
  </si>
  <si>
    <t>218. 小学校区別交通事故発生件数（令和４～６年）</t>
    <rPh sb="5" eb="8">
      <t>ショウガッコウ</t>
    </rPh>
    <rPh sb="8" eb="9">
      <t>ク</t>
    </rPh>
    <rPh sb="9" eb="10">
      <t>ベツ</t>
    </rPh>
    <rPh sb="14" eb="16">
      <t>ハッセイ</t>
    </rPh>
    <rPh sb="16" eb="18">
      <t>ケンスウ</t>
    </rPh>
    <rPh sb="19" eb="21">
      <t>レイワ</t>
    </rPh>
    <rPh sb="24" eb="25">
      <t>ネン</t>
    </rPh>
    <phoneticPr fontId="4"/>
  </si>
  <si>
    <t>219. 小学校区・時間別交通事故発生件数（令和４～６年）</t>
    <rPh sb="5" eb="8">
      <t>ショウガッコウ</t>
    </rPh>
    <rPh sb="8" eb="9">
      <t>ク</t>
    </rPh>
    <rPh sb="10" eb="12">
      <t>ジカン</t>
    </rPh>
    <rPh sb="12" eb="13">
      <t>ベツ</t>
    </rPh>
    <rPh sb="13" eb="15">
      <t>コウツウ</t>
    </rPh>
    <rPh sb="15" eb="17">
      <t>ジコ</t>
    </rPh>
    <rPh sb="17" eb="19">
      <t>ハッセイ</t>
    </rPh>
    <rPh sb="19" eb="21">
      <t>ケンスウ</t>
    </rPh>
    <rPh sb="22" eb="24">
      <t>レイワ</t>
    </rPh>
    <rPh sb="27" eb="28">
      <t>ネン</t>
    </rPh>
    <phoneticPr fontId="4"/>
  </si>
  <si>
    <t>220. 刑法犯 罪種別認知・検挙件数（令和元～５年）</t>
    <rPh sb="9" eb="10">
      <t>ザイ</t>
    </rPh>
    <rPh sb="10" eb="11">
      <t>タネ</t>
    </rPh>
    <rPh sb="11" eb="12">
      <t>ベツ</t>
    </rPh>
    <rPh sb="12" eb="13">
      <t>ニン</t>
    </rPh>
    <rPh sb="13" eb="14">
      <t>チ</t>
    </rPh>
    <rPh sb="15" eb="16">
      <t>ケン</t>
    </rPh>
    <rPh sb="16" eb="17">
      <t>キョ</t>
    </rPh>
    <rPh sb="17" eb="18">
      <t>ケン</t>
    </rPh>
    <rPh sb="18" eb="19">
      <t>カズ</t>
    </rPh>
    <phoneticPr fontId="4"/>
  </si>
  <si>
    <t>令 和 ６ 年 版 佐 賀 市 統 計 デ ー タ</t>
    <rPh sb="0" eb="1">
      <t>レイ</t>
    </rPh>
    <rPh sb="2" eb="3">
      <t>ワ</t>
    </rPh>
    <rPh sb="6" eb="7">
      <t>ネン</t>
    </rPh>
    <rPh sb="8" eb="9">
      <t>バン</t>
    </rPh>
    <rPh sb="10" eb="11">
      <t>タスク</t>
    </rPh>
    <rPh sb="12" eb="13">
      <t>ガ</t>
    </rPh>
    <rPh sb="14" eb="15">
      <t>シ</t>
    </rPh>
    <rPh sb="16" eb="17">
      <t>オサム</t>
    </rPh>
    <rPh sb="18" eb="19">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</si>
</sst>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 #,##0_ ;_ * \-#,##0_ ;_ * &quot;-&quot;_ ;_ @_ "/>
    <numFmt numFmtId="43" formatCode="_ * #,##0.00_ ;_ * \-#,##0.00_ ;_ * &quot;-&quot;??_ ;_ @_ "/>
    <numFmt numFmtId="176" formatCode="#,##0;\-#,##0;&quot;-&quot;"/>
    <numFmt numFmtId="177" formatCode="_ * #\ ##0_ ;_ * \-#,##0_ ;_ * &quot;-&quot;_ ;_ @_ "/>
    <numFmt numFmtId="178" formatCode="\(#\)"/>
    <numFmt numFmtId="179" formatCode="\ ;00000000000000000000000000000000000000000000"/>
    <numFmt numFmtId="180" formatCode="#\ ##0\ ;&quot;△&quot;\-#,##0;\-\ "/>
    <numFmt numFmtId="181" formatCode="0.00_);[Red]\(0.00\)"/>
    <numFmt numFmtId="182" formatCode="0.00_ "/>
    <numFmt numFmtId="183" formatCode="#\ ##0"/>
    <numFmt numFmtId="184" formatCode="[$-411]g/&quot;標&quot;&quot;準&quot;"/>
    <numFmt numFmtId="185" formatCode="&quot;｣&quot;#,##0;[Red]\-&quot;｣&quot;#,##0"/>
    <numFmt numFmtId="186" formatCode="_ &quot;SFr.&quot;* #,##0.00_ ;_ &quot;SFr.&quot;* \-#,##0.00_ ;_ &quot;SFr.&quot;* &quot;-&quot;??_ ;_ @_ "/>
    <numFmt numFmtId="187" formatCode="#\ ##0;&quot;△&quot;\-#,##0;\-"/>
    <numFmt numFmtId="188" formatCode="#\ ##0\ ;\-#\ ##0\ ;\-\ "/>
    <numFmt numFmtId="189" formatCode="_ * #\ ##0_ ;_ * \-#,##0_ ;_ * \-_ ;_ @_ "/>
    <numFmt numFmtId="190" formatCode="#\ ###\ ##0\ ;\-#\ ###\ ##0\ ;\-\ \ "/>
  </numFmts>
  <fonts count="3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24"/>
      <color rgb="FF00B050"/>
      <name val="ＭＳ Ｐゴシック"/>
      <family val="3"/>
      <charset val="128"/>
    </font>
    <font>
      <sz val="6"/>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明朝"/>
      <family val="1"/>
      <charset val="128"/>
    </font>
    <font>
      <sz val="14"/>
      <name val="ＭＳ 明朝"/>
      <family val="1"/>
      <charset val="128"/>
    </font>
    <font>
      <sz val="11"/>
      <name val="明朝"/>
      <family val="1"/>
      <charset val="128"/>
    </font>
    <font>
      <sz val="10"/>
      <name val="ＭＳ 明朝"/>
      <family val="1"/>
      <charset val="128"/>
    </font>
    <font>
      <sz val="9"/>
      <name val="ＭＳ 明朝"/>
      <family val="1"/>
      <charset val="128"/>
    </font>
    <font>
      <sz val="8"/>
      <name val="Arial"/>
      <family val="2"/>
    </font>
    <font>
      <b/>
      <sz val="11"/>
      <name val="Helv"/>
      <family val="2"/>
    </font>
    <font>
      <sz val="22"/>
      <name val="ＭＳ 明朝"/>
      <family val="1"/>
      <charset val="128"/>
    </font>
    <font>
      <sz val="6"/>
      <name val="明朝"/>
      <family val="1"/>
      <charset val="128"/>
    </font>
    <font>
      <sz val="11"/>
      <name val="ＭＳ Ｐゴシック"/>
      <family val="2"/>
      <charset val="128"/>
      <scheme val="minor"/>
    </font>
    <font>
      <b/>
      <sz val="16"/>
      <name val="ＭＳ Ｐゴシック"/>
      <family val="3"/>
      <charset val="128"/>
    </font>
    <font>
      <sz val="16"/>
      <name val="ＭＳ Ｐゴシック"/>
      <family val="3"/>
      <charset val="128"/>
      <scheme val="minor"/>
    </font>
    <font>
      <b/>
      <sz val="14"/>
      <color theme="1"/>
      <name val="ＭＳ Ｐゴシック"/>
      <family val="3"/>
      <charset val="128"/>
    </font>
    <font>
      <sz val="11"/>
      <color theme="1"/>
      <name val="ＭＳ 明朝"/>
      <family val="1"/>
      <charset val="128"/>
    </font>
  </fonts>
  <fills count="6">
    <fill>
      <patternFill patternType="none"/>
    </fill>
    <fill>
      <patternFill patternType="gray125"/>
    </fill>
    <fill>
      <patternFill patternType="solid">
        <fgColor rgb="FF003300"/>
        <bgColor indexed="64"/>
      </patternFill>
    </fill>
    <fill>
      <patternFill patternType="solid">
        <fgColor rgb="FFCCFF99"/>
        <bgColor indexed="64"/>
      </patternFill>
    </fill>
    <fill>
      <patternFill patternType="solid">
        <fgColor indexed="22"/>
        <bgColor indexed="64"/>
      </patternFill>
    </fill>
    <fill>
      <patternFill patternType="solid">
        <fgColor indexed="26"/>
        <bgColor indexed="64"/>
      </patternFill>
    </fill>
  </fills>
  <borders count="131">
    <border>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thin">
        <color indexed="64"/>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theme="1"/>
      </left>
      <right style="thin">
        <color theme="1"/>
      </right>
      <top style="thin">
        <color theme="1"/>
      </top>
      <bottom style="hair">
        <color indexed="64"/>
      </bottom>
      <diagonal/>
    </border>
    <border>
      <left style="hair">
        <color theme="1"/>
      </left>
      <right/>
      <top style="thin">
        <color theme="1"/>
      </top>
      <bottom style="hair">
        <color indexed="64"/>
      </bottom>
      <diagonal/>
    </border>
    <border>
      <left style="hair">
        <color theme="1"/>
      </left>
      <right style="thin">
        <color theme="1"/>
      </right>
      <top style="hair">
        <color indexed="64"/>
      </top>
      <bottom style="hair">
        <color indexed="64"/>
      </bottom>
      <diagonal/>
    </border>
    <border>
      <left style="hair">
        <color theme="1"/>
      </left>
      <right/>
      <top style="hair">
        <color indexed="64"/>
      </top>
      <bottom style="hair">
        <color indexed="64"/>
      </bottom>
      <diagonal/>
    </border>
    <border>
      <left style="hair">
        <color theme="1"/>
      </left>
      <right style="thin">
        <color theme="1"/>
      </right>
      <top style="hair">
        <color indexed="64"/>
      </top>
      <bottom style="medium">
        <color theme="1"/>
      </bottom>
      <diagonal/>
    </border>
    <border>
      <left style="hair">
        <color theme="1"/>
      </left>
      <right/>
      <top style="hair">
        <color indexed="64"/>
      </top>
      <bottom style="medium">
        <color theme="1"/>
      </bottom>
      <diagonal/>
    </border>
    <border>
      <left style="hair">
        <color indexed="64"/>
      </left>
      <right/>
      <top style="thin">
        <color indexed="64"/>
      </top>
      <bottom style="thin">
        <color theme="1"/>
      </bottom>
      <diagonal/>
    </border>
    <border>
      <left/>
      <right style="hair">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theme="1"/>
      </left>
      <right/>
      <top style="hair">
        <color theme="1"/>
      </top>
      <bottom style="medium">
        <color indexed="64"/>
      </bottom>
      <diagonal/>
    </border>
    <border>
      <left/>
      <right/>
      <top style="hair">
        <color theme="1"/>
      </top>
      <bottom style="medium">
        <color indexed="64"/>
      </bottom>
      <diagonal/>
    </border>
    <border>
      <left style="thin">
        <color indexed="64"/>
      </left>
      <right/>
      <top style="hair">
        <color theme="1"/>
      </top>
      <bottom style="medium">
        <color indexed="64"/>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theme="1"/>
      </left>
      <right style="hair">
        <color indexed="64"/>
      </right>
      <top style="thin">
        <color theme="1"/>
      </top>
      <bottom style="thin">
        <color indexed="64"/>
      </bottom>
      <diagonal/>
    </border>
    <border>
      <left style="hair">
        <color indexed="64"/>
      </left>
      <right/>
      <top style="thin">
        <color theme="1"/>
      </top>
      <bottom style="thin">
        <color indexed="64"/>
      </bottom>
      <diagonal/>
    </border>
    <border>
      <left style="thin">
        <color theme="1"/>
      </left>
      <right style="hair">
        <color indexed="64"/>
      </right>
      <top style="thin">
        <color indexed="64"/>
      </top>
      <bottom style="hair">
        <color indexed="64"/>
      </bottom>
      <diagonal/>
    </border>
    <border>
      <left style="thin">
        <color theme="1"/>
      </left>
      <right style="hair">
        <color indexed="64"/>
      </right>
      <top style="hair">
        <color indexed="64"/>
      </top>
      <bottom style="hair">
        <color indexed="64"/>
      </bottom>
      <diagonal/>
    </border>
    <border>
      <left style="thin">
        <color theme="1"/>
      </left>
      <right style="hair">
        <color indexed="64"/>
      </right>
      <top style="hair">
        <color indexed="64"/>
      </top>
      <bottom/>
      <diagonal/>
    </border>
    <border>
      <left style="thin">
        <color theme="1"/>
      </left>
      <right style="hair">
        <color indexed="64"/>
      </right>
      <top style="hair">
        <color indexed="64"/>
      </top>
      <bottom style="medium">
        <color theme="1"/>
      </bottom>
      <diagonal/>
    </border>
    <border>
      <left style="hair">
        <color indexed="64"/>
      </left>
      <right/>
      <top style="hair">
        <color indexed="64"/>
      </top>
      <bottom style="medium">
        <color theme="1"/>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theme="1"/>
      </top>
      <bottom style="hair">
        <color indexed="64"/>
      </bottom>
      <diagonal/>
    </border>
    <border>
      <left style="hair">
        <color indexed="64"/>
      </left>
      <right/>
      <top style="medium">
        <color indexed="64"/>
      </top>
      <bottom style="thin">
        <color theme="1"/>
      </bottom>
      <diagonal/>
    </border>
    <border>
      <left style="hair">
        <color indexed="64"/>
      </left>
      <right style="thin">
        <color indexed="64"/>
      </right>
      <top style="thin">
        <color indexed="64"/>
      </top>
      <bottom/>
      <diagonal/>
    </border>
    <border>
      <left style="hair">
        <color indexed="64"/>
      </left>
      <right style="thin">
        <color theme="1"/>
      </right>
      <top style="thin">
        <color theme="1"/>
      </top>
      <bottom style="hair">
        <color indexed="64"/>
      </bottom>
      <diagonal/>
    </border>
    <border>
      <left style="hair">
        <color indexed="64"/>
      </left>
      <right style="thin">
        <color theme="1"/>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theme="1"/>
      </right>
      <top style="hair">
        <color indexed="64"/>
      </top>
      <bottom/>
      <diagonal/>
    </border>
    <border>
      <left style="hair">
        <color indexed="64"/>
      </left>
      <right style="thin">
        <color theme="1"/>
      </right>
      <top style="hair">
        <color indexed="64"/>
      </top>
      <bottom style="medium">
        <color theme="1"/>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7">
    <xf numFmtId="0" fontId="0" fillId="0" borderId="0">
      <alignment vertical="center"/>
    </xf>
    <xf numFmtId="0" fontId="1" fillId="0" borderId="0"/>
    <xf numFmtId="0" fontId="8" fillId="0" borderId="0" applyNumberFormat="0" applyFill="0" applyBorder="0" applyAlignment="0" applyProtection="0">
      <alignment vertical="top"/>
      <protection locked="0"/>
    </xf>
    <xf numFmtId="176" fontId="10" fillId="0" borderId="0" applyFill="0" applyBorder="0" applyAlignment="0"/>
    <xf numFmtId="0" fontId="11" fillId="0" borderId="0">
      <alignment horizontal="left"/>
    </xf>
    <xf numFmtId="0" fontId="12" fillId="0" borderId="13" applyNumberFormat="0" applyAlignment="0" applyProtection="0">
      <alignment horizontal="left" vertical="center"/>
    </xf>
    <xf numFmtId="0" fontId="12" fillId="0" borderId="14">
      <alignment horizontal="left" vertical="center"/>
    </xf>
    <xf numFmtId="0" fontId="13" fillId="0" borderId="0"/>
    <xf numFmtId="4" fontId="11" fillId="0" borderId="0">
      <alignment horizontal="right"/>
    </xf>
    <xf numFmtId="4" fontId="14" fillId="0" borderId="0">
      <alignment horizontal="right"/>
    </xf>
    <xf numFmtId="0" fontId="15" fillId="0" borderId="0">
      <alignment horizontal="left"/>
    </xf>
    <xf numFmtId="0" fontId="16" fillId="0" borderId="0">
      <alignment horizontal="center"/>
    </xf>
    <xf numFmtId="38" fontId="1" fillId="0" borderId="0" applyFont="0" applyFill="0" applyBorder="0" applyAlignment="0" applyProtection="0"/>
    <xf numFmtId="0" fontId="17" fillId="0" borderId="0"/>
    <xf numFmtId="0" fontId="18" fillId="0" borderId="0"/>
    <xf numFmtId="0" fontId="19" fillId="0" borderId="0"/>
    <xf numFmtId="41" fontId="13" fillId="0" borderId="0" applyFont="0" applyFill="0" applyBorder="0" applyAlignment="0" applyProtection="0"/>
    <xf numFmtId="43" fontId="13" fillId="0" borderId="0" applyFont="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38" fontId="22" fillId="4" borderId="0" applyNumberFormat="0" applyBorder="0" applyAlignment="0" applyProtection="0"/>
    <xf numFmtId="10" fontId="22" fillId="5" borderId="25" applyNumberFormat="0" applyBorder="0" applyAlignment="0" applyProtection="0"/>
    <xf numFmtId="186" fontId="20" fillId="0" borderId="0"/>
    <xf numFmtId="10" fontId="13" fillId="0" borderId="0" applyFont="0" applyFill="0" applyBorder="0" applyAlignment="0" applyProtection="0"/>
    <xf numFmtId="0" fontId="23" fillId="0" borderId="0"/>
    <xf numFmtId="0" fontId="24" fillId="0" borderId="0">
      <alignment vertical="center"/>
    </xf>
    <xf numFmtId="0" fontId="1" fillId="0" borderId="0"/>
  </cellStyleXfs>
  <cellXfs count="448">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1" fillId="0" borderId="0" xfId="1" applyFont="1" applyBorder="1" applyAlignment="1">
      <alignment vertical="center"/>
    </xf>
    <xf numFmtId="0" fontId="7" fillId="2" borderId="3" xfId="1" applyFont="1" applyFill="1" applyBorder="1" applyAlignment="1">
      <alignment horizontal="center" vertical="center"/>
    </xf>
    <xf numFmtId="0" fontId="9" fillId="3" borderId="4" xfId="2" applyFont="1" applyFill="1" applyBorder="1" applyAlignment="1" applyProtection="1">
      <alignment horizontal="center" vertical="center"/>
    </xf>
    <xf numFmtId="0" fontId="5" fillId="3" borderId="6" xfId="1" applyFont="1" applyFill="1" applyBorder="1" applyAlignment="1">
      <alignment horizontal="center" vertical="center"/>
    </xf>
    <xf numFmtId="0" fontId="9" fillId="3" borderId="7" xfId="2" applyFont="1" applyFill="1" applyBorder="1" applyAlignment="1" applyProtection="1">
      <alignment horizontal="center" vertical="center"/>
    </xf>
    <xf numFmtId="0" fontId="5" fillId="3" borderId="9" xfId="1" applyFont="1" applyFill="1" applyBorder="1" applyAlignment="1">
      <alignment horizontal="center" vertical="center"/>
    </xf>
    <xf numFmtId="0" fontId="9" fillId="3" borderId="10" xfId="2" applyFont="1" applyFill="1" applyBorder="1" applyAlignment="1" applyProtection="1">
      <alignment horizontal="center" vertical="center"/>
    </xf>
    <xf numFmtId="0" fontId="5" fillId="3" borderId="12" xfId="1" applyFont="1" applyFill="1" applyBorder="1" applyAlignment="1">
      <alignment horizontal="center" vertical="center"/>
    </xf>
    <xf numFmtId="0" fontId="1" fillId="0" borderId="0" xfId="1" applyFont="1" applyAlignment="1">
      <alignment horizontal="center" vertical="center"/>
    </xf>
    <xf numFmtId="0" fontId="1" fillId="0" borderId="0" xfId="26"/>
    <xf numFmtId="0" fontId="17" fillId="0" borderId="0" xfId="0" applyFont="1" applyAlignment="1">
      <alignment vertical="center"/>
    </xf>
    <xf numFmtId="0" fontId="20" fillId="0" borderId="0" xfId="0" applyFont="1" applyAlignment="1">
      <alignment vertical="center"/>
    </xf>
    <xf numFmtId="0" fontId="0" fillId="0" borderId="0" xfId="0" applyAlignment="1"/>
    <xf numFmtId="0" fontId="17" fillId="0" borderId="15" xfId="0" applyFont="1" applyBorder="1" applyAlignment="1">
      <alignment vertical="center"/>
    </xf>
    <xf numFmtId="0" fontId="20" fillId="0" borderId="0" xfId="0" applyFont="1" applyAlignment="1"/>
    <xf numFmtId="0" fontId="17" fillId="0" borderId="0" xfId="0" applyFont="1" applyFill="1" applyAlignment="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17" fillId="0" borderId="0" xfId="0" applyFont="1" applyAlignment="1"/>
    <xf numFmtId="0" fontId="21" fillId="0" borderId="0" xfId="0" applyNumberFormat="1" applyFont="1" applyFill="1" applyBorder="1" applyAlignment="1">
      <alignment vertical="center"/>
    </xf>
    <xf numFmtId="0" fontId="1" fillId="0" borderId="0" xfId="26" applyFill="1"/>
    <xf numFmtId="0" fontId="0" fillId="0" borderId="0" xfId="0">
      <alignment vertical="center"/>
    </xf>
    <xf numFmtId="0" fontId="20" fillId="0" borderId="0" xfId="0" applyFont="1" applyFill="1" applyAlignment="1">
      <alignment vertical="center"/>
    </xf>
    <xf numFmtId="0" fontId="21" fillId="0" borderId="15" xfId="0" applyFont="1" applyFill="1" applyBorder="1" applyAlignment="1">
      <alignment vertical="center"/>
    </xf>
    <xf numFmtId="0" fontId="21" fillId="0" borderId="15" xfId="0" applyFont="1" applyFill="1" applyBorder="1" applyAlignment="1">
      <alignment horizontal="centerContinuous" vertical="center"/>
    </xf>
    <xf numFmtId="0" fontId="21" fillId="0" borderId="0" xfId="0" applyFont="1" applyFill="1" applyAlignment="1">
      <alignment vertical="center"/>
    </xf>
    <xf numFmtId="0" fontId="21" fillId="0" borderId="15" xfId="0" applyFont="1" applyFill="1" applyBorder="1" applyAlignment="1">
      <alignment horizontal="right" vertical="center"/>
    </xf>
    <xf numFmtId="177" fontId="21" fillId="0" borderId="0" xfId="0" applyNumberFormat="1" applyFont="1" applyFill="1" applyBorder="1" applyAlignment="1">
      <alignment horizontal="right" vertical="center"/>
    </xf>
    <xf numFmtId="0" fontId="0" fillId="0" borderId="0" xfId="0">
      <alignment vertical="center"/>
    </xf>
    <xf numFmtId="0" fontId="17" fillId="0" borderId="0" xfId="0" applyFont="1" applyAlignment="1">
      <alignment vertical="center"/>
    </xf>
    <xf numFmtId="0" fontId="20" fillId="0" borderId="15" xfId="0" applyFont="1" applyBorder="1" applyAlignment="1">
      <alignment vertical="center"/>
    </xf>
    <xf numFmtId="0" fontId="20" fillId="0" borderId="0" xfId="0" applyFont="1" applyAlignment="1">
      <alignment vertical="center"/>
    </xf>
    <xf numFmtId="2" fontId="17" fillId="0" borderId="0" xfId="0" applyNumberFormat="1" applyFont="1" applyAlignment="1">
      <alignment vertical="center"/>
    </xf>
    <xf numFmtId="179" fontId="17" fillId="0" borderId="0" xfId="0" applyNumberFormat="1" applyFont="1" applyAlignment="1">
      <alignment vertical="center"/>
    </xf>
    <xf numFmtId="0" fontId="20" fillId="0" borderId="15" xfId="0" applyFont="1" applyBorder="1" applyAlignment="1">
      <alignment vertical="center"/>
    </xf>
    <xf numFmtId="0" fontId="20" fillId="0" borderId="15" xfId="0" applyFont="1" applyBorder="1" applyAlignment="1">
      <alignment horizontal="right" vertical="center"/>
    </xf>
    <xf numFmtId="0" fontId="20" fillId="0" borderId="20" xfId="0" applyFont="1" applyBorder="1" applyAlignment="1">
      <alignment horizontal="distributed" vertical="center" justifyLastLine="1"/>
    </xf>
    <xf numFmtId="0" fontId="20" fillId="0" borderId="18" xfId="0" applyFont="1" applyBorder="1" applyAlignment="1">
      <alignment horizontal="distributed" vertical="center" justifyLastLine="1"/>
    </xf>
    <xf numFmtId="0" fontId="20" fillId="0" borderId="18" xfId="0" applyFont="1" applyBorder="1" applyAlignment="1">
      <alignment horizontal="center" vertical="center"/>
    </xf>
    <xf numFmtId="49" fontId="20" fillId="0" borderId="40" xfId="0" applyNumberFormat="1" applyFont="1" applyBorder="1" applyAlignment="1">
      <alignment horizontal="center" vertical="center"/>
    </xf>
    <xf numFmtId="180" fontId="20" fillId="0" borderId="43" xfId="0" applyNumberFormat="1" applyFont="1" applyBorder="1" applyAlignment="1">
      <alignment vertical="center"/>
    </xf>
    <xf numFmtId="180" fontId="20" fillId="0" borderId="45" xfId="0" applyNumberFormat="1" applyFont="1" applyBorder="1" applyAlignment="1">
      <alignment vertical="center"/>
    </xf>
    <xf numFmtId="49" fontId="20" fillId="0" borderId="52" xfId="0" applyNumberFormat="1" applyFont="1" applyBorder="1" applyAlignment="1">
      <alignment horizontal="center" vertical="center"/>
    </xf>
    <xf numFmtId="0" fontId="20" fillId="0" borderId="0" xfId="0" applyFont="1" applyAlignment="1">
      <alignment vertical="center"/>
    </xf>
    <xf numFmtId="180" fontId="20" fillId="0" borderId="53" xfId="0" applyNumberFormat="1" applyFont="1" applyBorder="1" applyAlignment="1">
      <alignment vertical="center"/>
    </xf>
    <xf numFmtId="0" fontId="17" fillId="0" borderId="0" xfId="0" applyFont="1" applyFill="1" applyAlignment="1">
      <alignment vertical="center"/>
    </xf>
    <xf numFmtId="0" fontId="17" fillId="0" borderId="15" xfId="0" applyFont="1" applyFill="1" applyBorder="1" applyAlignment="1">
      <alignment vertical="center"/>
    </xf>
    <xf numFmtId="0" fontId="17" fillId="0" borderId="25" xfId="0" applyFont="1" applyFill="1" applyBorder="1" applyAlignment="1">
      <alignment horizontal="center" vertical="center"/>
    </xf>
    <xf numFmtId="0" fontId="17" fillId="0" borderId="15" xfId="0" applyFont="1" applyBorder="1" applyAlignment="1">
      <alignment horizontal="right" vertical="center"/>
    </xf>
    <xf numFmtId="0" fontId="17" fillId="0" borderId="22" xfId="0" applyFont="1" applyBorder="1" applyAlignment="1">
      <alignment horizontal="distributed" vertical="center" wrapText="1" justifyLastLine="1"/>
    </xf>
    <xf numFmtId="0" fontId="17" fillId="0" borderId="22" xfId="0" applyFont="1" applyBorder="1" applyAlignment="1">
      <alignment horizontal="center" vertical="center" wrapText="1"/>
    </xf>
    <xf numFmtId="0" fontId="17" fillId="0" borderId="21" xfId="0" applyFont="1" applyBorder="1" applyAlignment="1">
      <alignment horizontal="center" vertical="center" wrapText="1"/>
    </xf>
    <xf numFmtId="49" fontId="17" fillId="0" borderId="40" xfId="0" applyNumberFormat="1" applyFont="1" applyFill="1" applyBorder="1" applyAlignment="1">
      <alignment horizontal="center" vertical="center"/>
    </xf>
    <xf numFmtId="180" fontId="17" fillId="0" borderId="30" xfId="0" applyNumberFormat="1" applyFont="1" applyBorder="1" applyAlignment="1">
      <alignment vertical="center"/>
    </xf>
    <xf numFmtId="180" fontId="17" fillId="0" borderId="43" xfId="0" applyNumberFormat="1" applyFont="1" applyBorder="1" applyAlignment="1">
      <alignment vertical="center"/>
    </xf>
    <xf numFmtId="180" fontId="17" fillId="0" borderId="45" xfId="0" applyNumberFormat="1" applyFont="1" applyBorder="1" applyAlignment="1">
      <alignment vertical="center"/>
    </xf>
    <xf numFmtId="188" fontId="17" fillId="0" borderId="43" xfId="0" applyNumberFormat="1" applyFont="1" applyBorder="1" applyAlignment="1">
      <alignment vertical="center"/>
    </xf>
    <xf numFmtId="49" fontId="17" fillId="0" borderId="52" xfId="0" applyNumberFormat="1" applyFont="1" applyBorder="1" applyAlignment="1">
      <alignment horizontal="center" vertical="center"/>
    </xf>
    <xf numFmtId="180" fontId="17" fillId="0" borderId="53" xfId="0" applyNumberFormat="1" applyFont="1" applyBorder="1" applyAlignment="1">
      <alignment vertical="center"/>
    </xf>
    <xf numFmtId="49" fontId="17" fillId="0" borderId="0" xfId="0" applyNumberFormat="1" applyFont="1" applyFill="1" applyBorder="1" applyAlignment="1">
      <alignment horizontal="left" vertical="center"/>
    </xf>
    <xf numFmtId="0" fontId="0" fillId="0" borderId="0" xfId="0" applyFont="1" applyAlignment="1"/>
    <xf numFmtId="0" fontId="17" fillId="0" borderId="20" xfId="0" applyFont="1" applyBorder="1" applyAlignment="1">
      <alignment horizontal="distributed" vertical="center" wrapText="1" justifyLastLine="1"/>
    </xf>
    <xf numFmtId="0" fontId="17" fillId="0" borderId="18" xfId="0" applyFont="1" applyBorder="1" applyAlignment="1">
      <alignment horizontal="center" vertical="center"/>
    </xf>
    <xf numFmtId="0" fontId="17" fillId="0" borderId="18" xfId="0" applyFont="1" applyBorder="1" applyAlignment="1">
      <alignment horizontal="center" vertical="center" wrapText="1"/>
    </xf>
    <xf numFmtId="49" fontId="17" fillId="0" borderId="40" xfId="0" applyNumberFormat="1" applyFont="1" applyBorder="1" applyAlignment="1">
      <alignment horizontal="center" vertical="center"/>
    </xf>
    <xf numFmtId="180" fontId="17" fillId="0" borderId="38" xfId="0" applyNumberFormat="1" applyFont="1" applyBorder="1" applyAlignment="1">
      <alignment vertical="center"/>
    </xf>
    <xf numFmtId="180" fontId="17" fillId="0" borderId="54" xfId="0" applyNumberFormat="1" applyFont="1" applyBorder="1" applyAlignment="1">
      <alignment vertical="center"/>
    </xf>
    <xf numFmtId="0" fontId="17" fillId="0" borderId="0" xfId="0" applyFont="1" applyFill="1" applyBorder="1" applyAlignment="1">
      <alignment vertical="center"/>
    </xf>
    <xf numFmtId="181" fontId="17" fillId="0" borderId="15" xfId="0" applyNumberFormat="1" applyFont="1" applyFill="1" applyBorder="1" applyAlignment="1">
      <alignment horizontal="right" vertical="center"/>
    </xf>
    <xf numFmtId="187" fontId="17" fillId="0" borderId="15" xfId="26" applyNumberFormat="1" applyFont="1" applyFill="1" applyBorder="1" applyAlignment="1">
      <alignment vertical="center"/>
    </xf>
    <xf numFmtId="187" fontId="17" fillId="0" borderId="15" xfId="26" applyNumberFormat="1" applyFont="1" applyFill="1" applyBorder="1" applyAlignment="1">
      <alignment horizontal="right" vertical="center"/>
    </xf>
    <xf numFmtId="187" fontId="17" fillId="0" borderId="31" xfId="26" applyNumberFormat="1" applyFont="1" applyFill="1" applyBorder="1" applyAlignment="1">
      <alignment horizontal="center" vertical="center"/>
    </xf>
    <xf numFmtId="187" fontId="17" fillId="0" borderId="48" xfId="26" applyNumberFormat="1" applyFont="1" applyFill="1" applyBorder="1" applyAlignment="1">
      <alignment horizontal="center" vertical="center"/>
    </xf>
    <xf numFmtId="187" fontId="17" fillId="0" borderId="51" xfId="26" applyNumberFormat="1" applyFont="1" applyFill="1" applyBorder="1" applyAlignment="1">
      <alignment horizontal="center" vertical="center"/>
    </xf>
    <xf numFmtId="0" fontId="17" fillId="0" borderId="0" xfId="26" applyFont="1" applyFill="1"/>
    <xf numFmtId="0" fontId="1" fillId="0" borderId="0" xfId="26" applyFont="1" applyFill="1"/>
    <xf numFmtId="187" fontId="17" fillId="0" borderId="0" xfId="26" applyNumberFormat="1" applyFont="1" applyFill="1" applyBorder="1" applyAlignment="1">
      <alignment vertical="center"/>
    </xf>
    <xf numFmtId="187" fontId="17" fillId="0" borderId="35" xfId="26" applyNumberFormat="1" applyFont="1" applyFill="1" applyBorder="1" applyAlignment="1">
      <alignment horizontal="center" vertical="center"/>
    </xf>
    <xf numFmtId="188" fontId="17" fillId="0" borderId="63" xfId="26" applyNumberFormat="1" applyFont="1" applyFill="1" applyBorder="1" applyAlignment="1">
      <alignment vertical="center"/>
    </xf>
    <xf numFmtId="188" fontId="17" fillId="0" borderId="64" xfId="26" applyNumberFormat="1" applyFont="1" applyFill="1" applyBorder="1" applyAlignment="1">
      <alignment vertical="center"/>
    </xf>
    <xf numFmtId="188" fontId="17" fillId="0" borderId="66" xfId="26" applyNumberFormat="1" applyFont="1" applyFill="1" applyBorder="1" applyAlignment="1">
      <alignment vertical="center"/>
    </xf>
    <xf numFmtId="188" fontId="17" fillId="0" borderId="4" xfId="26" applyNumberFormat="1" applyFont="1" applyFill="1" applyBorder="1" applyAlignment="1">
      <alignment vertical="center"/>
    </xf>
    <xf numFmtId="188" fontId="17" fillId="0" borderId="6" xfId="26" applyNumberFormat="1" applyFont="1" applyFill="1" applyBorder="1" applyAlignment="1">
      <alignment vertical="center"/>
    </xf>
    <xf numFmtId="188" fontId="17" fillId="0" borderId="31" xfId="26" applyNumberFormat="1" applyFont="1" applyFill="1" applyBorder="1" applyAlignment="1">
      <alignment vertical="center"/>
    </xf>
    <xf numFmtId="188" fontId="17" fillId="0" borderId="67" xfId="26" applyNumberFormat="1" applyFont="1" applyFill="1" applyBorder="1" applyAlignment="1">
      <alignment vertical="center"/>
    </xf>
    <xf numFmtId="187" fontId="17" fillId="0" borderId="40" xfId="26" applyNumberFormat="1" applyFont="1" applyFill="1" applyBorder="1" applyAlignment="1">
      <alignment horizontal="center" vertical="center"/>
    </xf>
    <xf numFmtId="188" fontId="17" fillId="0" borderId="7" xfId="26" applyNumberFormat="1" applyFont="1" applyFill="1" applyBorder="1" applyAlignment="1">
      <alignment vertical="center"/>
    </xf>
    <xf numFmtId="188" fontId="17" fillId="0" borderId="9" xfId="26" applyNumberFormat="1" applyFont="1" applyFill="1" applyBorder="1" applyAlignment="1">
      <alignment vertical="center"/>
    </xf>
    <xf numFmtId="188" fontId="17" fillId="0" borderId="68" xfId="26" applyNumberFormat="1" applyFont="1" applyFill="1" applyBorder="1" applyAlignment="1">
      <alignment vertical="center"/>
    </xf>
    <xf numFmtId="188" fontId="17" fillId="0" borderId="48" xfId="26" applyNumberFormat="1" applyFont="1" applyFill="1" applyBorder="1" applyAlignment="1">
      <alignment vertical="center"/>
    </xf>
    <xf numFmtId="188" fontId="17" fillId="0" borderId="69" xfId="26" applyNumberFormat="1" applyFont="1" applyFill="1" applyBorder="1" applyAlignment="1">
      <alignment vertical="center"/>
    </xf>
    <xf numFmtId="187" fontId="17" fillId="0" borderId="52" xfId="26" applyNumberFormat="1" applyFont="1" applyFill="1" applyBorder="1" applyAlignment="1">
      <alignment horizontal="center" vertical="center"/>
    </xf>
    <xf numFmtId="188" fontId="17" fillId="0" borderId="10" xfId="26" applyNumberFormat="1" applyFont="1" applyFill="1" applyBorder="1" applyAlignment="1">
      <alignment vertical="center"/>
    </xf>
    <xf numFmtId="188" fontId="17" fillId="0" borderId="12" xfId="26" applyNumberFormat="1" applyFont="1" applyFill="1" applyBorder="1" applyAlignment="1">
      <alignment vertical="center"/>
    </xf>
    <xf numFmtId="188" fontId="17" fillId="0" borderId="70" xfId="26" applyNumberFormat="1" applyFont="1" applyFill="1" applyBorder="1" applyAlignment="1">
      <alignment vertical="center"/>
    </xf>
    <xf numFmtId="188" fontId="17" fillId="0" borderId="51" xfId="26" applyNumberFormat="1" applyFont="1" applyFill="1" applyBorder="1" applyAlignment="1">
      <alignment vertical="center"/>
    </xf>
    <xf numFmtId="188" fontId="17" fillId="0" borderId="71" xfId="26" applyNumberFormat="1" applyFont="1" applyFill="1" applyBorder="1" applyAlignment="1">
      <alignment vertical="center"/>
    </xf>
    <xf numFmtId="187" fontId="17" fillId="0" borderId="73" xfId="26" applyNumberFormat="1" applyFont="1" applyFill="1" applyBorder="1" applyAlignment="1">
      <alignment horizontal="center" vertical="center" wrapText="1" shrinkToFit="1"/>
    </xf>
    <xf numFmtId="187" fontId="17" fillId="0" borderId="62" xfId="26" applyNumberFormat="1" applyFont="1" applyFill="1" applyBorder="1" applyAlignment="1">
      <alignment horizontal="center" vertical="center" wrapText="1" shrinkToFit="1"/>
    </xf>
    <xf numFmtId="187" fontId="17" fillId="0" borderId="32" xfId="26" applyNumberFormat="1" applyFont="1" applyFill="1" applyBorder="1" applyAlignment="1">
      <alignment horizontal="center" vertical="center" wrapText="1" shrinkToFit="1"/>
    </xf>
    <xf numFmtId="187" fontId="17" fillId="0" borderId="72" xfId="26" applyNumberFormat="1" applyFont="1" applyFill="1" applyBorder="1" applyAlignment="1">
      <alignment horizontal="center" vertical="center" wrapText="1" shrinkToFit="1"/>
    </xf>
    <xf numFmtId="0" fontId="17" fillId="0" borderId="15" xfId="0" applyFont="1" applyBorder="1" applyAlignment="1"/>
    <xf numFmtId="0" fontId="17" fillId="0" borderId="15" xfId="0" applyFont="1" applyBorder="1" applyAlignment="1">
      <alignment horizontal="right"/>
    </xf>
    <xf numFmtId="0" fontId="17" fillId="0" borderId="61" xfId="0" applyFont="1" applyBorder="1" applyAlignment="1">
      <alignment horizontal="centerContinuous" vertical="center"/>
    </xf>
    <xf numFmtId="0" fontId="19" fillId="0" borderId="61" xfId="0" applyFont="1" applyBorder="1" applyAlignment="1">
      <alignment horizontal="centerContinuous" vertical="center"/>
    </xf>
    <xf numFmtId="49" fontId="17" fillId="0" borderId="44" xfId="0" applyNumberFormat="1" applyFont="1" applyBorder="1" applyAlignment="1">
      <alignment horizontal="center" vertical="center"/>
    </xf>
    <xf numFmtId="188" fontId="17" fillId="0" borderId="38" xfId="0" applyNumberFormat="1" applyFont="1" applyBorder="1" applyAlignment="1">
      <alignment vertical="center"/>
    </xf>
    <xf numFmtId="188" fontId="17" fillId="0" borderId="42" xfId="0" applyNumberFormat="1" applyFont="1" applyBorder="1" applyAlignment="1">
      <alignment vertical="center"/>
    </xf>
    <xf numFmtId="0" fontId="17" fillId="0" borderId="29" xfId="0" applyFont="1" applyBorder="1" applyAlignment="1">
      <alignment horizontal="center" vertical="center"/>
    </xf>
    <xf numFmtId="49" fontId="17" fillId="0" borderId="36" xfId="0" applyNumberFormat="1" applyFont="1" applyBorder="1" applyAlignment="1">
      <alignment horizontal="center" vertical="center"/>
    </xf>
    <xf numFmtId="49" fontId="17" fillId="0" borderId="16" xfId="0" applyNumberFormat="1" applyFont="1" applyBorder="1" applyAlignment="1">
      <alignment horizontal="center" vertical="center"/>
    </xf>
    <xf numFmtId="188" fontId="17" fillId="0" borderId="16" xfId="0" applyNumberFormat="1" applyFont="1" applyBorder="1" applyAlignment="1">
      <alignment vertical="center"/>
    </xf>
    <xf numFmtId="49" fontId="17" fillId="0" borderId="15" xfId="0" applyNumberFormat="1" applyFont="1" applyBorder="1" applyAlignment="1">
      <alignment vertical="center"/>
    </xf>
    <xf numFmtId="188" fontId="17" fillId="0" borderId="15" xfId="0" applyNumberFormat="1" applyFont="1" applyBorder="1" applyAlignment="1">
      <alignment vertical="center"/>
    </xf>
    <xf numFmtId="0" fontId="17" fillId="0" borderId="0" xfId="0" applyFont="1" applyBorder="1" applyAlignment="1"/>
    <xf numFmtId="189" fontId="20" fillId="0" borderId="33" xfId="0" applyNumberFormat="1" applyFont="1" applyFill="1" applyBorder="1" applyAlignment="1">
      <alignment horizontal="right" vertical="center"/>
    </xf>
    <xf numFmtId="0" fontId="17" fillId="0" borderId="23" xfId="0" quotePrefix="1" applyFont="1" applyBorder="1" applyAlignment="1">
      <alignment horizontal="center" vertical="center"/>
    </xf>
    <xf numFmtId="177" fontId="17" fillId="0" borderId="30" xfId="0" applyNumberFormat="1" applyFont="1" applyBorder="1" applyAlignment="1">
      <alignment horizontal="right" vertical="center"/>
    </xf>
    <xf numFmtId="177" fontId="17" fillId="0" borderId="43" xfId="0" applyNumberFormat="1" applyFont="1" applyBorder="1" applyAlignment="1">
      <alignment horizontal="right" vertical="center"/>
    </xf>
    <xf numFmtId="177" fontId="17" fillId="0" borderId="38" xfId="0" applyNumberFormat="1" applyFont="1" applyBorder="1" applyAlignment="1">
      <alignment horizontal="right" vertical="center"/>
    </xf>
    <xf numFmtId="49" fontId="17" fillId="0" borderId="52" xfId="0" applyNumberFormat="1" applyFont="1" applyFill="1" applyBorder="1" applyAlignment="1">
      <alignment horizontal="center" vertical="center"/>
    </xf>
    <xf numFmtId="177" fontId="17" fillId="0" borderId="53" xfId="0" applyNumberFormat="1" applyFont="1" applyBorder="1" applyAlignment="1">
      <alignment horizontal="right" vertical="center"/>
    </xf>
    <xf numFmtId="0" fontId="17" fillId="0" borderId="25" xfId="0" applyFont="1" applyFill="1" applyBorder="1" applyAlignment="1">
      <alignment horizontal="center" vertical="center" shrinkToFit="1"/>
    </xf>
    <xf numFmtId="0" fontId="17" fillId="0" borderId="25"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wrapText="1"/>
    </xf>
    <xf numFmtId="189" fontId="17" fillId="0" borderId="30" xfId="0" applyNumberFormat="1" applyFont="1" applyFill="1" applyBorder="1" applyAlignment="1">
      <alignment horizontal="right" vertical="center"/>
    </xf>
    <xf numFmtId="189" fontId="17" fillId="0" borderId="36" xfId="0" applyNumberFormat="1" applyFont="1" applyFill="1" applyBorder="1" applyAlignment="1">
      <alignment horizontal="right" vertical="center"/>
    </xf>
    <xf numFmtId="189" fontId="17" fillId="0" borderId="37" xfId="0" applyNumberFormat="1" applyFont="1" applyFill="1" applyBorder="1" applyAlignment="1">
      <alignment horizontal="right" vertical="center"/>
    </xf>
    <xf numFmtId="189" fontId="17" fillId="0" borderId="44" xfId="0" applyNumberFormat="1" applyFont="1" applyFill="1" applyBorder="1" applyAlignment="1">
      <alignment horizontal="right" vertical="center"/>
    </xf>
    <xf numFmtId="177" fontId="17" fillId="0" borderId="47" xfId="0" applyNumberFormat="1"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9" xfId="0" applyNumberFormat="1" applyFont="1" applyFill="1" applyBorder="1" applyAlignment="1">
      <alignment horizontal="center" vertical="center" wrapText="1"/>
    </xf>
    <xf numFmtId="189" fontId="17" fillId="0" borderId="38" xfId="0" applyNumberFormat="1" applyFont="1" applyFill="1" applyBorder="1" applyAlignment="1">
      <alignment horizontal="right" vertical="center"/>
    </xf>
    <xf numFmtId="189" fontId="17" fillId="0" borderId="53" xfId="0" applyNumberFormat="1" applyFont="1" applyFill="1" applyBorder="1" applyAlignment="1">
      <alignment horizontal="right" vertical="center"/>
    </xf>
    <xf numFmtId="189" fontId="17" fillId="0" borderId="54" xfId="0" applyNumberFormat="1" applyFont="1" applyFill="1" applyBorder="1" applyAlignment="1">
      <alignment horizontal="right" vertical="center"/>
    </xf>
    <xf numFmtId="189" fontId="17" fillId="0" borderId="52" xfId="0" applyNumberFormat="1" applyFont="1" applyFill="1" applyBorder="1" applyAlignment="1">
      <alignment horizontal="right" vertical="center"/>
    </xf>
    <xf numFmtId="189" fontId="17" fillId="0" borderId="54" xfId="0" applyNumberFormat="1" applyFont="1" applyFill="1" applyBorder="1" applyAlignment="1">
      <alignment horizontal="center" vertical="center" wrapText="1"/>
    </xf>
    <xf numFmtId="0" fontId="17" fillId="0" borderId="49" xfId="0" applyNumberFormat="1" applyFont="1" applyFill="1" applyBorder="1" applyAlignment="1">
      <alignment horizontal="center" vertical="center" shrinkToFit="1"/>
    </xf>
    <xf numFmtId="0" fontId="0" fillId="0" borderId="0" xfId="0" applyFill="1">
      <alignment vertical="center"/>
    </xf>
    <xf numFmtId="0" fontId="17" fillId="0" borderId="26" xfId="0"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7" fillId="0" borderId="0" xfId="0" applyNumberFormat="1" applyFont="1" applyAlignment="1"/>
    <xf numFmtId="0" fontId="17" fillId="0" borderId="51" xfId="0" applyFont="1" applyFill="1" applyBorder="1" applyAlignment="1">
      <alignment horizontal="center" vertical="center" wrapText="1"/>
    </xf>
    <xf numFmtId="180" fontId="20" fillId="0" borderId="45" xfId="0" applyNumberFormat="1" applyFont="1" applyBorder="1" applyAlignment="1">
      <alignment horizontal="right" vertical="center" shrinkToFit="1"/>
    </xf>
    <xf numFmtId="0" fontId="17" fillId="0" borderId="15" xfId="0" applyFont="1" applyFill="1" applyBorder="1" applyAlignment="1">
      <alignment horizontal="right" vertical="center"/>
    </xf>
    <xf numFmtId="0" fontId="0" fillId="0" borderId="14" xfId="0" applyFont="1" applyFill="1" applyBorder="1" applyAlignment="1">
      <alignment horizontal="center" vertical="center"/>
    </xf>
    <xf numFmtId="177" fontId="17" fillId="0" borderId="9" xfId="0" applyNumberFormat="1" applyFont="1" applyFill="1" applyBorder="1" applyAlignment="1">
      <alignment horizontal="right" vertical="center" wrapText="1" indent="1"/>
    </xf>
    <xf numFmtId="0" fontId="17" fillId="0" borderId="39" xfId="0" applyNumberFormat="1" applyFont="1" applyFill="1" applyBorder="1" applyAlignment="1">
      <alignment horizontal="right" vertical="center" indent="1"/>
    </xf>
    <xf numFmtId="0" fontId="17" fillId="0" borderId="31" xfId="0" applyFont="1" applyFill="1" applyBorder="1" applyAlignment="1">
      <alignment horizontal="left" vertical="center" indent="1"/>
    </xf>
    <xf numFmtId="0" fontId="17" fillId="0" borderId="48" xfId="0" applyFont="1" applyFill="1" applyBorder="1" applyAlignment="1">
      <alignment horizontal="left" vertical="center" indent="1"/>
    </xf>
    <xf numFmtId="0" fontId="17" fillId="0" borderId="51" xfId="0" applyFont="1" applyFill="1" applyBorder="1" applyAlignment="1">
      <alignment horizontal="left" vertical="center" indent="1"/>
    </xf>
    <xf numFmtId="0" fontId="17" fillId="0" borderId="48" xfId="0" applyFont="1" applyFill="1" applyBorder="1" applyAlignment="1">
      <alignment horizontal="left" vertical="center" indent="2"/>
    </xf>
    <xf numFmtId="0" fontId="17" fillId="0" borderId="39" xfId="0" applyFont="1" applyFill="1" applyBorder="1" applyAlignment="1">
      <alignment horizontal="left" vertical="center" indent="2"/>
    </xf>
    <xf numFmtId="49" fontId="17" fillId="0" borderId="82" xfId="0" applyNumberFormat="1" applyFont="1" applyBorder="1" applyAlignment="1">
      <alignment horizontal="center" vertical="center"/>
    </xf>
    <xf numFmtId="189" fontId="17" fillId="0" borderId="42" xfId="0" applyNumberFormat="1" applyFont="1" applyFill="1" applyBorder="1" applyAlignment="1">
      <alignment horizontal="right" vertical="center"/>
    </xf>
    <xf numFmtId="189" fontId="17" fillId="0" borderId="34" xfId="0" applyNumberFormat="1" applyFont="1" applyFill="1" applyBorder="1" applyAlignment="1">
      <alignment horizontal="right" vertical="center"/>
    </xf>
    <xf numFmtId="189" fontId="17" fillId="0" borderId="41" xfId="0" applyNumberFormat="1" applyFont="1" applyFill="1" applyBorder="1" applyAlignment="1">
      <alignment horizontal="right" vertical="center"/>
    </xf>
    <xf numFmtId="189" fontId="17" fillId="0" borderId="42" xfId="0" applyNumberFormat="1" applyFont="1" applyFill="1" applyBorder="1" applyAlignment="1">
      <alignment horizontal="center" vertical="center"/>
    </xf>
    <xf numFmtId="178" fontId="17" fillId="0" borderId="42" xfId="0" applyNumberFormat="1" applyFont="1" applyFill="1" applyBorder="1" applyAlignment="1">
      <alignment horizontal="right" vertical="center"/>
    </xf>
    <xf numFmtId="189" fontId="17" fillId="0" borderId="41" xfId="0" applyNumberFormat="1" applyFont="1" applyFill="1" applyBorder="1" applyAlignment="1">
      <alignment horizontal="center" vertical="center"/>
    </xf>
    <xf numFmtId="178" fontId="17" fillId="0" borderId="41" xfId="0" applyNumberFormat="1" applyFont="1" applyFill="1" applyBorder="1" applyAlignment="1">
      <alignment horizontal="right" vertical="center"/>
    </xf>
    <xf numFmtId="189" fontId="17" fillId="0" borderId="43" xfId="0" applyNumberFormat="1" applyFont="1" applyFill="1" applyBorder="1" applyAlignment="1">
      <alignment horizontal="right" vertical="center"/>
    </xf>
    <xf numFmtId="0" fontId="30" fillId="0" borderId="15" xfId="0" applyFont="1" applyBorder="1" applyAlignment="1"/>
    <xf numFmtId="0" fontId="30" fillId="0" borderId="15" xfId="0" applyFont="1" applyBorder="1">
      <alignment vertical="center"/>
    </xf>
    <xf numFmtId="0" fontId="30" fillId="0" borderId="0" xfId="0" applyFont="1">
      <alignment vertical="center"/>
    </xf>
    <xf numFmtId="0" fontId="30" fillId="0" borderId="22" xfId="0" applyFont="1" applyBorder="1" applyAlignment="1">
      <alignment horizontal="center" vertical="center"/>
    </xf>
    <xf numFmtId="0" fontId="30" fillId="0" borderId="61" xfId="0" applyFont="1" applyBorder="1" applyAlignment="1">
      <alignment horizontal="center" vertical="center"/>
    </xf>
    <xf numFmtId="0" fontId="30" fillId="0" borderId="19" xfId="0" applyFont="1" applyBorder="1" applyAlignment="1">
      <alignment horizontal="center" vertical="center"/>
    </xf>
    <xf numFmtId="0" fontId="30" fillId="0" borderId="35" xfId="0" applyFont="1" applyBorder="1" applyAlignment="1">
      <alignment horizontal="left" vertical="center"/>
    </xf>
    <xf numFmtId="0" fontId="30" fillId="0" borderId="40" xfId="0" applyFont="1" applyBorder="1" applyAlignment="1">
      <alignment horizontal="left" vertical="center"/>
    </xf>
    <xf numFmtId="0" fontId="30" fillId="0" borderId="60" xfId="0" applyFont="1" applyBorder="1" applyAlignment="1">
      <alignment horizontal="left" vertical="center"/>
    </xf>
    <xf numFmtId="0" fontId="30" fillId="0" borderId="46" xfId="0" applyFont="1" applyBorder="1" applyAlignment="1">
      <alignment horizontal="left" vertical="center"/>
    </xf>
    <xf numFmtId="0" fontId="30" fillId="0" borderId="22" xfId="0" applyFont="1" applyBorder="1" applyAlignment="1">
      <alignment horizontal="left" vertical="center" indent="1"/>
    </xf>
    <xf numFmtId="177" fontId="17" fillId="0" borderId="83" xfId="1" applyNumberFormat="1" applyFont="1" applyFill="1" applyBorder="1" applyAlignment="1">
      <alignment vertical="center"/>
    </xf>
    <xf numFmtId="0" fontId="30" fillId="0" borderId="82" xfId="0" applyFont="1" applyBorder="1" applyAlignment="1">
      <alignment horizontal="left" vertical="center"/>
    </xf>
    <xf numFmtId="0" fontId="30" fillId="0" borderId="0" xfId="0" applyFont="1" applyAlignment="1">
      <alignment horizontal="left" vertical="center"/>
    </xf>
    <xf numFmtId="0" fontId="30" fillId="0" borderId="15" xfId="0" applyFont="1" applyBorder="1" applyAlignment="1">
      <alignment horizontal="right" vertical="center"/>
    </xf>
    <xf numFmtId="0" fontId="17" fillId="0" borderId="23" xfId="0" applyFont="1" applyFill="1" applyBorder="1" applyAlignment="1">
      <alignment horizontal="center" vertical="center" wrapText="1"/>
    </xf>
    <xf numFmtId="0" fontId="17" fillId="0" borderId="24" xfId="0" applyFont="1" applyFill="1" applyBorder="1" applyAlignment="1">
      <alignment horizontal="center" vertical="center"/>
    </xf>
    <xf numFmtId="188" fontId="17" fillId="0" borderId="42" xfId="0" applyNumberFormat="1" applyFont="1" applyBorder="1" applyAlignment="1">
      <alignment vertical="center"/>
    </xf>
    <xf numFmtId="188" fontId="17" fillId="0" borderId="38" xfId="0" applyNumberFormat="1" applyFont="1" applyBorder="1" applyAlignment="1">
      <alignment vertical="center"/>
    </xf>
    <xf numFmtId="0" fontId="17" fillId="0" borderId="19" xfId="0" applyFont="1" applyFill="1" applyBorder="1" applyAlignment="1">
      <alignment horizontal="center" vertical="center" justifyLastLine="1"/>
    </xf>
    <xf numFmtId="180" fontId="17" fillId="0" borderId="41" xfId="0" applyNumberFormat="1" applyFont="1" applyBorder="1" applyAlignment="1">
      <alignment vertical="center"/>
    </xf>
    <xf numFmtId="188" fontId="17" fillId="0" borderId="41" xfId="0" applyNumberFormat="1" applyFont="1" applyBorder="1" applyAlignment="1">
      <alignment vertical="center"/>
    </xf>
    <xf numFmtId="0" fontId="17" fillId="0" borderId="84" xfId="0" applyFont="1" applyFill="1" applyBorder="1" applyAlignment="1">
      <alignment horizontal="center" vertical="center"/>
    </xf>
    <xf numFmtId="0" fontId="17" fillId="0" borderId="85" xfId="0" applyFont="1" applyFill="1" applyBorder="1" applyAlignment="1">
      <alignment horizontal="center" vertical="center"/>
    </xf>
    <xf numFmtId="177" fontId="17" fillId="0" borderId="84" xfId="0" applyNumberFormat="1" applyFont="1" applyFill="1" applyBorder="1" applyAlignment="1">
      <alignment vertical="center"/>
    </xf>
    <xf numFmtId="181" fontId="17" fillId="0" borderId="86" xfId="0" applyNumberFormat="1" applyFont="1" applyFill="1" applyBorder="1" applyAlignment="1">
      <alignment horizontal="right" vertical="center"/>
    </xf>
    <xf numFmtId="177" fontId="17" fillId="0" borderId="87" xfId="0" applyNumberFormat="1" applyFont="1" applyFill="1" applyBorder="1" applyAlignment="1">
      <alignment vertical="center"/>
    </xf>
    <xf numFmtId="181" fontId="17" fillId="0" borderId="88" xfId="0" applyNumberFormat="1" applyFont="1" applyFill="1" applyBorder="1" applyAlignment="1">
      <alignment horizontal="right" vertical="center"/>
    </xf>
    <xf numFmtId="177" fontId="17" fillId="0" borderId="89" xfId="0" applyNumberFormat="1" applyFont="1" applyFill="1" applyBorder="1" applyAlignment="1">
      <alignment vertical="center"/>
    </xf>
    <xf numFmtId="181" fontId="17" fillId="0" borderId="90" xfId="0" applyNumberFormat="1" applyFont="1" applyFill="1" applyBorder="1" applyAlignment="1">
      <alignment horizontal="right" vertical="center"/>
    </xf>
    <xf numFmtId="182" fontId="17" fillId="0" borderId="90" xfId="0" quotePrefix="1" applyNumberFormat="1" applyFont="1" applyFill="1" applyBorder="1" applyAlignment="1">
      <alignment horizontal="right" vertical="center"/>
    </xf>
    <xf numFmtId="177" fontId="17" fillId="0" borderId="91" xfId="0" applyNumberFormat="1" applyFont="1" applyFill="1" applyBorder="1" applyAlignment="1">
      <alignment vertical="center"/>
    </xf>
    <xf numFmtId="181" fontId="17" fillId="0" borderId="92" xfId="0" applyNumberFormat="1" applyFont="1" applyFill="1" applyBorder="1" applyAlignment="1">
      <alignment horizontal="right" vertical="center"/>
    </xf>
    <xf numFmtId="188" fontId="17" fillId="0" borderId="93" xfId="0" applyNumberFormat="1" applyFont="1" applyFill="1" applyBorder="1" applyAlignment="1">
      <alignment horizontal="right" vertical="center"/>
    </xf>
    <xf numFmtId="182" fontId="17" fillId="0" borderId="94" xfId="0" applyNumberFormat="1" applyFont="1" applyFill="1" applyBorder="1" applyAlignment="1">
      <alignment horizontal="right" vertical="center"/>
    </xf>
    <xf numFmtId="0" fontId="17" fillId="0" borderId="86" xfId="0" applyFont="1" applyFill="1" applyBorder="1" applyAlignment="1">
      <alignment horizontal="center" vertical="center"/>
    </xf>
    <xf numFmtId="181" fontId="17" fillId="0" borderId="85" xfId="0" applyNumberFormat="1" applyFont="1" applyFill="1" applyBorder="1" applyAlignment="1">
      <alignment horizontal="right" vertical="center"/>
    </xf>
    <xf numFmtId="177" fontId="17" fillId="0" borderId="95" xfId="0" applyNumberFormat="1" applyFont="1" applyFill="1" applyBorder="1" applyAlignment="1">
      <alignment horizontal="center" vertical="center"/>
    </xf>
    <xf numFmtId="177" fontId="17" fillId="0" borderId="7" xfId="0" applyNumberFormat="1" applyFont="1" applyFill="1" applyBorder="1" applyAlignment="1">
      <alignment horizontal="right" vertical="center"/>
    </xf>
    <xf numFmtId="177" fontId="17" fillId="0" borderId="96" xfId="0" applyNumberFormat="1" applyFont="1" applyFill="1" applyBorder="1" applyAlignment="1">
      <alignment horizontal="right" vertical="center"/>
    </xf>
    <xf numFmtId="177" fontId="17" fillId="0" borderId="97" xfId="0" applyNumberFormat="1" applyFont="1" applyFill="1" applyBorder="1" applyAlignment="1">
      <alignment horizontal="right" vertical="center"/>
    </xf>
    <xf numFmtId="181" fontId="17" fillId="0" borderId="92" xfId="0" quotePrefix="1" applyNumberFormat="1" applyFont="1" applyFill="1" applyBorder="1" applyAlignment="1">
      <alignment horizontal="right" vertical="center"/>
    </xf>
    <xf numFmtId="177" fontId="17" fillId="0" borderId="89" xfId="0" applyNumberFormat="1" applyFont="1" applyFill="1" applyBorder="1" applyAlignment="1">
      <alignment horizontal="right" vertical="center"/>
    </xf>
    <xf numFmtId="177" fontId="17" fillId="0" borderId="93" xfId="0" applyNumberFormat="1" applyFont="1" applyFill="1" applyBorder="1" applyAlignment="1">
      <alignment vertical="center"/>
    </xf>
    <xf numFmtId="181" fontId="17" fillId="0" borderId="64" xfId="0" applyNumberFormat="1" applyFont="1" applyFill="1" applyBorder="1" applyAlignment="1">
      <alignment horizontal="right" vertical="center"/>
    </xf>
    <xf numFmtId="181" fontId="17" fillId="0" borderId="9" xfId="0" applyNumberFormat="1" applyFont="1" applyFill="1" applyBorder="1" applyAlignment="1">
      <alignment horizontal="right" vertical="center"/>
    </xf>
    <xf numFmtId="182" fontId="17" fillId="0" borderId="9" xfId="0" quotePrefix="1" applyNumberFormat="1" applyFont="1" applyFill="1" applyBorder="1" applyAlignment="1">
      <alignment horizontal="right" vertical="center"/>
    </xf>
    <xf numFmtId="181" fontId="17" fillId="0" borderId="98" xfId="0" applyNumberFormat="1" applyFont="1" applyFill="1" applyBorder="1" applyAlignment="1">
      <alignment horizontal="right" vertical="center"/>
    </xf>
    <xf numFmtId="181" fontId="17" fillId="0" borderId="12" xfId="0" applyNumberFormat="1" applyFont="1" applyFill="1" applyBorder="1" applyAlignment="1">
      <alignment horizontal="right" vertical="center"/>
    </xf>
    <xf numFmtId="0" fontId="17" fillId="0" borderId="99" xfId="0" applyFont="1" applyFill="1" applyBorder="1" applyAlignment="1">
      <alignment horizontal="center" vertical="center"/>
    </xf>
    <xf numFmtId="0" fontId="17" fillId="0" borderId="100" xfId="0" applyFont="1" applyFill="1" applyBorder="1" applyAlignment="1">
      <alignment horizontal="center" vertical="center"/>
    </xf>
    <xf numFmtId="177" fontId="17" fillId="0" borderId="101" xfId="0" applyNumberFormat="1" applyFont="1" applyFill="1" applyBorder="1" applyAlignment="1">
      <alignment vertical="center"/>
    </xf>
    <xf numFmtId="181" fontId="17" fillId="0" borderId="102" xfId="0" applyNumberFormat="1" applyFont="1" applyFill="1" applyBorder="1" applyAlignment="1">
      <alignment horizontal="right" vertical="center"/>
    </xf>
    <xf numFmtId="177" fontId="17" fillId="0" borderId="103" xfId="0" applyNumberFormat="1" applyFont="1" applyFill="1" applyBorder="1" applyAlignment="1">
      <alignment vertical="center"/>
    </xf>
    <xf numFmtId="177" fontId="17" fillId="0" borderId="104" xfId="0" applyNumberFormat="1" applyFont="1" applyFill="1" applyBorder="1" applyAlignment="1">
      <alignment vertical="center"/>
    </xf>
    <xf numFmtId="177" fontId="17" fillId="0" borderId="105" xfId="0" applyNumberFormat="1" applyFont="1" applyFill="1" applyBorder="1" applyAlignment="1">
      <alignment vertical="center"/>
    </xf>
    <xf numFmtId="177" fontId="17" fillId="0" borderId="106" xfId="0" applyNumberFormat="1" applyFont="1" applyFill="1" applyBorder="1" applyAlignment="1">
      <alignment vertical="center"/>
    </xf>
    <xf numFmtId="181" fontId="17" fillId="0" borderId="107" xfId="0" applyNumberFormat="1" applyFont="1" applyFill="1" applyBorder="1" applyAlignment="1">
      <alignment horizontal="right" vertical="center"/>
    </xf>
    <xf numFmtId="0" fontId="17" fillId="0" borderId="0" xfId="0" applyFont="1" applyFill="1" applyBorder="1" applyAlignment="1">
      <alignment horizontal="right" vertical="center"/>
    </xf>
    <xf numFmtId="49" fontId="17" fillId="0" borderId="31" xfId="0" applyNumberFormat="1" applyFont="1" applyFill="1" applyBorder="1" applyAlignment="1">
      <alignment horizontal="center" vertical="center"/>
    </xf>
    <xf numFmtId="0" fontId="17" fillId="0" borderId="43" xfId="0" applyFont="1" applyFill="1" applyBorder="1" applyAlignment="1">
      <alignment vertical="center"/>
    </xf>
    <xf numFmtId="183" fontId="17" fillId="0" borderId="31" xfId="0" applyNumberFormat="1" applyFont="1" applyFill="1" applyBorder="1" applyAlignment="1">
      <alignment vertical="center"/>
    </xf>
    <xf numFmtId="183" fontId="17" fillId="0" borderId="48" xfId="0" applyNumberFormat="1" applyFont="1" applyFill="1" applyBorder="1" applyAlignment="1">
      <alignment horizontal="right" vertical="center"/>
    </xf>
    <xf numFmtId="49" fontId="17" fillId="0" borderId="48" xfId="0" applyNumberFormat="1" applyFont="1" applyFill="1" applyBorder="1" applyAlignment="1">
      <alignment horizontal="center" vertical="center"/>
    </xf>
    <xf numFmtId="183" fontId="17" fillId="0" borderId="48" xfId="0" applyNumberFormat="1" applyFont="1" applyFill="1" applyBorder="1" applyAlignment="1">
      <alignment vertical="center"/>
    </xf>
    <xf numFmtId="0" fontId="17" fillId="0" borderId="38" xfId="0" applyFont="1" applyFill="1" applyBorder="1" applyAlignment="1">
      <alignment vertical="center"/>
    </xf>
    <xf numFmtId="183" fontId="17" fillId="0" borderId="39" xfId="0" applyNumberFormat="1" applyFont="1" applyFill="1" applyBorder="1" applyAlignment="1">
      <alignment horizontal="right" vertical="center"/>
    </xf>
    <xf numFmtId="183" fontId="17" fillId="0" borderId="39" xfId="0" applyNumberFormat="1" applyFont="1" applyFill="1" applyBorder="1" applyAlignment="1">
      <alignment vertical="center"/>
    </xf>
    <xf numFmtId="49" fontId="17" fillId="0" borderId="51" xfId="0" applyNumberFormat="1" applyFont="1" applyFill="1" applyBorder="1" applyAlignment="1">
      <alignment horizontal="center" vertical="center"/>
    </xf>
    <xf numFmtId="0" fontId="17" fillId="0" borderId="76" xfId="0" applyFont="1" applyFill="1" applyBorder="1" applyAlignment="1">
      <alignment vertical="center"/>
    </xf>
    <xf numFmtId="183" fontId="17" fillId="0" borderId="77" xfId="0" applyNumberFormat="1" applyFont="1" applyFill="1" applyBorder="1" applyAlignment="1">
      <alignment vertical="center"/>
    </xf>
    <xf numFmtId="183" fontId="17" fillId="0" borderId="77" xfId="0" applyNumberFormat="1" applyFont="1" applyFill="1" applyBorder="1" applyAlignment="1">
      <alignment horizontal="right" vertical="center"/>
    </xf>
    <xf numFmtId="0" fontId="17" fillId="0" borderId="78" xfId="0" applyFont="1" applyFill="1" applyBorder="1" applyAlignment="1">
      <alignment vertical="center"/>
    </xf>
    <xf numFmtId="49" fontId="17" fillId="0" borderId="15" xfId="0" applyNumberFormat="1" applyFont="1" applyFill="1" applyBorder="1" applyAlignment="1">
      <alignment horizontal="center" vertical="center"/>
    </xf>
    <xf numFmtId="183" fontId="17" fillId="0" borderId="15" xfId="0" applyNumberFormat="1" applyFont="1" applyFill="1" applyBorder="1" applyAlignment="1">
      <alignment horizontal="right" vertical="center"/>
    </xf>
    <xf numFmtId="0" fontId="17" fillId="0" borderId="13" xfId="0" applyFont="1" applyFill="1" applyBorder="1" applyAlignment="1">
      <alignment vertical="center"/>
    </xf>
    <xf numFmtId="49" fontId="17" fillId="0" borderId="14" xfId="0" applyNumberFormat="1" applyFont="1" applyFill="1" applyBorder="1" applyAlignment="1">
      <alignment horizontal="center" vertical="center" justifyLastLine="1"/>
    </xf>
    <xf numFmtId="0" fontId="17" fillId="0" borderId="108"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09" xfId="0" applyFont="1" applyFill="1" applyBorder="1" applyAlignment="1">
      <alignment horizontal="center" vertical="center"/>
    </xf>
    <xf numFmtId="41" fontId="17" fillId="0" borderId="87" xfId="0" applyNumberFormat="1" applyFont="1" applyFill="1" applyBorder="1" applyAlignment="1">
      <alignment vertical="center"/>
    </xf>
    <xf numFmtId="41" fontId="17" fillId="0" borderId="110" xfId="0" applyNumberFormat="1" applyFont="1" applyFill="1" applyBorder="1" applyAlignment="1">
      <alignment vertical="center"/>
    </xf>
    <xf numFmtId="41" fontId="17" fillId="0" borderId="111" xfId="0" applyNumberFormat="1" applyFont="1" applyFill="1" applyBorder="1" applyAlignment="1">
      <alignment vertical="center"/>
    </xf>
    <xf numFmtId="41" fontId="17" fillId="0" borderId="89" xfId="0" applyNumberFormat="1" applyFont="1" applyFill="1" applyBorder="1" applyAlignment="1">
      <alignment vertical="center"/>
    </xf>
    <xf numFmtId="41" fontId="17" fillId="0" borderId="8" xfId="0" applyNumberFormat="1" applyFont="1" applyFill="1" applyBorder="1" applyAlignment="1">
      <alignment vertical="center"/>
    </xf>
    <xf numFmtId="41" fontId="17" fillId="0" borderId="9" xfId="0" applyNumberFormat="1" applyFont="1" applyFill="1" applyBorder="1" applyAlignment="1">
      <alignment vertical="center"/>
    </xf>
    <xf numFmtId="41" fontId="17" fillId="0" borderId="93" xfId="0" applyNumberFormat="1" applyFont="1" applyFill="1" applyBorder="1" applyAlignment="1">
      <alignment vertical="center"/>
    </xf>
    <xf numFmtId="41" fontId="17" fillId="0" borderId="11" xfId="0" applyNumberFormat="1" applyFont="1" applyFill="1" applyBorder="1" applyAlignment="1">
      <alignment vertical="center"/>
    </xf>
    <xf numFmtId="41" fontId="17" fillId="0" borderId="107" xfId="0" applyNumberFormat="1" applyFont="1" applyFill="1" applyBorder="1" applyAlignment="1">
      <alignment vertical="center"/>
    </xf>
    <xf numFmtId="41" fontId="17" fillId="0" borderId="103" xfId="0" applyNumberFormat="1" applyFont="1" applyFill="1" applyBorder="1" applyAlignment="1">
      <alignment vertical="center"/>
    </xf>
    <xf numFmtId="41" fontId="17" fillId="0" borderId="104" xfId="0" applyNumberFormat="1" applyFont="1" applyFill="1" applyBorder="1" applyAlignment="1">
      <alignment vertical="center"/>
    </xf>
    <xf numFmtId="0" fontId="17" fillId="0" borderId="112" xfId="0" applyFont="1" applyFill="1" applyBorder="1" applyAlignment="1">
      <alignment horizontal="center" vertical="center"/>
    </xf>
    <xf numFmtId="187" fontId="17" fillId="0" borderId="84" xfId="26" applyNumberFormat="1" applyFont="1" applyFill="1" applyBorder="1" applyAlignment="1">
      <alignment horizontal="center" vertical="center" shrinkToFit="1"/>
    </xf>
    <xf numFmtId="187" fontId="17" fillId="0" borderId="62" xfId="26" applyNumberFormat="1" applyFont="1" applyFill="1" applyBorder="1" applyAlignment="1">
      <alignment horizontal="center" vertical="center" shrinkToFit="1"/>
    </xf>
    <xf numFmtId="187" fontId="17" fillId="0" borderId="113" xfId="26" applyNumberFormat="1" applyFont="1" applyFill="1" applyBorder="1" applyAlignment="1">
      <alignment horizontal="center" vertical="center" shrinkToFit="1"/>
    </xf>
    <xf numFmtId="177" fontId="17" fillId="0" borderId="87" xfId="26" applyNumberFormat="1" applyFont="1" applyFill="1" applyBorder="1" applyAlignment="1">
      <alignment vertical="center"/>
    </xf>
    <xf numFmtId="177" fontId="17" fillId="0" borderId="110" xfId="26" applyNumberFormat="1" applyFont="1" applyFill="1" applyBorder="1" applyAlignment="1">
      <alignment vertical="center"/>
    </xf>
    <xf numFmtId="177" fontId="17" fillId="0" borderId="114" xfId="26" applyNumberFormat="1" applyFont="1" applyFill="1" applyBorder="1" applyAlignment="1">
      <alignment vertical="center"/>
    </xf>
    <xf numFmtId="177" fontId="17" fillId="0" borderId="89" xfId="26" applyNumberFormat="1" applyFont="1" applyFill="1" applyBorder="1" applyAlignment="1">
      <alignment vertical="center"/>
    </xf>
    <xf numFmtId="177" fontId="17" fillId="0" borderId="8" xfId="26" applyNumberFormat="1" applyFont="1" applyFill="1" applyBorder="1" applyAlignment="1">
      <alignment vertical="center"/>
    </xf>
    <xf numFmtId="177" fontId="17" fillId="0" borderId="115" xfId="26" applyNumberFormat="1" applyFont="1" applyFill="1" applyBorder="1" applyAlignment="1">
      <alignment vertical="center"/>
    </xf>
    <xf numFmtId="177" fontId="17" fillId="0" borderId="91" xfId="26" applyNumberFormat="1" applyFont="1" applyFill="1" applyBorder="1" applyAlignment="1">
      <alignment vertical="center"/>
    </xf>
    <xf numFmtId="177" fontId="17" fillId="0" borderId="116" xfId="26" applyNumberFormat="1" applyFont="1" applyFill="1" applyBorder="1" applyAlignment="1">
      <alignment vertical="center"/>
    </xf>
    <xf numFmtId="177" fontId="17" fillId="0" borderId="117" xfId="26" applyNumberFormat="1" applyFont="1" applyFill="1" applyBorder="1" applyAlignment="1">
      <alignment vertical="center"/>
    </xf>
    <xf numFmtId="177" fontId="17" fillId="0" borderId="93" xfId="26" applyNumberFormat="1" applyFont="1" applyFill="1" applyBorder="1" applyAlignment="1">
      <alignment vertical="center"/>
    </xf>
    <xf numFmtId="177" fontId="17" fillId="0" borderId="11" xfId="26" applyNumberFormat="1" applyFont="1" applyFill="1" applyBorder="1" applyAlignment="1">
      <alignment vertical="center"/>
    </xf>
    <xf numFmtId="177" fontId="17" fillId="0" borderId="118" xfId="26" applyNumberFormat="1" applyFont="1" applyFill="1" applyBorder="1" applyAlignment="1">
      <alignment vertical="center"/>
    </xf>
    <xf numFmtId="177" fontId="17" fillId="0" borderId="63" xfId="26" applyNumberFormat="1" applyFont="1" applyFill="1" applyBorder="1" applyAlignment="1">
      <alignment vertical="center"/>
    </xf>
    <xf numFmtId="177" fontId="17" fillId="0" borderId="7" xfId="26" applyNumberFormat="1" applyFont="1" applyFill="1" applyBorder="1" applyAlignment="1">
      <alignment vertical="center"/>
    </xf>
    <xf numFmtId="177" fontId="17" fillId="0" borderId="97" xfId="26" applyNumberFormat="1" applyFont="1" applyFill="1" applyBorder="1" applyAlignment="1">
      <alignment vertical="center"/>
    </xf>
    <xf numFmtId="177" fontId="17" fillId="0" borderId="10" xfId="26" applyNumberFormat="1" applyFont="1" applyFill="1" applyBorder="1" applyAlignment="1">
      <alignment vertical="center"/>
    </xf>
    <xf numFmtId="187" fontId="17" fillId="0" borderId="72" xfId="26" applyNumberFormat="1" applyFont="1" applyFill="1" applyBorder="1" applyAlignment="1">
      <alignment horizontal="center" vertical="center" shrinkToFit="1"/>
    </xf>
    <xf numFmtId="177" fontId="17" fillId="0" borderId="111" xfId="26" applyNumberFormat="1" applyFont="1" applyFill="1" applyBorder="1" applyAlignment="1">
      <alignment vertical="center"/>
    </xf>
    <xf numFmtId="177" fontId="17" fillId="0" borderId="9" xfId="26" applyNumberFormat="1" applyFont="1" applyFill="1" applyBorder="1" applyAlignment="1">
      <alignment vertical="center"/>
    </xf>
    <xf numFmtId="177" fontId="17" fillId="0" borderId="98" xfId="26" applyNumberFormat="1" applyFont="1" applyFill="1" applyBorder="1" applyAlignment="1">
      <alignment vertical="center"/>
    </xf>
    <xf numFmtId="177" fontId="17" fillId="0" borderId="12" xfId="26" applyNumberFormat="1" applyFont="1" applyFill="1" applyBorder="1" applyAlignment="1">
      <alignment vertical="center"/>
    </xf>
    <xf numFmtId="0" fontId="17" fillId="0" borderId="84" xfId="0" applyFont="1" applyBorder="1" applyAlignment="1">
      <alignment horizontal="center" vertical="distributed" textRotation="255" justifyLastLine="1"/>
    </xf>
    <xf numFmtId="0" fontId="17" fillId="0" borderId="62" xfId="0" applyFont="1" applyBorder="1" applyAlignment="1">
      <alignment horizontal="center" vertical="distributed" textRotation="255" justifyLastLine="1"/>
    </xf>
    <xf numFmtId="0" fontId="17" fillId="0" borderId="86" xfId="0" applyFont="1" applyBorder="1" applyAlignment="1">
      <alignment horizontal="center" vertical="distributed" textRotation="255" justifyLastLine="1"/>
    </xf>
    <xf numFmtId="188" fontId="17" fillId="0" borderId="91" xfId="0" applyNumberFormat="1" applyFont="1" applyBorder="1" applyAlignment="1">
      <alignment vertical="center"/>
    </xf>
    <xf numFmtId="188" fontId="17" fillId="0" borderId="116" xfId="0" applyNumberFormat="1" applyFont="1" applyBorder="1" applyAlignment="1">
      <alignment vertical="center"/>
    </xf>
    <xf numFmtId="188" fontId="17" fillId="0" borderId="92" xfId="0" applyNumberFormat="1" applyFont="1" applyBorder="1" applyAlignment="1">
      <alignment vertical="center"/>
    </xf>
    <xf numFmtId="0" fontId="17" fillId="0" borderId="84" xfId="0" applyFont="1" applyBorder="1" applyAlignment="1">
      <alignment horizontal="center" vertical="center" textRotation="255" wrapText="1"/>
    </xf>
    <xf numFmtId="0" fontId="17" fillId="0" borderId="86" xfId="0" applyFont="1" applyBorder="1" applyAlignment="1">
      <alignment horizontal="center" vertical="center" textRotation="255"/>
    </xf>
    <xf numFmtId="188" fontId="17" fillId="0" borderId="89" xfId="0" applyNumberFormat="1" applyFont="1" applyBorder="1" applyAlignment="1">
      <alignment vertical="center"/>
    </xf>
    <xf numFmtId="188" fontId="17" fillId="0" borderId="8" xfId="0" applyNumberFormat="1" applyFont="1" applyBorder="1" applyAlignment="1">
      <alignment vertical="center"/>
    </xf>
    <xf numFmtId="188" fontId="17" fillId="0" borderId="90" xfId="0" applyNumberFormat="1" applyFont="1" applyBorder="1" applyAlignment="1">
      <alignment vertical="center"/>
    </xf>
    <xf numFmtId="188" fontId="17" fillId="0" borderId="38" xfId="0" applyNumberFormat="1" applyFont="1" applyBorder="1" applyAlignment="1">
      <alignment horizontal="right" vertical="center"/>
    </xf>
    <xf numFmtId="0" fontId="9" fillId="3" borderId="5" xfId="2" applyFont="1" applyFill="1" applyBorder="1" applyAlignment="1" applyProtection="1">
      <alignment vertical="center"/>
    </xf>
    <xf numFmtId="0" fontId="9" fillId="3" borderId="8" xfId="2" applyFont="1" applyFill="1" applyBorder="1" applyAlignment="1" applyProtection="1">
      <alignment vertical="center"/>
    </xf>
    <xf numFmtId="0" fontId="9" fillId="3" borderId="7" xfId="2" applyFont="1" applyFill="1" applyBorder="1" applyAlignment="1" applyProtection="1">
      <alignment horizontal="left" vertical="center"/>
    </xf>
    <xf numFmtId="0" fontId="9" fillId="3" borderId="11" xfId="2" applyFont="1" applyFill="1" applyBorder="1" applyAlignment="1" applyProtection="1">
      <alignment vertical="center"/>
    </xf>
    <xf numFmtId="49" fontId="17" fillId="0" borderId="22" xfId="0" applyNumberFormat="1" applyFont="1" applyBorder="1" applyAlignment="1">
      <alignment horizontal="center" vertical="center"/>
    </xf>
    <xf numFmtId="49" fontId="17" fillId="0" borderId="51" xfId="0" applyNumberFormat="1" applyFont="1" applyFill="1" applyBorder="1" applyAlignment="1">
      <alignment horizontal="left" vertical="center"/>
    </xf>
    <xf numFmtId="49" fontId="17" fillId="0" borderId="31" xfId="0" applyNumberFormat="1" applyFont="1" applyFill="1" applyBorder="1" applyAlignment="1">
      <alignment horizontal="left" vertical="center"/>
    </xf>
    <xf numFmtId="49" fontId="17" fillId="0" borderId="48" xfId="0" applyNumberFormat="1" applyFont="1" applyFill="1" applyBorder="1" applyAlignment="1">
      <alignment horizontal="left" vertical="center"/>
    </xf>
    <xf numFmtId="49" fontId="17" fillId="0" borderId="60" xfId="0" applyNumberFormat="1" applyFont="1" applyBorder="1" applyAlignment="1">
      <alignment horizontal="center" vertical="center"/>
    </xf>
    <xf numFmtId="188" fontId="17" fillId="0" borderId="65" xfId="0" applyNumberFormat="1" applyFont="1" applyBorder="1" applyAlignment="1">
      <alignment vertical="center"/>
    </xf>
    <xf numFmtId="188" fontId="17" fillId="0" borderId="128" xfId="0" applyNumberFormat="1" applyFont="1" applyBorder="1" applyAlignment="1">
      <alignment vertical="center"/>
    </xf>
    <xf numFmtId="188" fontId="17" fillId="0" borderId="129" xfId="0" applyNumberFormat="1" applyFont="1" applyBorder="1" applyAlignment="1">
      <alignment vertical="center"/>
    </xf>
    <xf numFmtId="188" fontId="17" fillId="0" borderId="130" xfId="0" applyNumberFormat="1" applyFont="1" applyBorder="1" applyAlignment="1">
      <alignment vertical="center"/>
    </xf>
    <xf numFmtId="188" fontId="17" fillId="0" borderId="59" xfId="0" applyNumberFormat="1" applyFont="1" applyBorder="1" applyAlignment="1">
      <alignment vertical="center"/>
    </xf>
    <xf numFmtId="188" fontId="17" fillId="0" borderId="57" xfId="0" applyNumberFormat="1" applyFont="1" applyBorder="1" applyAlignment="1">
      <alignment vertical="center"/>
    </xf>
    <xf numFmtId="188" fontId="17" fillId="0" borderId="125" xfId="0" applyNumberFormat="1" applyFont="1" applyBorder="1" applyAlignment="1">
      <alignment vertical="center"/>
    </xf>
    <xf numFmtId="188" fontId="17" fillId="0" borderId="126" xfId="0" applyNumberFormat="1" applyFont="1" applyBorder="1" applyAlignment="1">
      <alignment vertical="center"/>
    </xf>
    <xf numFmtId="188" fontId="17" fillId="0" borderId="127" xfId="0" applyNumberFormat="1" applyFont="1" applyBorder="1" applyAlignment="1">
      <alignment vertical="center"/>
    </xf>
    <xf numFmtId="188" fontId="17" fillId="0" borderId="83" xfId="0" applyNumberFormat="1" applyFont="1" applyBorder="1" applyAlignment="1">
      <alignment vertical="center"/>
    </xf>
    <xf numFmtId="190" fontId="17" fillId="0" borderId="34" xfId="1" applyNumberFormat="1" applyFont="1" applyFill="1" applyBorder="1" applyAlignment="1">
      <alignment vertical="center"/>
    </xf>
    <xf numFmtId="190" fontId="17" fillId="0" borderId="58" xfId="1" applyNumberFormat="1" applyFont="1" applyFill="1" applyBorder="1" applyAlignment="1">
      <alignment vertical="center"/>
    </xf>
    <xf numFmtId="190" fontId="17" fillId="0" borderId="30" xfId="1" applyNumberFormat="1" applyFont="1" applyFill="1" applyBorder="1" applyAlignment="1">
      <alignment vertical="center"/>
    </xf>
    <xf numFmtId="190" fontId="17" fillId="0" borderId="37" xfId="1" applyNumberFormat="1" applyFont="1" applyFill="1" applyBorder="1" applyAlignment="1">
      <alignment vertical="center"/>
    </xf>
    <xf numFmtId="190" fontId="17" fillId="0" borderId="55" xfId="1" applyNumberFormat="1" applyFont="1" applyFill="1" applyBorder="1" applyAlignment="1">
      <alignment vertical="center"/>
    </xf>
    <xf numFmtId="190" fontId="17" fillId="0" borderId="50" xfId="1" applyNumberFormat="1" applyFont="1" applyFill="1" applyBorder="1" applyAlignment="1">
      <alignment vertical="center"/>
    </xf>
    <xf numFmtId="190" fontId="17" fillId="0" borderId="26" xfId="1" applyNumberFormat="1" applyFont="1" applyFill="1" applyBorder="1" applyAlignment="1">
      <alignment vertical="center"/>
    </xf>
    <xf numFmtId="190" fontId="17" fillId="0" borderId="27" xfId="1" applyNumberFormat="1" applyFont="1" applyFill="1" applyBorder="1" applyAlignment="1">
      <alignment vertical="center"/>
    </xf>
    <xf numFmtId="190" fontId="17" fillId="0" borderId="59" xfId="1" applyNumberFormat="1" applyFont="1" applyFill="1" applyBorder="1" applyAlignment="1">
      <alignment vertical="center"/>
    </xf>
    <xf numFmtId="190" fontId="17" fillId="0" borderId="65" xfId="1" applyNumberFormat="1" applyFont="1" applyFill="1" applyBorder="1" applyAlignment="1">
      <alignment vertical="center"/>
    </xf>
    <xf numFmtId="190" fontId="17" fillId="0" borderId="41" xfId="1" applyNumberFormat="1" applyFont="1" applyFill="1" applyBorder="1" applyAlignment="1">
      <alignment vertical="center"/>
    </xf>
    <xf numFmtId="190" fontId="17" fillId="0" borderId="43" xfId="1" applyNumberFormat="1" applyFont="1" applyFill="1" applyBorder="1" applyAlignment="1">
      <alignment vertical="center"/>
    </xf>
    <xf numFmtId="0" fontId="3" fillId="0" borderId="0" xfId="1" applyFont="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29" fillId="0" borderId="0" xfId="0" applyFont="1" applyAlignment="1">
      <alignment horizontal="center" vertical="center"/>
    </xf>
    <xf numFmtId="0" fontId="20"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vertical="center"/>
    </xf>
    <xf numFmtId="0" fontId="17" fillId="0" borderId="20" xfId="0" quotePrefix="1" applyFont="1" applyBorder="1" applyAlignment="1">
      <alignment horizontal="center" vertical="center"/>
    </xf>
    <xf numFmtId="0" fontId="17" fillId="0" borderId="24" xfId="0" quotePrefix="1" applyFont="1" applyBorder="1" applyAlignment="1">
      <alignment horizontal="center" vertical="center"/>
    </xf>
    <xf numFmtId="0" fontId="17" fillId="0" borderId="18" xfId="0" applyFont="1" applyBorder="1" applyAlignment="1">
      <alignment horizontal="center" vertical="center" wrapText="1"/>
    </xf>
    <xf numFmtId="0" fontId="26" fillId="0" borderId="19" xfId="0" applyFont="1" applyBorder="1" applyAlignment="1">
      <alignment vertical="center"/>
    </xf>
    <xf numFmtId="0" fontId="17" fillId="0" borderId="56" xfId="0" applyFont="1" applyFill="1" applyBorder="1" applyAlignment="1">
      <alignment horizontal="center" vertical="center" wrapText="1"/>
    </xf>
    <xf numFmtId="0" fontId="26" fillId="0" borderId="57" xfId="0" applyFont="1" applyBorder="1" applyAlignment="1">
      <alignment vertical="center"/>
    </xf>
    <xf numFmtId="0" fontId="27" fillId="0" borderId="0" xfId="0" applyFont="1" applyFill="1" applyAlignment="1">
      <alignment horizontal="right" vertical="center"/>
    </xf>
    <xf numFmtId="0" fontId="27" fillId="0" borderId="0" xfId="0" applyFont="1" applyFill="1" applyAlignment="1">
      <alignment horizontal="left" vertical="center"/>
    </xf>
    <xf numFmtId="0" fontId="17" fillId="0" borderId="18" xfId="0" applyFont="1" applyFill="1" applyBorder="1" applyAlignment="1">
      <alignment horizontal="center" vertical="center" justifyLastLine="1"/>
    </xf>
    <xf numFmtId="0" fontId="17" fillId="0" borderId="19" xfId="0" applyFont="1" applyFill="1" applyBorder="1" applyAlignment="1">
      <alignment horizontal="center" vertical="center" justifyLastLine="1"/>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53" xfId="0" applyFont="1" applyFill="1" applyBorder="1" applyAlignment="1">
      <alignment horizontal="right" vertical="center" wrapText="1" indent="1"/>
    </xf>
    <xf numFmtId="0" fontId="17" fillId="0" borderId="51" xfId="0" applyFont="1" applyFill="1" applyBorder="1" applyAlignment="1">
      <alignment horizontal="right" vertical="center" indent="1"/>
    </xf>
    <xf numFmtId="189" fontId="17" fillId="0" borderId="42" xfId="0" applyNumberFormat="1" applyFont="1" applyFill="1" applyBorder="1" applyAlignment="1">
      <alignment horizontal="right" vertical="center"/>
    </xf>
    <xf numFmtId="189" fontId="17" fillId="0" borderId="34" xfId="0" applyNumberFormat="1" applyFont="1" applyFill="1" applyBorder="1" applyAlignment="1">
      <alignment horizontal="right" vertical="center"/>
    </xf>
    <xf numFmtId="189" fontId="17" fillId="0" borderId="41" xfId="0" applyNumberFormat="1" applyFont="1" applyFill="1" applyBorder="1" applyAlignment="1">
      <alignment horizontal="right" vertical="center"/>
    </xf>
    <xf numFmtId="0" fontId="17" fillId="0" borderId="49" xfId="0" applyNumberFormat="1" applyFont="1" applyFill="1" applyBorder="1" applyAlignment="1">
      <alignment horizontal="center" vertical="center" shrinkToFit="1"/>
    </xf>
    <xf numFmtId="0" fontId="17" fillId="0" borderId="47" xfId="0" applyNumberFormat="1" applyFont="1" applyFill="1" applyBorder="1" applyAlignment="1">
      <alignment horizontal="center" vertical="center" shrinkToFit="1"/>
    </xf>
    <xf numFmtId="189" fontId="17" fillId="0" borderId="42" xfId="0" applyNumberFormat="1" applyFont="1" applyFill="1" applyBorder="1" applyAlignment="1">
      <alignment horizontal="center" vertical="center"/>
    </xf>
    <xf numFmtId="189" fontId="17" fillId="0" borderId="34" xfId="0" applyNumberFormat="1" applyFont="1" applyFill="1" applyBorder="1" applyAlignment="1">
      <alignment horizontal="center" vertical="center"/>
    </xf>
    <xf numFmtId="178" fontId="17" fillId="0" borderId="42" xfId="0" applyNumberFormat="1" applyFont="1" applyFill="1" applyBorder="1" applyAlignment="1">
      <alignment horizontal="right" vertical="center"/>
    </xf>
    <xf numFmtId="178" fontId="17" fillId="0" borderId="34" xfId="0" applyNumberFormat="1" applyFont="1" applyFill="1" applyBorder="1" applyAlignment="1">
      <alignment horizontal="right" vertical="center"/>
    </xf>
    <xf numFmtId="0" fontId="17" fillId="0" borderId="39" xfId="0" applyNumberFormat="1" applyFont="1" applyFill="1" applyBorder="1" applyAlignment="1">
      <alignment horizontal="center" vertical="center" wrapText="1"/>
    </xf>
    <xf numFmtId="0" fontId="17" fillId="0" borderId="36" xfId="0" applyNumberFormat="1" applyFont="1" applyFill="1" applyBorder="1" applyAlignment="1">
      <alignment horizontal="center" vertical="center"/>
    </xf>
    <xf numFmtId="0" fontId="17" fillId="0" borderId="16"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2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30" xfId="0" applyNumberFormat="1" applyFont="1" applyFill="1" applyBorder="1" applyAlignment="1">
      <alignment horizontal="center" vertical="center" shrinkToFit="1"/>
    </xf>
    <xf numFmtId="0" fontId="17" fillId="0" borderId="31" xfId="0" applyNumberFormat="1" applyFont="1" applyFill="1" applyBorder="1" applyAlignment="1">
      <alignment horizontal="center" vertical="center" shrinkToFit="1"/>
    </xf>
    <xf numFmtId="189" fontId="17" fillId="0" borderId="58" xfId="0" applyNumberFormat="1" applyFont="1" applyFill="1" applyBorder="1" applyAlignment="1">
      <alignment horizontal="center" vertical="center" wrapText="1"/>
    </xf>
    <xf numFmtId="189" fontId="17" fillId="0" borderId="58" xfId="0" applyNumberFormat="1" applyFont="1" applyFill="1" applyBorder="1" applyAlignment="1">
      <alignment horizontal="center" vertical="center"/>
    </xf>
    <xf numFmtId="0" fontId="17" fillId="0" borderId="38" xfId="0" applyNumberFormat="1" applyFont="1" applyFill="1" applyBorder="1" applyAlignment="1">
      <alignment vertical="center"/>
    </xf>
    <xf numFmtId="0" fontId="17" fillId="0" borderId="39" xfId="0" applyNumberFormat="1" applyFont="1" applyFill="1" applyBorder="1" applyAlignment="1">
      <alignment vertical="center"/>
    </xf>
    <xf numFmtId="189" fontId="17" fillId="0" borderId="41" xfId="0" applyNumberFormat="1" applyFont="1" applyFill="1" applyBorder="1" applyAlignment="1">
      <alignment horizontal="center" vertical="center"/>
    </xf>
    <xf numFmtId="189" fontId="17" fillId="0" borderId="74" xfId="0" applyNumberFormat="1" applyFont="1" applyFill="1" applyBorder="1" applyAlignment="1">
      <alignment horizontal="center" vertical="center"/>
    </xf>
    <xf numFmtId="189" fontId="17" fillId="0" borderId="75" xfId="0" applyNumberFormat="1" applyFont="1" applyFill="1" applyBorder="1" applyAlignment="1">
      <alignment horizontal="center" vertical="center"/>
    </xf>
    <xf numFmtId="178" fontId="17" fillId="0" borderId="41" xfId="0" applyNumberFormat="1" applyFont="1" applyFill="1" applyBorder="1" applyAlignment="1">
      <alignment horizontal="right" vertical="center"/>
    </xf>
    <xf numFmtId="189" fontId="17" fillId="0" borderId="43" xfId="0" applyNumberFormat="1" applyFont="1" applyFill="1" applyBorder="1" applyAlignment="1">
      <alignment horizontal="right" vertical="center"/>
    </xf>
    <xf numFmtId="189" fontId="17" fillId="0" borderId="40" xfId="0" applyNumberFormat="1" applyFont="1" applyFill="1" applyBorder="1" applyAlignment="1">
      <alignment horizontal="right" vertical="center"/>
    </xf>
    <xf numFmtId="189" fontId="17" fillId="0" borderId="41" xfId="0" applyNumberFormat="1" applyFont="1" applyFill="1" applyBorder="1" applyAlignment="1">
      <alignment horizontal="center" vertical="center" wrapText="1"/>
    </xf>
    <xf numFmtId="0" fontId="17" fillId="0" borderId="45" xfId="0" applyNumberFormat="1" applyFont="1" applyFill="1" applyBorder="1" applyAlignment="1">
      <alignment vertical="center"/>
    </xf>
    <xf numFmtId="0" fontId="17" fillId="0" borderId="0" xfId="0" applyNumberFormat="1" applyFont="1" applyFill="1" applyBorder="1" applyAlignment="1">
      <alignment vertical="center"/>
    </xf>
    <xf numFmtId="0" fontId="27" fillId="0" borderId="0"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22" xfId="0" applyFont="1" applyFill="1" applyBorder="1" applyAlignment="1">
      <alignment horizontal="center" vertical="center"/>
    </xf>
    <xf numFmtId="0" fontId="27" fillId="0" borderId="0" xfId="0" applyFont="1" applyFill="1" applyAlignment="1">
      <alignment horizontal="center" vertical="center"/>
    </xf>
    <xf numFmtId="0" fontId="27" fillId="0" borderId="0" xfId="26" applyFont="1" applyFill="1" applyAlignment="1">
      <alignment horizontal="center" vertical="center"/>
    </xf>
    <xf numFmtId="0" fontId="17" fillId="0" borderId="18" xfId="26" applyFont="1" applyFill="1" applyBorder="1" applyAlignment="1">
      <alignment horizontal="center" vertical="center"/>
    </xf>
    <xf numFmtId="0" fontId="17" fillId="0" borderId="19" xfId="26" applyFont="1" applyFill="1" applyBorder="1" applyAlignment="1">
      <alignment horizontal="center" vertical="center"/>
    </xf>
    <xf numFmtId="0" fontId="1" fillId="0" borderId="19" xfId="26" applyFont="1" applyFill="1" applyBorder="1" applyAlignment="1">
      <alignment horizontal="center" vertical="center"/>
    </xf>
    <xf numFmtId="187" fontId="17" fillId="0" borderId="23" xfId="26" applyNumberFormat="1" applyFont="1" applyFill="1" applyBorder="1" applyAlignment="1">
      <alignment horizontal="center" vertical="center"/>
    </xf>
    <xf numFmtId="187" fontId="17" fillId="0" borderId="14" xfId="26" applyNumberFormat="1" applyFont="1" applyFill="1" applyBorder="1" applyAlignment="1">
      <alignment horizontal="center" vertical="center"/>
    </xf>
    <xf numFmtId="187" fontId="17" fillId="0" borderId="24" xfId="26" applyNumberFormat="1" applyFont="1" applyFill="1" applyBorder="1" applyAlignment="1">
      <alignment horizontal="center" vertical="center"/>
    </xf>
    <xf numFmtId="187" fontId="17" fillId="0" borderId="25" xfId="26" applyNumberFormat="1" applyFont="1" applyFill="1" applyBorder="1" applyAlignment="1">
      <alignment horizontal="center" vertical="center"/>
    </xf>
    <xf numFmtId="49" fontId="17" fillId="0" borderId="79" xfId="26" applyNumberFormat="1" applyFont="1" applyFill="1" applyBorder="1" applyAlignment="1">
      <alignment horizontal="left" vertical="center" wrapText="1"/>
    </xf>
    <xf numFmtId="49" fontId="17" fillId="0" borderId="80" xfId="26" applyNumberFormat="1" applyFont="1" applyFill="1" applyBorder="1" applyAlignment="1">
      <alignment horizontal="left" vertical="center"/>
    </xf>
    <xf numFmtId="49" fontId="17" fillId="0" borderId="81" xfId="26" applyNumberFormat="1" applyFont="1" applyFill="1" applyBorder="1" applyAlignment="1">
      <alignment horizontal="left" vertical="center"/>
    </xf>
    <xf numFmtId="187" fontId="17" fillId="0" borderId="15" xfId="26" applyNumberFormat="1" applyFont="1" applyFill="1" applyBorder="1" applyAlignment="1">
      <alignment horizontal="right" vertical="center"/>
    </xf>
    <xf numFmtId="187" fontId="17" fillId="0" borderId="20" xfId="26" applyNumberFormat="1" applyFont="1" applyFill="1" applyBorder="1" applyAlignment="1">
      <alignment horizontal="center" vertical="center"/>
    </xf>
    <xf numFmtId="187" fontId="17" fillId="0" borderId="61" xfId="26" applyNumberFormat="1" applyFont="1" applyFill="1" applyBorder="1" applyAlignment="1">
      <alignment horizontal="center" vertical="center"/>
    </xf>
    <xf numFmtId="187" fontId="17" fillId="0" borderId="18" xfId="26" applyNumberFormat="1" applyFont="1" applyFill="1" applyBorder="1" applyAlignment="1">
      <alignment horizontal="center" vertical="center"/>
    </xf>
    <xf numFmtId="187" fontId="17" fillId="0" borderId="79" xfId="26" applyNumberFormat="1" applyFont="1" applyFill="1" applyBorder="1" applyAlignment="1">
      <alignment horizontal="left" vertical="center" wrapText="1"/>
    </xf>
    <xf numFmtId="187" fontId="17" fillId="0" borderId="80" xfId="26" applyNumberFormat="1" applyFont="1" applyFill="1" applyBorder="1" applyAlignment="1">
      <alignment horizontal="left" vertical="center"/>
    </xf>
    <xf numFmtId="187" fontId="17" fillId="0" borderId="81" xfId="26" applyNumberFormat="1" applyFont="1" applyFill="1" applyBorder="1" applyAlignment="1">
      <alignment horizontal="left" vertical="center"/>
    </xf>
    <xf numFmtId="188" fontId="17" fillId="0" borderId="33" xfId="0" applyNumberFormat="1" applyFont="1" applyBorder="1" applyAlignment="1">
      <alignment vertical="center"/>
    </xf>
    <xf numFmtId="188" fontId="17" fillId="0" borderId="55" xfId="0" applyNumberFormat="1" applyFont="1" applyBorder="1" applyAlignment="1">
      <alignment vertical="center"/>
    </xf>
    <xf numFmtId="188" fontId="17" fillId="0" borderId="38" xfId="0" applyNumberFormat="1" applyFont="1" applyBorder="1" applyAlignment="1">
      <alignment vertical="center"/>
    </xf>
    <xf numFmtId="188" fontId="17" fillId="0" borderId="50" xfId="0" applyNumberFormat="1" applyFont="1" applyBorder="1" applyAlignment="1">
      <alignment vertical="center"/>
    </xf>
    <xf numFmtId="188" fontId="17" fillId="0" borderId="116" xfId="0" applyNumberFormat="1" applyFont="1" applyBorder="1" applyAlignment="1">
      <alignment vertical="center"/>
    </xf>
    <xf numFmtId="188" fontId="17" fillId="0" borderId="123" xfId="0" applyNumberFormat="1" applyFont="1" applyBorder="1" applyAlignment="1">
      <alignment vertical="center"/>
    </xf>
    <xf numFmtId="188" fontId="17" fillId="0" borderId="119" xfId="0" applyNumberFormat="1" applyFont="1" applyBorder="1" applyAlignment="1">
      <alignment vertical="center"/>
    </xf>
    <xf numFmtId="188" fontId="17" fillId="0" borderId="92" xfId="0" applyNumberFormat="1" applyFont="1" applyBorder="1" applyAlignment="1">
      <alignment vertical="center"/>
    </xf>
    <xf numFmtId="188" fontId="17" fillId="0" borderId="124" xfId="0" applyNumberFormat="1" applyFont="1" applyBorder="1" applyAlignment="1">
      <alignment vertical="center"/>
    </xf>
    <xf numFmtId="188" fontId="17" fillId="0" borderId="49" xfId="0" applyNumberFormat="1" applyFont="1" applyBorder="1" applyAlignment="1">
      <alignment vertical="center"/>
    </xf>
    <xf numFmtId="188" fontId="17" fillId="0" borderId="122" xfId="0" applyNumberFormat="1" applyFont="1" applyBorder="1" applyAlignment="1">
      <alignment vertical="center"/>
    </xf>
    <xf numFmtId="188" fontId="17" fillId="0" borderId="120" xfId="0" applyNumberFormat="1" applyFont="1" applyBorder="1" applyAlignment="1">
      <alignment vertical="center"/>
    </xf>
    <xf numFmtId="188" fontId="17" fillId="0" borderId="33" xfId="0" applyNumberFormat="1" applyFont="1" applyBorder="1" applyAlignment="1">
      <alignment horizontal="right" vertical="center"/>
    </xf>
    <xf numFmtId="188" fontId="17" fillId="0" borderId="34" xfId="0" applyNumberFormat="1" applyFont="1" applyBorder="1" applyAlignment="1">
      <alignment horizontal="right" vertical="center"/>
    </xf>
    <xf numFmtId="188" fontId="17" fillId="0" borderId="47" xfId="0" applyNumberFormat="1" applyFont="1" applyBorder="1" applyAlignment="1">
      <alignment vertical="center"/>
    </xf>
    <xf numFmtId="188" fontId="17" fillId="0" borderId="5" xfId="0" applyNumberFormat="1" applyFont="1" applyBorder="1" applyAlignment="1">
      <alignment vertical="center"/>
    </xf>
    <xf numFmtId="188" fontId="17" fillId="0" borderId="49" xfId="0" applyNumberFormat="1" applyFont="1" applyBorder="1" applyAlignment="1">
      <alignment horizontal="right" vertical="center"/>
    </xf>
    <xf numFmtId="188" fontId="17" fillId="0" borderId="122" xfId="0" applyNumberFormat="1" applyFont="1" applyBorder="1" applyAlignment="1">
      <alignment horizontal="right" vertical="center"/>
    </xf>
    <xf numFmtId="188" fontId="17" fillId="0" borderId="121" xfId="0" applyNumberFormat="1" applyFont="1" applyBorder="1" applyAlignment="1">
      <alignment vertical="center"/>
    </xf>
    <xf numFmtId="188" fontId="17" fillId="0" borderId="34" xfId="0" applyNumberFormat="1" applyFont="1" applyBorder="1" applyAlignment="1">
      <alignment vertical="center"/>
    </xf>
    <xf numFmtId="188" fontId="17" fillId="0" borderId="47" xfId="0" applyNumberFormat="1" applyFont="1" applyBorder="1" applyAlignment="1">
      <alignment horizontal="right" vertical="center"/>
    </xf>
    <xf numFmtId="188" fontId="17" fillId="0" borderId="91" xfId="0" applyNumberFormat="1" applyFont="1" applyBorder="1" applyAlignment="1">
      <alignment vertical="center"/>
    </xf>
    <xf numFmtId="188" fontId="17" fillId="0" borderId="119" xfId="0" applyNumberFormat="1" applyFont="1" applyBorder="1" applyAlignment="1">
      <alignment horizontal="right" vertical="center"/>
    </xf>
    <xf numFmtId="188" fontId="17" fillId="0" borderId="123" xfId="0" applyNumberFormat="1" applyFont="1" applyBorder="1" applyAlignment="1">
      <alignment horizontal="right" vertical="center"/>
    </xf>
    <xf numFmtId="188" fontId="17" fillId="0" borderId="120" xfId="0" applyNumberFormat="1" applyFont="1" applyBorder="1" applyAlignment="1">
      <alignment horizontal="right" vertical="center"/>
    </xf>
    <xf numFmtId="188" fontId="17" fillId="0" borderId="124" xfId="0" applyNumberFormat="1" applyFont="1" applyBorder="1" applyAlignment="1">
      <alignment horizontal="right" vertical="center"/>
    </xf>
    <xf numFmtId="0" fontId="17" fillId="0" borderId="24" xfId="0" applyFont="1" applyBorder="1" applyAlignment="1">
      <alignment horizontal="center" vertical="center"/>
    </xf>
    <xf numFmtId="0" fontId="17" fillId="0" borderId="61" xfId="0" applyFont="1" applyBorder="1" applyAlignment="1">
      <alignment horizontal="center" vertical="center" textRotation="255"/>
    </xf>
    <xf numFmtId="0" fontId="17" fillId="0" borderId="25" xfId="0" applyFont="1" applyBorder="1" applyAlignment="1">
      <alignment horizontal="center" vertical="center" textRotation="255"/>
    </xf>
    <xf numFmtId="0" fontId="17" fillId="0" borderId="61" xfId="0" applyFont="1" applyBorder="1" applyAlignment="1">
      <alignment horizontal="center" vertical="center"/>
    </xf>
    <xf numFmtId="0" fontId="17" fillId="0" borderId="61" xfId="0" applyFont="1" applyBorder="1" applyAlignment="1">
      <alignment horizontal="center" vertical="distributed" textRotation="255" justifyLastLine="1"/>
    </xf>
    <xf numFmtId="0" fontId="17" fillId="0" borderId="25" xfId="0" applyFont="1" applyBorder="1" applyAlignment="1">
      <alignment horizontal="center" vertical="distributed" textRotation="255" justifyLastLine="1"/>
    </xf>
    <xf numFmtId="188" fontId="17" fillId="0" borderId="45" xfId="0" applyNumberFormat="1" applyFont="1" applyBorder="1" applyAlignment="1">
      <alignment horizontal="right" vertical="center"/>
    </xf>
    <xf numFmtId="188" fontId="17" fillId="0" borderId="37" xfId="0" applyNumberFormat="1" applyFont="1" applyBorder="1" applyAlignment="1">
      <alignment horizontal="right" vertical="center"/>
    </xf>
    <xf numFmtId="0" fontId="17" fillId="0" borderId="18" xfId="0" applyFont="1" applyBorder="1" applyAlignment="1">
      <alignment horizontal="center" vertical="distributed" textRotation="255" justifyLastLine="1"/>
    </xf>
    <xf numFmtId="0" fontId="17" fillId="0" borderId="23" xfId="0" applyFont="1" applyBorder="1" applyAlignment="1">
      <alignment horizontal="center" vertical="distributed" textRotation="255" justifyLastLine="1"/>
    </xf>
    <xf numFmtId="188" fontId="17" fillId="0" borderId="5" xfId="0" applyNumberFormat="1" applyFont="1" applyBorder="1" applyAlignment="1">
      <alignment horizontal="right" vertical="center"/>
    </xf>
    <xf numFmtId="188" fontId="17" fillId="0" borderId="121" xfId="0" applyNumberFormat="1" applyFont="1" applyBorder="1" applyAlignment="1">
      <alignment horizontal="right" vertical="center"/>
    </xf>
    <xf numFmtId="0" fontId="17" fillId="0" borderId="16" xfId="0" quotePrefix="1" applyFont="1" applyBorder="1" applyAlignment="1">
      <alignment horizontal="center" vertical="center"/>
    </xf>
    <xf numFmtId="0" fontId="17" fillId="0" borderId="21" xfId="0" applyFont="1" applyBorder="1" applyAlignment="1">
      <alignment horizontal="center" vertical="center"/>
    </xf>
  </cellXfs>
  <cellStyles count="27">
    <cellStyle name="Calc Currency (0)" xfId="3"/>
    <cellStyle name="Comma [0]_Full Year FY96" xfId="16"/>
    <cellStyle name="Comma_Full Year FY96" xfId="17"/>
    <cellStyle name="Currency [0]_CCOCPX" xfId="18"/>
    <cellStyle name="Currency_CCOCPX" xfId="19"/>
    <cellStyle name="entry" xfId="4"/>
    <cellStyle name="Grey" xfId="20"/>
    <cellStyle name="Header1" xfId="5"/>
    <cellStyle name="Header2" xfId="6"/>
    <cellStyle name="Input [yellow]" xfId="21"/>
    <cellStyle name="Normal - Style1" xfId="22"/>
    <cellStyle name="Normal_#18-Internet" xfId="7"/>
    <cellStyle name="Percent [2]" xfId="23"/>
    <cellStyle name="price" xfId="8"/>
    <cellStyle name="revised" xfId="9"/>
    <cellStyle name="section" xfId="10"/>
    <cellStyle name="subhead" xfId="24"/>
    <cellStyle name="title" xfId="11"/>
    <cellStyle name="センター" xfId="25"/>
    <cellStyle name="ハイパーリンク" xfId="2" builtinId="8"/>
    <cellStyle name="桁区切り 2" xfId="12"/>
    <cellStyle name="標準" xfId="0" builtinId="0"/>
    <cellStyle name="標準 2" xfId="1"/>
    <cellStyle name="標準 3" xfId="13"/>
    <cellStyle name="標準 4" xfId="15"/>
    <cellStyle name="標準_190交通事故の状況" xfId="26"/>
    <cellStyle name="未定義"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6" name="額縁 5">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6" name="額縁 25">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24675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5625</xdr:colOff>
      <xdr:row>0</xdr:row>
      <xdr:rowOff>323850</xdr:rowOff>
    </xdr:to>
    <xdr:sp macro="" textlink="">
      <xdr:nvSpPr>
        <xdr:cNvPr id="267" name="額縁 266">
          <a:hlinkClick xmlns:r="http://schemas.openxmlformats.org/officeDocument/2006/relationships" r:id="rId1"/>
        </xdr:cNvPr>
        <xdr:cNvSpPr/>
      </xdr:nvSpPr>
      <xdr:spPr>
        <a:xfrm>
          <a:off x="0" y="0"/>
          <a:ext cx="720000" cy="32385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59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59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59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59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59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59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59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59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0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1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1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1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13"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14"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15"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16"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17"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18"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19"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0"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1"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2"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3"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4"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5"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6"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7"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8"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29"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30"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31"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32"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33"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3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3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3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3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3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3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4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5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5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5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5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65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5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5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5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5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5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6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7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7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7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7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7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67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7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7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7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7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8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9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9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9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9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9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9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69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97"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98"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699"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0"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1"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2"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3"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4"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5"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6"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7"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8"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09"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10"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11"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12"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13"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14"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15"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16"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17"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1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1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2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3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3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3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3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3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3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3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3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73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3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4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75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6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7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78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81"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82"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83"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84"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85"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86"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87"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88"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89"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0"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1"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2"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3"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4"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5"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6"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7"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8"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799"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00"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01"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0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0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0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0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0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0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0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0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1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2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2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2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2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2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2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2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2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2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2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3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4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4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4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84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4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4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4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4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4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4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5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6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6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6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6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86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65"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66"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67"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68"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69"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0"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1"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2"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3"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4"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5"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6"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7"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8"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79"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80"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81"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82"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83"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84"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24</xdr:col>
      <xdr:colOff>0</xdr:colOff>
      <xdr:row>14</xdr:row>
      <xdr:rowOff>0</xdr:rowOff>
    </xdr:from>
    <xdr:to>
      <xdr:col>24</xdr:col>
      <xdr:colOff>360</xdr:colOff>
      <xdr:row>14</xdr:row>
      <xdr:rowOff>360</xdr:rowOff>
    </xdr:to>
    <xdr:sp macro="" textlink="">
      <xdr:nvSpPr>
        <xdr:cNvPr id="885" name="CustomShape 1" hidden="1"/>
        <xdr:cNvSpPr/>
      </xdr:nvSpPr>
      <xdr:spPr>
        <a:xfrm>
          <a:off x="141636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8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8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8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8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89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90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90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90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90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90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90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90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0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0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0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1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2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2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2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2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2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2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2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2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2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2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3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4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4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4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4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4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4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4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4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4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4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5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6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7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8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99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9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9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9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9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9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9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9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9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99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0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1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1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1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1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1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1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1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1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1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1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2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3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3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3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3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3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3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3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3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3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3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4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5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5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5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5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5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5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5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5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5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5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5"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6"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7"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8"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69"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70"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71"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72"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73"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074" name="CustomShape 1" hidden="1"/>
        <xdr:cNvSpPr/>
      </xdr:nvSpPr>
      <xdr:spPr>
        <a:xfrm>
          <a:off x="12534900"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7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7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7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7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7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6"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7"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8"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89"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90"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91"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92"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93"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94"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095" name="CustomShape 1" hidden="1"/>
        <xdr:cNvSpPr/>
      </xdr:nvSpPr>
      <xdr:spPr>
        <a:xfrm>
          <a:off x="1090612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09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09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09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09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0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1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2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3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4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5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6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0"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1"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2"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3"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4"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5"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6"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7"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8"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27</xdr:col>
      <xdr:colOff>0</xdr:colOff>
      <xdr:row>14</xdr:row>
      <xdr:rowOff>0</xdr:rowOff>
    </xdr:from>
    <xdr:to>
      <xdr:col>27</xdr:col>
      <xdr:colOff>360</xdr:colOff>
      <xdr:row>14</xdr:row>
      <xdr:rowOff>360</xdr:rowOff>
    </xdr:to>
    <xdr:sp macro="" textlink="">
      <xdr:nvSpPr>
        <xdr:cNvPr id="1179" name="CustomShape 1" hidden="1"/>
        <xdr:cNvSpPr/>
      </xdr:nvSpPr>
      <xdr:spPr>
        <a:xfrm>
          <a:off x="15840075" y="5153025"/>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591" name="CustomShape 1" hidden="1">
          <a:extLst>
            <a:ext uri="{FF2B5EF4-FFF2-40B4-BE49-F238E27FC236}">
              <a16:creationId xmlns:a16="http://schemas.microsoft.com/office/drawing/2014/main" id="{00000000-0008-0000-0000-000003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0" name="CustomShape 1" hidden="1">
          <a:extLst>
            <a:ext uri="{FF2B5EF4-FFF2-40B4-BE49-F238E27FC236}">
              <a16:creationId xmlns:a16="http://schemas.microsoft.com/office/drawing/2014/main" id="{00000000-0008-0000-0000-000004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1" name="CustomShape 1" hidden="1">
          <a:extLst>
            <a:ext uri="{FF2B5EF4-FFF2-40B4-BE49-F238E27FC236}">
              <a16:creationId xmlns:a16="http://schemas.microsoft.com/office/drawing/2014/main" id="{00000000-0008-0000-0000-000005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2" name="CustomShape 1" hidden="1">
          <a:extLst>
            <a:ext uri="{FF2B5EF4-FFF2-40B4-BE49-F238E27FC236}">
              <a16:creationId xmlns:a16="http://schemas.microsoft.com/office/drawing/2014/main" id="{00000000-0008-0000-0000-000006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3" name="CustomShape 1" hidden="1">
          <a:extLst>
            <a:ext uri="{FF2B5EF4-FFF2-40B4-BE49-F238E27FC236}">
              <a16:creationId xmlns:a16="http://schemas.microsoft.com/office/drawing/2014/main" id="{00000000-0008-0000-0000-000007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4" name="CustomShape 1" hidden="1">
          <a:extLst>
            <a:ext uri="{FF2B5EF4-FFF2-40B4-BE49-F238E27FC236}">
              <a16:creationId xmlns:a16="http://schemas.microsoft.com/office/drawing/2014/main" id="{00000000-0008-0000-0000-000008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5" name="CustomShape 1" hidden="1">
          <a:extLst>
            <a:ext uri="{FF2B5EF4-FFF2-40B4-BE49-F238E27FC236}">
              <a16:creationId xmlns:a16="http://schemas.microsoft.com/office/drawing/2014/main" id="{00000000-0008-0000-0000-000009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6" name="CustomShape 1" hidden="1">
          <a:extLst>
            <a:ext uri="{FF2B5EF4-FFF2-40B4-BE49-F238E27FC236}">
              <a16:creationId xmlns:a16="http://schemas.microsoft.com/office/drawing/2014/main" id="{00000000-0008-0000-0000-00000A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7" name="CustomShape 1" hidden="1">
          <a:extLst>
            <a:ext uri="{FF2B5EF4-FFF2-40B4-BE49-F238E27FC236}">
              <a16:creationId xmlns:a16="http://schemas.microsoft.com/office/drawing/2014/main" id="{00000000-0008-0000-0000-00000B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8" name="CustomShape 1" hidden="1">
          <a:extLst>
            <a:ext uri="{FF2B5EF4-FFF2-40B4-BE49-F238E27FC236}">
              <a16:creationId xmlns:a16="http://schemas.microsoft.com/office/drawing/2014/main" id="{00000000-0008-0000-0000-00000C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89" name="CustomShape 1" hidden="1">
          <a:extLst>
            <a:ext uri="{FF2B5EF4-FFF2-40B4-BE49-F238E27FC236}">
              <a16:creationId xmlns:a16="http://schemas.microsoft.com/office/drawing/2014/main" id="{00000000-0008-0000-0000-00000D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0" name="CustomShape 1" hidden="1">
          <a:extLst>
            <a:ext uri="{FF2B5EF4-FFF2-40B4-BE49-F238E27FC236}">
              <a16:creationId xmlns:a16="http://schemas.microsoft.com/office/drawing/2014/main" id="{00000000-0008-0000-0000-00000E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1" name="CustomShape 1" hidden="1">
          <a:extLst>
            <a:ext uri="{FF2B5EF4-FFF2-40B4-BE49-F238E27FC236}">
              <a16:creationId xmlns:a16="http://schemas.microsoft.com/office/drawing/2014/main" id="{00000000-0008-0000-0000-00000F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2" name="CustomShape 1" hidden="1">
          <a:extLst>
            <a:ext uri="{FF2B5EF4-FFF2-40B4-BE49-F238E27FC236}">
              <a16:creationId xmlns:a16="http://schemas.microsoft.com/office/drawing/2014/main" id="{00000000-0008-0000-0000-000010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3" name="CustomShape 1" hidden="1">
          <a:extLst>
            <a:ext uri="{FF2B5EF4-FFF2-40B4-BE49-F238E27FC236}">
              <a16:creationId xmlns:a16="http://schemas.microsoft.com/office/drawing/2014/main" id="{00000000-0008-0000-0000-000011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4" name="CustomShape 1" hidden="1">
          <a:extLst>
            <a:ext uri="{FF2B5EF4-FFF2-40B4-BE49-F238E27FC236}">
              <a16:creationId xmlns:a16="http://schemas.microsoft.com/office/drawing/2014/main" id="{00000000-0008-0000-0000-000012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5" name="CustomShape 1" hidden="1">
          <a:extLst>
            <a:ext uri="{FF2B5EF4-FFF2-40B4-BE49-F238E27FC236}">
              <a16:creationId xmlns:a16="http://schemas.microsoft.com/office/drawing/2014/main" id="{00000000-0008-0000-0000-000013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6" name="CustomShape 1" hidden="1">
          <a:extLst>
            <a:ext uri="{FF2B5EF4-FFF2-40B4-BE49-F238E27FC236}">
              <a16:creationId xmlns:a16="http://schemas.microsoft.com/office/drawing/2014/main" id="{00000000-0008-0000-0000-000014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7" name="CustomShape 1" hidden="1">
          <a:extLst>
            <a:ext uri="{FF2B5EF4-FFF2-40B4-BE49-F238E27FC236}">
              <a16:creationId xmlns:a16="http://schemas.microsoft.com/office/drawing/2014/main" id="{00000000-0008-0000-0000-000015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8" name="CustomShape 1" hidden="1">
          <a:extLst>
            <a:ext uri="{FF2B5EF4-FFF2-40B4-BE49-F238E27FC236}">
              <a16:creationId xmlns:a16="http://schemas.microsoft.com/office/drawing/2014/main" id="{00000000-0008-0000-0000-000016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199" name="CustomShape 1" hidden="1">
          <a:extLst>
            <a:ext uri="{FF2B5EF4-FFF2-40B4-BE49-F238E27FC236}">
              <a16:creationId xmlns:a16="http://schemas.microsoft.com/office/drawing/2014/main" id="{00000000-0008-0000-0000-000017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0" name="CustomShape 1" hidden="1">
          <a:extLst>
            <a:ext uri="{FF2B5EF4-FFF2-40B4-BE49-F238E27FC236}">
              <a16:creationId xmlns:a16="http://schemas.microsoft.com/office/drawing/2014/main" id="{00000000-0008-0000-0000-000042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1" name="CustomShape 1" hidden="1">
          <a:extLst>
            <a:ext uri="{FF2B5EF4-FFF2-40B4-BE49-F238E27FC236}">
              <a16:creationId xmlns:a16="http://schemas.microsoft.com/office/drawing/2014/main" id="{00000000-0008-0000-0000-000043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2" name="CustomShape 1" hidden="1">
          <a:extLst>
            <a:ext uri="{FF2B5EF4-FFF2-40B4-BE49-F238E27FC236}">
              <a16:creationId xmlns:a16="http://schemas.microsoft.com/office/drawing/2014/main" id="{00000000-0008-0000-0000-000044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3" name="CustomShape 1" hidden="1">
          <a:extLst>
            <a:ext uri="{FF2B5EF4-FFF2-40B4-BE49-F238E27FC236}">
              <a16:creationId xmlns:a16="http://schemas.microsoft.com/office/drawing/2014/main" id="{00000000-0008-0000-0000-000045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4" name="CustomShape 1" hidden="1">
          <a:extLst>
            <a:ext uri="{FF2B5EF4-FFF2-40B4-BE49-F238E27FC236}">
              <a16:creationId xmlns:a16="http://schemas.microsoft.com/office/drawing/2014/main" id="{00000000-0008-0000-0000-000046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5" name="CustomShape 1" hidden="1">
          <a:extLst>
            <a:ext uri="{FF2B5EF4-FFF2-40B4-BE49-F238E27FC236}">
              <a16:creationId xmlns:a16="http://schemas.microsoft.com/office/drawing/2014/main" id="{00000000-0008-0000-0000-000047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6" name="CustomShape 1" hidden="1">
          <a:extLst>
            <a:ext uri="{FF2B5EF4-FFF2-40B4-BE49-F238E27FC236}">
              <a16:creationId xmlns:a16="http://schemas.microsoft.com/office/drawing/2014/main" id="{00000000-0008-0000-0000-000048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7" name="CustomShape 1" hidden="1">
          <a:extLst>
            <a:ext uri="{FF2B5EF4-FFF2-40B4-BE49-F238E27FC236}">
              <a16:creationId xmlns:a16="http://schemas.microsoft.com/office/drawing/2014/main" id="{00000000-0008-0000-0000-000049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8" name="CustomShape 1" hidden="1">
          <a:extLst>
            <a:ext uri="{FF2B5EF4-FFF2-40B4-BE49-F238E27FC236}">
              <a16:creationId xmlns:a16="http://schemas.microsoft.com/office/drawing/2014/main" id="{00000000-0008-0000-0000-00004A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09" name="CustomShape 1" hidden="1">
          <a:extLst>
            <a:ext uri="{FF2B5EF4-FFF2-40B4-BE49-F238E27FC236}">
              <a16:creationId xmlns:a16="http://schemas.microsoft.com/office/drawing/2014/main" id="{00000000-0008-0000-0000-00004B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0" name="CustomShape 1" hidden="1">
          <a:extLst>
            <a:ext uri="{FF2B5EF4-FFF2-40B4-BE49-F238E27FC236}">
              <a16:creationId xmlns:a16="http://schemas.microsoft.com/office/drawing/2014/main" id="{00000000-0008-0000-0000-00004C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1" name="CustomShape 1" hidden="1">
          <a:extLst>
            <a:ext uri="{FF2B5EF4-FFF2-40B4-BE49-F238E27FC236}">
              <a16:creationId xmlns:a16="http://schemas.microsoft.com/office/drawing/2014/main" id="{00000000-0008-0000-0000-00004D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2" name="CustomShape 1" hidden="1">
          <a:extLst>
            <a:ext uri="{FF2B5EF4-FFF2-40B4-BE49-F238E27FC236}">
              <a16:creationId xmlns:a16="http://schemas.microsoft.com/office/drawing/2014/main" id="{00000000-0008-0000-0000-00004E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3" name="CustomShape 1" hidden="1">
          <a:extLst>
            <a:ext uri="{FF2B5EF4-FFF2-40B4-BE49-F238E27FC236}">
              <a16:creationId xmlns:a16="http://schemas.microsoft.com/office/drawing/2014/main" id="{00000000-0008-0000-0000-00004F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4" name="CustomShape 1" hidden="1">
          <a:extLst>
            <a:ext uri="{FF2B5EF4-FFF2-40B4-BE49-F238E27FC236}">
              <a16:creationId xmlns:a16="http://schemas.microsoft.com/office/drawing/2014/main" id="{00000000-0008-0000-0000-000050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5" name="CustomShape 1" hidden="1">
          <a:extLst>
            <a:ext uri="{FF2B5EF4-FFF2-40B4-BE49-F238E27FC236}">
              <a16:creationId xmlns:a16="http://schemas.microsoft.com/office/drawing/2014/main" id="{00000000-0008-0000-0000-000051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6" name="CustomShape 1" hidden="1">
          <a:extLst>
            <a:ext uri="{FF2B5EF4-FFF2-40B4-BE49-F238E27FC236}">
              <a16:creationId xmlns:a16="http://schemas.microsoft.com/office/drawing/2014/main" id="{00000000-0008-0000-0000-000052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7" name="CustomShape 1" hidden="1">
          <a:extLst>
            <a:ext uri="{FF2B5EF4-FFF2-40B4-BE49-F238E27FC236}">
              <a16:creationId xmlns:a16="http://schemas.microsoft.com/office/drawing/2014/main" id="{00000000-0008-0000-0000-000053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8" name="CustomShape 1" hidden="1">
          <a:extLst>
            <a:ext uri="{FF2B5EF4-FFF2-40B4-BE49-F238E27FC236}">
              <a16:creationId xmlns:a16="http://schemas.microsoft.com/office/drawing/2014/main" id="{00000000-0008-0000-0000-000054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19" name="CustomShape 1" hidden="1">
          <a:extLst>
            <a:ext uri="{FF2B5EF4-FFF2-40B4-BE49-F238E27FC236}">
              <a16:creationId xmlns:a16="http://schemas.microsoft.com/office/drawing/2014/main" id="{00000000-0008-0000-0000-000055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20" name="CustomShape 1" hidden="1">
          <a:extLst>
            <a:ext uri="{FF2B5EF4-FFF2-40B4-BE49-F238E27FC236}">
              <a16:creationId xmlns:a16="http://schemas.microsoft.com/office/drawing/2014/main" id="{00000000-0008-0000-0000-000056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21" name="CustomShape 1" hidden="1">
          <a:extLst>
            <a:ext uri="{FF2B5EF4-FFF2-40B4-BE49-F238E27FC236}">
              <a16:creationId xmlns:a16="http://schemas.microsoft.com/office/drawing/2014/main" id="{00000000-0008-0000-0000-000057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22" name="CustomShape 1" hidden="1">
          <a:extLst>
            <a:ext uri="{FF2B5EF4-FFF2-40B4-BE49-F238E27FC236}">
              <a16:creationId xmlns:a16="http://schemas.microsoft.com/office/drawing/2014/main" id="{00000000-0008-0000-0000-000058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23" name="CustomShape 1" hidden="1">
          <a:extLst>
            <a:ext uri="{FF2B5EF4-FFF2-40B4-BE49-F238E27FC236}">
              <a16:creationId xmlns:a16="http://schemas.microsoft.com/office/drawing/2014/main" id="{00000000-0008-0000-0000-000059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24" name="CustomShape 1" hidden="1">
          <a:extLst>
            <a:ext uri="{FF2B5EF4-FFF2-40B4-BE49-F238E27FC236}">
              <a16:creationId xmlns:a16="http://schemas.microsoft.com/office/drawing/2014/main" id="{00000000-0008-0000-0000-00005A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25" name="CustomShape 1" hidden="1">
          <a:extLst>
            <a:ext uri="{FF2B5EF4-FFF2-40B4-BE49-F238E27FC236}">
              <a16:creationId xmlns:a16="http://schemas.microsoft.com/office/drawing/2014/main" id="{00000000-0008-0000-0000-00005B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26" name="CustomShape 1" hidden="1">
          <a:extLst>
            <a:ext uri="{FF2B5EF4-FFF2-40B4-BE49-F238E27FC236}">
              <a16:creationId xmlns:a16="http://schemas.microsoft.com/office/drawing/2014/main" id="{00000000-0008-0000-0000-00005C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27" name="CustomShape 1" hidden="1">
          <a:extLst>
            <a:ext uri="{FF2B5EF4-FFF2-40B4-BE49-F238E27FC236}">
              <a16:creationId xmlns:a16="http://schemas.microsoft.com/office/drawing/2014/main" id="{00000000-0008-0000-0000-00005D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28" name="CustomShape 1" hidden="1">
          <a:extLst>
            <a:ext uri="{FF2B5EF4-FFF2-40B4-BE49-F238E27FC236}">
              <a16:creationId xmlns:a16="http://schemas.microsoft.com/office/drawing/2014/main" id="{00000000-0008-0000-0000-00005E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29" name="CustomShape 1" hidden="1">
          <a:extLst>
            <a:ext uri="{FF2B5EF4-FFF2-40B4-BE49-F238E27FC236}">
              <a16:creationId xmlns:a16="http://schemas.microsoft.com/office/drawing/2014/main" id="{00000000-0008-0000-0000-00005F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0" name="CustomShape 1" hidden="1">
          <a:extLst>
            <a:ext uri="{FF2B5EF4-FFF2-40B4-BE49-F238E27FC236}">
              <a16:creationId xmlns:a16="http://schemas.microsoft.com/office/drawing/2014/main" id="{00000000-0008-0000-0000-000060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1" name="CustomShape 1" hidden="1">
          <a:extLst>
            <a:ext uri="{FF2B5EF4-FFF2-40B4-BE49-F238E27FC236}">
              <a16:creationId xmlns:a16="http://schemas.microsoft.com/office/drawing/2014/main" id="{00000000-0008-0000-0000-000061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2" name="CustomShape 1" hidden="1">
          <a:extLst>
            <a:ext uri="{FF2B5EF4-FFF2-40B4-BE49-F238E27FC236}">
              <a16:creationId xmlns:a16="http://schemas.microsoft.com/office/drawing/2014/main" id="{00000000-0008-0000-0000-000062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3" name="CustomShape 1" hidden="1">
          <a:extLst>
            <a:ext uri="{FF2B5EF4-FFF2-40B4-BE49-F238E27FC236}">
              <a16:creationId xmlns:a16="http://schemas.microsoft.com/office/drawing/2014/main" id="{00000000-0008-0000-0000-000063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4" name="CustomShape 1" hidden="1">
          <a:extLst>
            <a:ext uri="{FF2B5EF4-FFF2-40B4-BE49-F238E27FC236}">
              <a16:creationId xmlns:a16="http://schemas.microsoft.com/office/drawing/2014/main" id="{00000000-0008-0000-0000-000064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5" name="CustomShape 1" hidden="1">
          <a:extLst>
            <a:ext uri="{FF2B5EF4-FFF2-40B4-BE49-F238E27FC236}">
              <a16:creationId xmlns:a16="http://schemas.microsoft.com/office/drawing/2014/main" id="{00000000-0008-0000-0000-000065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6" name="CustomShape 1" hidden="1">
          <a:extLst>
            <a:ext uri="{FF2B5EF4-FFF2-40B4-BE49-F238E27FC236}">
              <a16:creationId xmlns:a16="http://schemas.microsoft.com/office/drawing/2014/main" id="{00000000-0008-0000-0000-000066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7" name="CustomShape 1" hidden="1">
          <a:extLst>
            <a:ext uri="{FF2B5EF4-FFF2-40B4-BE49-F238E27FC236}">
              <a16:creationId xmlns:a16="http://schemas.microsoft.com/office/drawing/2014/main" id="{00000000-0008-0000-0000-000067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8" name="CustomShape 1" hidden="1">
          <a:extLst>
            <a:ext uri="{FF2B5EF4-FFF2-40B4-BE49-F238E27FC236}">
              <a16:creationId xmlns:a16="http://schemas.microsoft.com/office/drawing/2014/main" id="{00000000-0008-0000-0000-000068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39" name="CustomShape 1" hidden="1">
          <a:extLst>
            <a:ext uri="{FF2B5EF4-FFF2-40B4-BE49-F238E27FC236}">
              <a16:creationId xmlns:a16="http://schemas.microsoft.com/office/drawing/2014/main" id="{00000000-0008-0000-0000-000069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40" name="CustomShape 1" hidden="1">
          <a:extLst>
            <a:ext uri="{FF2B5EF4-FFF2-40B4-BE49-F238E27FC236}">
              <a16:creationId xmlns:a16="http://schemas.microsoft.com/office/drawing/2014/main" id="{00000000-0008-0000-0000-00006A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41" name="CustomShape 1" hidden="1">
          <a:extLst>
            <a:ext uri="{FF2B5EF4-FFF2-40B4-BE49-F238E27FC236}">
              <a16:creationId xmlns:a16="http://schemas.microsoft.com/office/drawing/2014/main" id="{00000000-0008-0000-0000-00006B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42" name="CustomShape 1" hidden="1">
          <a:extLst>
            <a:ext uri="{FF2B5EF4-FFF2-40B4-BE49-F238E27FC236}">
              <a16:creationId xmlns:a16="http://schemas.microsoft.com/office/drawing/2014/main" id="{00000000-0008-0000-0000-000096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43" name="CustomShape 1" hidden="1">
          <a:extLst>
            <a:ext uri="{FF2B5EF4-FFF2-40B4-BE49-F238E27FC236}">
              <a16:creationId xmlns:a16="http://schemas.microsoft.com/office/drawing/2014/main" id="{00000000-0008-0000-0000-000097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44" name="CustomShape 1" hidden="1">
          <a:extLst>
            <a:ext uri="{FF2B5EF4-FFF2-40B4-BE49-F238E27FC236}">
              <a16:creationId xmlns:a16="http://schemas.microsoft.com/office/drawing/2014/main" id="{00000000-0008-0000-0000-000098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45" name="CustomShape 1" hidden="1">
          <a:extLst>
            <a:ext uri="{FF2B5EF4-FFF2-40B4-BE49-F238E27FC236}">
              <a16:creationId xmlns:a16="http://schemas.microsoft.com/office/drawing/2014/main" id="{00000000-0008-0000-0000-000099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46" name="CustomShape 1" hidden="1">
          <a:extLst>
            <a:ext uri="{FF2B5EF4-FFF2-40B4-BE49-F238E27FC236}">
              <a16:creationId xmlns:a16="http://schemas.microsoft.com/office/drawing/2014/main" id="{00000000-0008-0000-0000-00009A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47" name="CustomShape 1" hidden="1">
          <a:extLst>
            <a:ext uri="{FF2B5EF4-FFF2-40B4-BE49-F238E27FC236}">
              <a16:creationId xmlns:a16="http://schemas.microsoft.com/office/drawing/2014/main" id="{00000000-0008-0000-0000-00009B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48" name="CustomShape 1" hidden="1">
          <a:extLst>
            <a:ext uri="{FF2B5EF4-FFF2-40B4-BE49-F238E27FC236}">
              <a16:creationId xmlns:a16="http://schemas.microsoft.com/office/drawing/2014/main" id="{00000000-0008-0000-0000-00009C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49" name="CustomShape 1" hidden="1">
          <a:extLst>
            <a:ext uri="{FF2B5EF4-FFF2-40B4-BE49-F238E27FC236}">
              <a16:creationId xmlns:a16="http://schemas.microsoft.com/office/drawing/2014/main" id="{00000000-0008-0000-0000-00009D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0" name="CustomShape 1" hidden="1">
          <a:extLst>
            <a:ext uri="{FF2B5EF4-FFF2-40B4-BE49-F238E27FC236}">
              <a16:creationId xmlns:a16="http://schemas.microsoft.com/office/drawing/2014/main" id="{00000000-0008-0000-0000-00009E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1" name="CustomShape 1" hidden="1">
          <a:extLst>
            <a:ext uri="{FF2B5EF4-FFF2-40B4-BE49-F238E27FC236}">
              <a16:creationId xmlns:a16="http://schemas.microsoft.com/office/drawing/2014/main" id="{00000000-0008-0000-0000-00009F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2" name="CustomShape 1" hidden="1">
          <a:extLst>
            <a:ext uri="{FF2B5EF4-FFF2-40B4-BE49-F238E27FC236}">
              <a16:creationId xmlns:a16="http://schemas.microsoft.com/office/drawing/2014/main" id="{00000000-0008-0000-0000-0000A0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3" name="CustomShape 1" hidden="1">
          <a:extLst>
            <a:ext uri="{FF2B5EF4-FFF2-40B4-BE49-F238E27FC236}">
              <a16:creationId xmlns:a16="http://schemas.microsoft.com/office/drawing/2014/main" id="{00000000-0008-0000-0000-0000A1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4" name="CustomShape 1" hidden="1">
          <a:extLst>
            <a:ext uri="{FF2B5EF4-FFF2-40B4-BE49-F238E27FC236}">
              <a16:creationId xmlns:a16="http://schemas.microsoft.com/office/drawing/2014/main" id="{00000000-0008-0000-0000-0000A2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5" name="CustomShape 1" hidden="1">
          <a:extLst>
            <a:ext uri="{FF2B5EF4-FFF2-40B4-BE49-F238E27FC236}">
              <a16:creationId xmlns:a16="http://schemas.microsoft.com/office/drawing/2014/main" id="{00000000-0008-0000-0000-0000A3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6" name="CustomShape 1" hidden="1">
          <a:extLst>
            <a:ext uri="{FF2B5EF4-FFF2-40B4-BE49-F238E27FC236}">
              <a16:creationId xmlns:a16="http://schemas.microsoft.com/office/drawing/2014/main" id="{00000000-0008-0000-0000-0000A4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7" name="CustomShape 1" hidden="1">
          <a:extLst>
            <a:ext uri="{FF2B5EF4-FFF2-40B4-BE49-F238E27FC236}">
              <a16:creationId xmlns:a16="http://schemas.microsoft.com/office/drawing/2014/main" id="{00000000-0008-0000-0000-0000A5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8" name="CustomShape 1" hidden="1">
          <a:extLst>
            <a:ext uri="{FF2B5EF4-FFF2-40B4-BE49-F238E27FC236}">
              <a16:creationId xmlns:a16="http://schemas.microsoft.com/office/drawing/2014/main" id="{00000000-0008-0000-0000-0000A6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59" name="CustomShape 1" hidden="1">
          <a:extLst>
            <a:ext uri="{FF2B5EF4-FFF2-40B4-BE49-F238E27FC236}">
              <a16:creationId xmlns:a16="http://schemas.microsoft.com/office/drawing/2014/main" id="{00000000-0008-0000-0000-0000A7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60" name="CustomShape 1" hidden="1">
          <a:extLst>
            <a:ext uri="{FF2B5EF4-FFF2-40B4-BE49-F238E27FC236}">
              <a16:creationId xmlns:a16="http://schemas.microsoft.com/office/drawing/2014/main" id="{00000000-0008-0000-0000-0000A8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61" name="CustomShape 1" hidden="1">
          <a:extLst>
            <a:ext uri="{FF2B5EF4-FFF2-40B4-BE49-F238E27FC236}">
              <a16:creationId xmlns:a16="http://schemas.microsoft.com/office/drawing/2014/main" id="{00000000-0008-0000-0000-0000A9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62" name="CustomShape 1" hidden="1">
          <a:extLst>
            <a:ext uri="{FF2B5EF4-FFF2-40B4-BE49-F238E27FC236}">
              <a16:creationId xmlns:a16="http://schemas.microsoft.com/office/drawing/2014/main" id="{00000000-0008-0000-0000-0000AA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63" name="CustomShape 1" hidden="1">
          <a:extLst>
            <a:ext uri="{FF2B5EF4-FFF2-40B4-BE49-F238E27FC236}">
              <a16:creationId xmlns:a16="http://schemas.microsoft.com/office/drawing/2014/main" id="{00000000-0008-0000-0000-0000AB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64" name="CustomShape 1" hidden="1">
          <a:extLst>
            <a:ext uri="{FF2B5EF4-FFF2-40B4-BE49-F238E27FC236}">
              <a16:creationId xmlns:a16="http://schemas.microsoft.com/office/drawing/2014/main" id="{00000000-0008-0000-0000-0000AC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65" name="CustomShape 1" hidden="1">
          <a:extLst>
            <a:ext uri="{FF2B5EF4-FFF2-40B4-BE49-F238E27FC236}">
              <a16:creationId xmlns:a16="http://schemas.microsoft.com/office/drawing/2014/main" id="{00000000-0008-0000-0000-0000AD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66" name="CustomShape 1" hidden="1">
          <a:extLst>
            <a:ext uri="{FF2B5EF4-FFF2-40B4-BE49-F238E27FC236}">
              <a16:creationId xmlns:a16="http://schemas.microsoft.com/office/drawing/2014/main" id="{00000000-0008-0000-0000-0000AE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67" name="CustomShape 1" hidden="1">
          <a:extLst>
            <a:ext uri="{FF2B5EF4-FFF2-40B4-BE49-F238E27FC236}">
              <a16:creationId xmlns:a16="http://schemas.microsoft.com/office/drawing/2014/main" id="{00000000-0008-0000-0000-0000AF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68" name="CustomShape 1" hidden="1">
          <a:extLst>
            <a:ext uri="{FF2B5EF4-FFF2-40B4-BE49-F238E27FC236}">
              <a16:creationId xmlns:a16="http://schemas.microsoft.com/office/drawing/2014/main" id="{00000000-0008-0000-0000-0000B0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69" name="CustomShape 1" hidden="1">
          <a:extLst>
            <a:ext uri="{FF2B5EF4-FFF2-40B4-BE49-F238E27FC236}">
              <a16:creationId xmlns:a16="http://schemas.microsoft.com/office/drawing/2014/main" id="{00000000-0008-0000-0000-0000B1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0" name="CustomShape 1" hidden="1">
          <a:extLst>
            <a:ext uri="{FF2B5EF4-FFF2-40B4-BE49-F238E27FC236}">
              <a16:creationId xmlns:a16="http://schemas.microsoft.com/office/drawing/2014/main" id="{00000000-0008-0000-0000-0000B2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1" name="CustomShape 1" hidden="1">
          <a:extLst>
            <a:ext uri="{FF2B5EF4-FFF2-40B4-BE49-F238E27FC236}">
              <a16:creationId xmlns:a16="http://schemas.microsoft.com/office/drawing/2014/main" id="{00000000-0008-0000-0000-0000B3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2" name="CustomShape 1" hidden="1">
          <a:extLst>
            <a:ext uri="{FF2B5EF4-FFF2-40B4-BE49-F238E27FC236}">
              <a16:creationId xmlns:a16="http://schemas.microsoft.com/office/drawing/2014/main" id="{00000000-0008-0000-0000-0000B4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3" name="CustomShape 1" hidden="1">
          <a:extLst>
            <a:ext uri="{FF2B5EF4-FFF2-40B4-BE49-F238E27FC236}">
              <a16:creationId xmlns:a16="http://schemas.microsoft.com/office/drawing/2014/main" id="{00000000-0008-0000-0000-0000B5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4" name="CustomShape 1" hidden="1">
          <a:extLst>
            <a:ext uri="{FF2B5EF4-FFF2-40B4-BE49-F238E27FC236}">
              <a16:creationId xmlns:a16="http://schemas.microsoft.com/office/drawing/2014/main" id="{00000000-0008-0000-0000-0000B6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5" name="CustomShape 1" hidden="1">
          <a:extLst>
            <a:ext uri="{FF2B5EF4-FFF2-40B4-BE49-F238E27FC236}">
              <a16:creationId xmlns:a16="http://schemas.microsoft.com/office/drawing/2014/main" id="{00000000-0008-0000-0000-0000B7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6" name="CustomShape 1" hidden="1">
          <a:extLst>
            <a:ext uri="{FF2B5EF4-FFF2-40B4-BE49-F238E27FC236}">
              <a16:creationId xmlns:a16="http://schemas.microsoft.com/office/drawing/2014/main" id="{00000000-0008-0000-0000-0000B8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7" name="CustomShape 1" hidden="1">
          <a:extLst>
            <a:ext uri="{FF2B5EF4-FFF2-40B4-BE49-F238E27FC236}">
              <a16:creationId xmlns:a16="http://schemas.microsoft.com/office/drawing/2014/main" id="{00000000-0008-0000-0000-0000B9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8" name="CustomShape 1" hidden="1">
          <a:extLst>
            <a:ext uri="{FF2B5EF4-FFF2-40B4-BE49-F238E27FC236}">
              <a16:creationId xmlns:a16="http://schemas.microsoft.com/office/drawing/2014/main" id="{00000000-0008-0000-0000-0000BA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79" name="CustomShape 1" hidden="1">
          <a:extLst>
            <a:ext uri="{FF2B5EF4-FFF2-40B4-BE49-F238E27FC236}">
              <a16:creationId xmlns:a16="http://schemas.microsoft.com/office/drawing/2014/main" id="{00000000-0008-0000-0000-0000BB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80" name="CustomShape 1" hidden="1">
          <a:extLst>
            <a:ext uri="{FF2B5EF4-FFF2-40B4-BE49-F238E27FC236}">
              <a16:creationId xmlns:a16="http://schemas.microsoft.com/office/drawing/2014/main" id="{00000000-0008-0000-0000-0000BC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81" name="CustomShape 1" hidden="1">
          <a:extLst>
            <a:ext uri="{FF2B5EF4-FFF2-40B4-BE49-F238E27FC236}">
              <a16:creationId xmlns:a16="http://schemas.microsoft.com/office/drawing/2014/main" id="{00000000-0008-0000-0000-0000BD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82" name="CustomShape 1" hidden="1">
          <a:extLst>
            <a:ext uri="{FF2B5EF4-FFF2-40B4-BE49-F238E27FC236}">
              <a16:creationId xmlns:a16="http://schemas.microsoft.com/office/drawing/2014/main" id="{00000000-0008-0000-0000-0000BE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283" name="CustomShape 1" hidden="1">
          <a:extLst>
            <a:ext uri="{FF2B5EF4-FFF2-40B4-BE49-F238E27FC236}">
              <a16:creationId xmlns:a16="http://schemas.microsoft.com/office/drawing/2014/main" id="{00000000-0008-0000-0000-0000BF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84" name="CustomShape 1" hidden="1">
          <a:extLst>
            <a:ext uri="{FF2B5EF4-FFF2-40B4-BE49-F238E27FC236}">
              <a16:creationId xmlns:a16="http://schemas.microsoft.com/office/drawing/2014/main" id="{00000000-0008-0000-0000-0000EA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85" name="CustomShape 1" hidden="1">
          <a:extLst>
            <a:ext uri="{FF2B5EF4-FFF2-40B4-BE49-F238E27FC236}">
              <a16:creationId xmlns:a16="http://schemas.microsoft.com/office/drawing/2014/main" id="{00000000-0008-0000-0000-0000EB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86" name="CustomShape 1" hidden="1">
          <a:extLst>
            <a:ext uri="{FF2B5EF4-FFF2-40B4-BE49-F238E27FC236}">
              <a16:creationId xmlns:a16="http://schemas.microsoft.com/office/drawing/2014/main" id="{00000000-0008-0000-0000-0000EC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87" name="CustomShape 1" hidden="1">
          <a:extLst>
            <a:ext uri="{FF2B5EF4-FFF2-40B4-BE49-F238E27FC236}">
              <a16:creationId xmlns:a16="http://schemas.microsoft.com/office/drawing/2014/main" id="{00000000-0008-0000-0000-0000ED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88" name="CustomShape 1" hidden="1">
          <a:extLst>
            <a:ext uri="{FF2B5EF4-FFF2-40B4-BE49-F238E27FC236}">
              <a16:creationId xmlns:a16="http://schemas.microsoft.com/office/drawing/2014/main" id="{00000000-0008-0000-0000-0000EE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89" name="CustomShape 1" hidden="1">
          <a:extLst>
            <a:ext uri="{FF2B5EF4-FFF2-40B4-BE49-F238E27FC236}">
              <a16:creationId xmlns:a16="http://schemas.microsoft.com/office/drawing/2014/main" id="{00000000-0008-0000-0000-0000EF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0" name="CustomShape 1" hidden="1">
          <a:extLst>
            <a:ext uri="{FF2B5EF4-FFF2-40B4-BE49-F238E27FC236}">
              <a16:creationId xmlns:a16="http://schemas.microsoft.com/office/drawing/2014/main" id="{00000000-0008-0000-0000-0000F0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1" name="CustomShape 1" hidden="1">
          <a:extLst>
            <a:ext uri="{FF2B5EF4-FFF2-40B4-BE49-F238E27FC236}">
              <a16:creationId xmlns:a16="http://schemas.microsoft.com/office/drawing/2014/main" id="{00000000-0008-0000-0000-0000F1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2" name="CustomShape 1" hidden="1">
          <a:extLst>
            <a:ext uri="{FF2B5EF4-FFF2-40B4-BE49-F238E27FC236}">
              <a16:creationId xmlns:a16="http://schemas.microsoft.com/office/drawing/2014/main" id="{00000000-0008-0000-0000-0000F2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3" name="CustomShape 1" hidden="1">
          <a:extLst>
            <a:ext uri="{FF2B5EF4-FFF2-40B4-BE49-F238E27FC236}">
              <a16:creationId xmlns:a16="http://schemas.microsoft.com/office/drawing/2014/main" id="{00000000-0008-0000-0000-0000F3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4" name="CustomShape 1" hidden="1">
          <a:extLst>
            <a:ext uri="{FF2B5EF4-FFF2-40B4-BE49-F238E27FC236}">
              <a16:creationId xmlns:a16="http://schemas.microsoft.com/office/drawing/2014/main" id="{00000000-0008-0000-0000-0000F4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5" name="CustomShape 1" hidden="1">
          <a:extLst>
            <a:ext uri="{FF2B5EF4-FFF2-40B4-BE49-F238E27FC236}">
              <a16:creationId xmlns:a16="http://schemas.microsoft.com/office/drawing/2014/main" id="{00000000-0008-0000-0000-0000F5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6" name="CustomShape 1" hidden="1">
          <a:extLst>
            <a:ext uri="{FF2B5EF4-FFF2-40B4-BE49-F238E27FC236}">
              <a16:creationId xmlns:a16="http://schemas.microsoft.com/office/drawing/2014/main" id="{00000000-0008-0000-0000-0000F6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7" name="CustomShape 1" hidden="1">
          <a:extLst>
            <a:ext uri="{FF2B5EF4-FFF2-40B4-BE49-F238E27FC236}">
              <a16:creationId xmlns:a16="http://schemas.microsoft.com/office/drawing/2014/main" id="{00000000-0008-0000-0000-0000F7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8" name="CustomShape 1" hidden="1">
          <a:extLst>
            <a:ext uri="{FF2B5EF4-FFF2-40B4-BE49-F238E27FC236}">
              <a16:creationId xmlns:a16="http://schemas.microsoft.com/office/drawing/2014/main" id="{00000000-0008-0000-0000-0000F8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299" name="CustomShape 1" hidden="1">
          <a:extLst>
            <a:ext uri="{FF2B5EF4-FFF2-40B4-BE49-F238E27FC236}">
              <a16:creationId xmlns:a16="http://schemas.microsoft.com/office/drawing/2014/main" id="{00000000-0008-0000-0000-0000F9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00" name="CustomShape 1" hidden="1">
          <a:extLst>
            <a:ext uri="{FF2B5EF4-FFF2-40B4-BE49-F238E27FC236}">
              <a16:creationId xmlns:a16="http://schemas.microsoft.com/office/drawing/2014/main" id="{00000000-0008-0000-0000-0000FA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01" name="CustomShape 1" hidden="1">
          <a:extLst>
            <a:ext uri="{FF2B5EF4-FFF2-40B4-BE49-F238E27FC236}">
              <a16:creationId xmlns:a16="http://schemas.microsoft.com/office/drawing/2014/main" id="{00000000-0008-0000-0000-0000FB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02" name="CustomShape 1" hidden="1">
          <a:extLst>
            <a:ext uri="{FF2B5EF4-FFF2-40B4-BE49-F238E27FC236}">
              <a16:creationId xmlns:a16="http://schemas.microsoft.com/office/drawing/2014/main" id="{00000000-0008-0000-0000-0000FC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03" name="CustomShape 1" hidden="1">
          <a:extLst>
            <a:ext uri="{FF2B5EF4-FFF2-40B4-BE49-F238E27FC236}">
              <a16:creationId xmlns:a16="http://schemas.microsoft.com/office/drawing/2014/main" id="{00000000-0008-0000-0000-0000FD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04" name="CustomShape 1" hidden="1">
          <a:extLst>
            <a:ext uri="{FF2B5EF4-FFF2-40B4-BE49-F238E27FC236}">
              <a16:creationId xmlns:a16="http://schemas.microsoft.com/office/drawing/2014/main" id="{00000000-0008-0000-0000-0000FE00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05" name="CustomShape 1" hidden="1">
          <a:extLst>
            <a:ext uri="{FF2B5EF4-FFF2-40B4-BE49-F238E27FC236}">
              <a16:creationId xmlns:a16="http://schemas.microsoft.com/office/drawing/2014/main" id="{00000000-0008-0000-0000-0000FF00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06" name="CustomShape 1" hidden="1">
          <a:extLst>
            <a:ext uri="{FF2B5EF4-FFF2-40B4-BE49-F238E27FC236}">
              <a16:creationId xmlns:a16="http://schemas.microsoft.com/office/drawing/2014/main" id="{00000000-0008-0000-0000-000000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07" name="CustomShape 1" hidden="1">
          <a:extLst>
            <a:ext uri="{FF2B5EF4-FFF2-40B4-BE49-F238E27FC236}">
              <a16:creationId xmlns:a16="http://schemas.microsoft.com/office/drawing/2014/main" id="{00000000-0008-0000-0000-000001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08" name="CustomShape 1" hidden="1">
          <a:extLst>
            <a:ext uri="{FF2B5EF4-FFF2-40B4-BE49-F238E27FC236}">
              <a16:creationId xmlns:a16="http://schemas.microsoft.com/office/drawing/2014/main" id="{00000000-0008-0000-0000-000002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09" name="CustomShape 1" hidden="1">
          <a:extLst>
            <a:ext uri="{FF2B5EF4-FFF2-40B4-BE49-F238E27FC236}">
              <a16:creationId xmlns:a16="http://schemas.microsoft.com/office/drawing/2014/main" id="{00000000-0008-0000-0000-000003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0" name="CustomShape 1" hidden="1">
          <a:extLst>
            <a:ext uri="{FF2B5EF4-FFF2-40B4-BE49-F238E27FC236}">
              <a16:creationId xmlns:a16="http://schemas.microsoft.com/office/drawing/2014/main" id="{00000000-0008-0000-0000-000004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1" name="CustomShape 1" hidden="1">
          <a:extLst>
            <a:ext uri="{FF2B5EF4-FFF2-40B4-BE49-F238E27FC236}">
              <a16:creationId xmlns:a16="http://schemas.microsoft.com/office/drawing/2014/main" id="{00000000-0008-0000-0000-000005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2" name="CustomShape 1" hidden="1">
          <a:extLst>
            <a:ext uri="{FF2B5EF4-FFF2-40B4-BE49-F238E27FC236}">
              <a16:creationId xmlns:a16="http://schemas.microsoft.com/office/drawing/2014/main" id="{00000000-0008-0000-0000-000006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3" name="CustomShape 1" hidden="1">
          <a:extLst>
            <a:ext uri="{FF2B5EF4-FFF2-40B4-BE49-F238E27FC236}">
              <a16:creationId xmlns:a16="http://schemas.microsoft.com/office/drawing/2014/main" id="{00000000-0008-0000-0000-000007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4" name="CustomShape 1" hidden="1">
          <a:extLst>
            <a:ext uri="{FF2B5EF4-FFF2-40B4-BE49-F238E27FC236}">
              <a16:creationId xmlns:a16="http://schemas.microsoft.com/office/drawing/2014/main" id="{00000000-0008-0000-0000-000008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5" name="CustomShape 1" hidden="1">
          <a:extLst>
            <a:ext uri="{FF2B5EF4-FFF2-40B4-BE49-F238E27FC236}">
              <a16:creationId xmlns:a16="http://schemas.microsoft.com/office/drawing/2014/main" id="{00000000-0008-0000-0000-000009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6" name="CustomShape 1" hidden="1">
          <a:extLst>
            <a:ext uri="{FF2B5EF4-FFF2-40B4-BE49-F238E27FC236}">
              <a16:creationId xmlns:a16="http://schemas.microsoft.com/office/drawing/2014/main" id="{00000000-0008-0000-0000-00000A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7" name="CustomShape 1" hidden="1">
          <a:extLst>
            <a:ext uri="{FF2B5EF4-FFF2-40B4-BE49-F238E27FC236}">
              <a16:creationId xmlns:a16="http://schemas.microsoft.com/office/drawing/2014/main" id="{00000000-0008-0000-0000-00000B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8" name="CustomShape 1" hidden="1">
          <a:extLst>
            <a:ext uri="{FF2B5EF4-FFF2-40B4-BE49-F238E27FC236}">
              <a16:creationId xmlns:a16="http://schemas.microsoft.com/office/drawing/2014/main" id="{00000000-0008-0000-0000-00000C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19" name="CustomShape 1" hidden="1">
          <a:extLst>
            <a:ext uri="{FF2B5EF4-FFF2-40B4-BE49-F238E27FC236}">
              <a16:creationId xmlns:a16="http://schemas.microsoft.com/office/drawing/2014/main" id="{00000000-0008-0000-0000-00000D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20" name="CustomShape 1" hidden="1">
          <a:extLst>
            <a:ext uri="{FF2B5EF4-FFF2-40B4-BE49-F238E27FC236}">
              <a16:creationId xmlns:a16="http://schemas.microsoft.com/office/drawing/2014/main" id="{00000000-0008-0000-0000-00000E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21" name="CustomShape 1" hidden="1">
          <a:extLst>
            <a:ext uri="{FF2B5EF4-FFF2-40B4-BE49-F238E27FC236}">
              <a16:creationId xmlns:a16="http://schemas.microsoft.com/office/drawing/2014/main" id="{00000000-0008-0000-0000-00000F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22" name="CustomShape 1" hidden="1">
          <a:extLst>
            <a:ext uri="{FF2B5EF4-FFF2-40B4-BE49-F238E27FC236}">
              <a16:creationId xmlns:a16="http://schemas.microsoft.com/office/drawing/2014/main" id="{00000000-0008-0000-0000-000010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23" name="CustomShape 1" hidden="1">
          <a:extLst>
            <a:ext uri="{FF2B5EF4-FFF2-40B4-BE49-F238E27FC236}">
              <a16:creationId xmlns:a16="http://schemas.microsoft.com/office/drawing/2014/main" id="{00000000-0008-0000-0000-000011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24" name="CustomShape 1" hidden="1">
          <a:extLst>
            <a:ext uri="{FF2B5EF4-FFF2-40B4-BE49-F238E27FC236}">
              <a16:creationId xmlns:a16="http://schemas.microsoft.com/office/drawing/2014/main" id="{00000000-0008-0000-0000-000012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25" name="CustomShape 1" hidden="1">
          <a:extLst>
            <a:ext uri="{FF2B5EF4-FFF2-40B4-BE49-F238E27FC236}">
              <a16:creationId xmlns:a16="http://schemas.microsoft.com/office/drawing/2014/main" id="{00000000-0008-0000-0000-000013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26" name="CustomShape 1" hidden="1">
          <a:extLst>
            <a:ext uri="{FF2B5EF4-FFF2-40B4-BE49-F238E27FC236}">
              <a16:creationId xmlns:a16="http://schemas.microsoft.com/office/drawing/2014/main" id="{00000000-0008-0000-0000-00003E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27" name="CustomShape 1" hidden="1">
          <a:extLst>
            <a:ext uri="{FF2B5EF4-FFF2-40B4-BE49-F238E27FC236}">
              <a16:creationId xmlns:a16="http://schemas.microsoft.com/office/drawing/2014/main" id="{00000000-0008-0000-0000-00003F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28" name="CustomShape 1" hidden="1">
          <a:extLst>
            <a:ext uri="{FF2B5EF4-FFF2-40B4-BE49-F238E27FC236}">
              <a16:creationId xmlns:a16="http://schemas.microsoft.com/office/drawing/2014/main" id="{00000000-0008-0000-0000-000040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29" name="CustomShape 1" hidden="1">
          <a:extLst>
            <a:ext uri="{FF2B5EF4-FFF2-40B4-BE49-F238E27FC236}">
              <a16:creationId xmlns:a16="http://schemas.microsoft.com/office/drawing/2014/main" id="{00000000-0008-0000-0000-000041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0" name="CustomShape 1" hidden="1">
          <a:extLst>
            <a:ext uri="{FF2B5EF4-FFF2-40B4-BE49-F238E27FC236}">
              <a16:creationId xmlns:a16="http://schemas.microsoft.com/office/drawing/2014/main" id="{00000000-0008-0000-0000-000042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1" name="CustomShape 1" hidden="1">
          <a:extLst>
            <a:ext uri="{FF2B5EF4-FFF2-40B4-BE49-F238E27FC236}">
              <a16:creationId xmlns:a16="http://schemas.microsoft.com/office/drawing/2014/main" id="{00000000-0008-0000-0000-000043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2" name="CustomShape 1" hidden="1">
          <a:extLst>
            <a:ext uri="{FF2B5EF4-FFF2-40B4-BE49-F238E27FC236}">
              <a16:creationId xmlns:a16="http://schemas.microsoft.com/office/drawing/2014/main" id="{00000000-0008-0000-0000-000044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3" name="CustomShape 1" hidden="1">
          <a:extLst>
            <a:ext uri="{FF2B5EF4-FFF2-40B4-BE49-F238E27FC236}">
              <a16:creationId xmlns:a16="http://schemas.microsoft.com/office/drawing/2014/main" id="{00000000-0008-0000-0000-000045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4" name="CustomShape 1" hidden="1">
          <a:extLst>
            <a:ext uri="{FF2B5EF4-FFF2-40B4-BE49-F238E27FC236}">
              <a16:creationId xmlns:a16="http://schemas.microsoft.com/office/drawing/2014/main" id="{00000000-0008-0000-0000-000046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5" name="CustomShape 1" hidden="1">
          <a:extLst>
            <a:ext uri="{FF2B5EF4-FFF2-40B4-BE49-F238E27FC236}">
              <a16:creationId xmlns:a16="http://schemas.microsoft.com/office/drawing/2014/main" id="{00000000-0008-0000-0000-000047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6" name="CustomShape 1" hidden="1">
          <a:extLst>
            <a:ext uri="{FF2B5EF4-FFF2-40B4-BE49-F238E27FC236}">
              <a16:creationId xmlns:a16="http://schemas.microsoft.com/office/drawing/2014/main" id="{00000000-0008-0000-0000-000048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7" name="CustomShape 1" hidden="1">
          <a:extLst>
            <a:ext uri="{FF2B5EF4-FFF2-40B4-BE49-F238E27FC236}">
              <a16:creationId xmlns:a16="http://schemas.microsoft.com/office/drawing/2014/main" id="{00000000-0008-0000-0000-000049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8" name="CustomShape 1" hidden="1">
          <a:extLst>
            <a:ext uri="{FF2B5EF4-FFF2-40B4-BE49-F238E27FC236}">
              <a16:creationId xmlns:a16="http://schemas.microsoft.com/office/drawing/2014/main" id="{00000000-0008-0000-0000-00004A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39" name="CustomShape 1" hidden="1">
          <a:extLst>
            <a:ext uri="{FF2B5EF4-FFF2-40B4-BE49-F238E27FC236}">
              <a16:creationId xmlns:a16="http://schemas.microsoft.com/office/drawing/2014/main" id="{00000000-0008-0000-0000-00004B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40" name="CustomShape 1" hidden="1">
          <a:extLst>
            <a:ext uri="{FF2B5EF4-FFF2-40B4-BE49-F238E27FC236}">
              <a16:creationId xmlns:a16="http://schemas.microsoft.com/office/drawing/2014/main" id="{00000000-0008-0000-0000-00004C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41" name="CustomShape 1" hidden="1">
          <a:extLst>
            <a:ext uri="{FF2B5EF4-FFF2-40B4-BE49-F238E27FC236}">
              <a16:creationId xmlns:a16="http://schemas.microsoft.com/office/drawing/2014/main" id="{00000000-0008-0000-0000-00004D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42" name="CustomShape 1" hidden="1">
          <a:extLst>
            <a:ext uri="{FF2B5EF4-FFF2-40B4-BE49-F238E27FC236}">
              <a16:creationId xmlns:a16="http://schemas.microsoft.com/office/drawing/2014/main" id="{00000000-0008-0000-0000-00004E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43" name="CustomShape 1" hidden="1">
          <a:extLst>
            <a:ext uri="{FF2B5EF4-FFF2-40B4-BE49-F238E27FC236}">
              <a16:creationId xmlns:a16="http://schemas.microsoft.com/office/drawing/2014/main" id="{00000000-0008-0000-0000-00004F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44" name="CustomShape 1" hidden="1">
          <a:extLst>
            <a:ext uri="{FF2B5EF4-FFF2-40B4-BE49-F238E27FC236}">
              <a16:creationId xmlns:a16="http://schemas.microsoft.com/office/drawing/2014/main" id="{00000000-0008-0000-0000-000050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45" name="CustomShape 1" hidden="1">
          <a:extLst>
            <a:ext uri="{FF2B5EF4-FFF2-40B4-BE49-F238E27FC236}">
              <a16:creationId xmlns:a16="http://schemas.microsoft.com/office/drawing/2014/main" id="{00000000-0008-0000-0000-000051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46" name="CustomShape 1" hidden="1">
          <a:extLst>
            <a:ext uri="{FF2B5EF4-FFF2-40B4-BE49-F238E27FC236}">
              <a16:creationId xmlns:a16="http://schemas.microsoft.com/office/drawing/2014/main" id="{00000000-0008-0000-0000-000052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47" name="CustomShape 1" hidden="1">
          <a:extLst>
            <a:ext uri="{FF2B5EF4-FFF2-40B4-BE49-F238E27FC236}">
              <a16:creationId xmlns:a16="http://schemas.microsoft.com/office/drawing/2014/main" id="{00000000-0008-0000-0000-000053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48" name="CustomShape 1" hidden="1">
          <a:extLst>
            <a:ext uri="{FF2B5EF4-FFF2-40B4-BE49-F238E27FC236}">
              <a16:creationId xmlns:a16="http://schemas.microsoft.com/office/drawing/2014/main" id="{00000000-0008-0000-0000-000054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49" name="CustomShape 1" hidden="1">
          <a:extLst>
            <a:ext uri="{FF2B5EF4-FFF2-40B4-BE49-F238E27FC236}">
              <a16:creationId xmlns:a16="http://schemas.microsoft.com/office/drawing/2014/main" id="{00000000-0008-0000-0000-000055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0" name="CustomShape 1" hidden="1">
          <a:extLst>
            <a:ext uri="{FF2B5EF4-FFF2-40B4-BE49-F238E27FC236}">
              <a16:creationId xmlns:a16="http://schemas.microsoft.com/office/drawing/2014/main" id="{00000000-0008-0000-0000-000056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1" name="CustomShape 1" hidden="1">
          <a:extLst>
            <a:ext uri="{FF2B5EF4-FFF2-40B4-BE49-F238E27FC236}">
              <a16:creationId xmlns:a16="http://schemas.microsoft.com/office/drawing/2014/main" id="{00000000-0008-0000-0000-000057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2" name="CustomShape 1" hidden="1">
          <a:extLst>
            <a:ext uri="{FF2B5EF4-FFF2-40B4-BE49-F238E27FC236}">
              <a16:creationId xmlns:a16="http://schemas.microsoft.com/office/drawing/2014/main" id="{00000000-0008-0000-0000-000058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3" name="CustomShape 1" hidden="1">
          <a:extLst>
            <a:ext uri="{FF2B5EF4-FFF2-40B4-BE49-F238E27FC236}">
              <a16:creationId xmlns:a16="http://schemas.microsoft.com/office/drawing/2014/main" id="{00000000-0008-0000-0000-000059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4" name="CustomShape 1" hidden="1">
          <a:extLst>
            <a:ext uri="{FF2B5EF4-FFF2-40B4-BE49-F238E27FC236}">
              <a16:creationId xmlns:a16="http://schemas.microsoft.com/office/drawing/2014/main" id="{00000000-0008-0000-0000-00005A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5" name="CustomShape 1" hidden="1">
          <a:extLst>
            <a:ext uri="{FF2B5EF4-FFF2-40B4-BE49-F238E27FC236}">
              <a16:creationId xmlns:a16="http://schemas.microsoft.com/office/drawing/2014/main" id="{00000000-0008-0000-0000-00005B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6" name="CustomShape 1" hidden="1">
          <a:extLst>
            <a:ext uri="{FF2B5EF4-FFF2-40B4-BE49-F238E27FC236}">
              <a16:creationId xmlns:a16="http://schemas.microsoft.com/office/drawing/2014/main" id="{00000000-0008-0000-0000-00005C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7" name="CustomShape 1" hidden="1">
          <a:extLst>
            <a:ext uri="{FF2B5EF4-FFF2-40B4-BE49-F238E27FC236}">
              <a16:creationId xmlns:a16="http://schemas.microsoft.com/office/drawing/2014/main" id="{00000000-0008-0000-0000-00005D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8" name="CustomShape 1" hidden="1">
          <a:extLst>
            <a:ext uri="{FF2B5EF4-FFF2-40B4-BE49-F238E27FC236}">
              <a16:creationId xmlns:a16="http://schemas.microsoft.com/office/drawing/2014/main" id="{00000000-0008-0000-0000-00005E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59" name="CustomShape 1" hidden="1">
          <a:extLst>
            <a:ext uri="{FF2B5EF4-FFF2-40B4-BE49-F238E27FC236}">
              <a16:creationId xmlns:a16="http://schemas.microsoft.com/office/drawing/2014/main" id="{00000000-0008-0000-0000-00005F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60" name="CustomShape 1" hidden="1">
          <a:extLst>
            <a:ext uri="{FF2B5EF4-FFF2-40B4-BE49-F238E27FC236}">
              <a16:creationId xmlns:a16="http://schemas.microsoft.com/office/drawing/2014/main" id="{00000000-0008-0000-0000-000060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61" name="CustomShape 1" hidden="1">
          <a:extLst>
            <a:ext uri="{FF2B5EF4-FFF2-40B4-BE49-F238E27FC236}">
              <a16:creationId xmlns:a16="http://schemas.microsoft.com/office/drawing/2014/main" id="{00000000-0008-0000-0000-000061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62" name="CustomShape 1" hidden="1">
          <a:extLst>
            <a:ext uri="{FF2B5EF4-FFF2-40B4-BE49-F238E27FC236}">
              <a16:creationId xmlns:a16="http://schemas.microsoft.com/office/drawing/2014/main" id="{00000000-0008-0000-0000-000062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63" name="CustomShape 1" hidden="1">
          <a:extLst>
            <a:ext uri="{FF2B5EF4-FFF2-40B4-BE49-F238E27FC236}">
              <a16:creationId xmlns:a16="http://schemas.microsoft.com/office/drawing/2014/main" id="{00000000-0008-0000-0000-000063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64" name="CustomShape 1" hidden="1">
          <a:extLst>
            <a:ext uri="{FF2B5EF4-FFF2-40B4-BE49-F238E27FC236}">
              <a16:creationId xmlns:a16="http://schemas.microsoft.com/office/drawing/2014/main" id="{00000000-0008-0000-0000-000064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65" name="CustomShape 1" hidden="1">
          <a:extLst>
            <a:ext uri="{FF2B5EF4-FFF2-40B4-BE49-F238E27FC236}">
              <a16:creationId xmlns:a16="http://schemas.microsoft.com/office/drawing/2014/main" id="{00000000-0008-0000-0000-000065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66" name="CustomShape 1" hidden="1">
          <a:extLst>
            <a:ext uri="{FF2B5EF4-FFF2-40B4-BE49-F238E27FC236}">
              <a16:creationId xmlns:a16="http://schemas.microsoft.com/office/drawing/2014/main" id="{00000000-0008-0000-0000-000066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67" name="CustomShape 1" hidden="1">
          <a:extLst>
            <a:ext uri="{FF2B5EF4-FFF2-40B4-BE49-F238E27FC236}">
              <a16:creationId xmlns:a16="http://schemas.microsoft.com/office/drawing/2014/main" id="{00000000-0008-0000-0000-000067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68" name="CustomShape 1" hidden="1">
          <a:extLst>
            <a:ext uri="{FF2B5EF4-FFF2-40B4-BE49-F238E27FC236}">
              <a16:creationId xmlns:a16="http://schemas.microsoft.com/office/drawing/2014/main" id="{00000000-0008-0000-0000-000068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69" name="CustomShape 1" hidden="1">
          <a:extLst>
            <a:ext uri="{FF2B5EF4-FFF2-40B4-BE49-F238E27FC236}">
              <a16:creationId xmlns:a16="http://schemas.microsoft.com/office/drawing/2014/main" id="{00000000-0008-0000-0000-000069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0" name="CustomShape 1" hidden="1">
          <a:extLst>
            <a:ext uri="{FF2B5EF4-FFF2-40B4-BE49-F238E27FC236}">
              <a16:creationId xmlns:a16="http://schemas.microsoft.com/office/drawing/2014/main" id="{00000000-0008-0000-0000-00006A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1" name="CustomShape 1" hidden="1">
          <a:extLst>
            <a:ext uri="{FF2B5EF4-FFF2-40B4-BE49-F238E27FC236}">
              <a16:creationId xmlns:a16="http://schemas.microsoft.com/office/drawing/2014/main" id="{00000000-0008-0000-0000-00006B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2" name="CustomShape 1" hidden="1">
          <a:extLst>
            <a:ext uri="{FF2B5EF4-FFF2-40B4-BE49-F238E27FC236}">
              <a16:creationId xmlns:a16="http://schemas.microsoft.com/office/drawing/2014/main" id="{00000000-0008-0000-0000-00006C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3" name="CustomShape 1" hidden="1">
          <a:extLst>
            <a:ext uri="{FF2B5EF4-FFF2-40B4-BE49-F238E27FC236}">
              <a16:creationId xmlns:a16="http://schemas.microsoft.com/office/drawing/2014/main" id="{00000000-0008-0000-0000-00006D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4" name="CustomShape 1" hidden="1">
          <a:extLst>
            <a:ext uri="{FF2B5EF4-FFF2-40B4-BE49-F238E27FC236}">
              <a16:creationId xmlns:a16="http://schemas.microsoft.com/office/drawing/2014/main" id="{00000000-0008-0000-0000-00006E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5" name="CustomShape 1" hidden="1">
          <a:extLst>
            <a:ext uri="{FF2B5EF4-FFF2-40B4-BE49-F238E27FC236}">
              <a16:creationId xmlns:a16="http://schemas.microsoft.com/office/drawing/2014/main" id="{00000000-0008-0000-0000-00006F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6" name="CustomShape 1" hidden="1">
          <a:extLst>
            <a:ext uri="{FF2B5EF4-FFF2-40B4-BE49-F238E27FC236}">
              <a16:creationId xmlns:a16="http://schemas.microsoft.com/office/drawing/2014/main" id="{00000000-0008-0000-0000-000070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7" name="CustomShape 1" hidden="1">
          <a:extLst>
            <a:ext uri="{FF2B5EF4-FFF2-40B4-BE49-F238E27FC236}">
              <a16:creationId xmlns:a16="http://schemas.microsoft.com/office/drawing/2014/main" id="{00000000-0008-0000-0000-000071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8" name="CustomShape 1" hidden="1">
          <a:extLst>
            <a:ext uri="{FF2B5EF4-FFF2-40B4-BE49-F238E27FC236}">
              <a16:creationId xmlns:a16="http://schemas.microsoft.com/office/drawing/2014/main" id="{00000000-0008-0000-0000-000072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79" name="CustomShape 1" hidden="1">
          <a:extLst>
            <a:ext uri="{FF2B5EF4-FFF2-40B4-BE49-F238E27FC236}">
              <a16:creationId xmlns:a16="http://schemas.microsoft.com/office/drawing/2014/main" id="{00000000-0008-0000-0000-000073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80" name="CustomShape 1" hidden="1">
          <a:extLst>
            <a:ext uri="{FF2B5EF4-FFF2-40B4-BE49-F238E27FC236}">
              <a16:creationId xmlns:a16="http://schemas.microsoft.com/office/drawing/2014/main" id="{00000000-0008-0000-0000-000074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81" name="CustomShape 1" hidden="1">
          <a:extLst>
            <a:ext uri="{FF2B5EF4-FFF2-40B4-BE49-F238E27FC236}">
              <a16:creationId xmlns:a16="http://schemas.microsoft.com/office/drawing/2014/main" id="{00000000-0008-0000-0000-000075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82" name="CustomShape 1" hidden="1">
          <a:extLst>
            <a:ext uri="{FF2B5EF4-FFF2-40B4-BE49-F238E27FC236}">
              <a16:creationId xmlns:a16="http://schemas.microsoft.com/office/drawing/2014/main" id="{00000000-0008-0000-0000-000076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83" name="CustomShape 1" hidden="1">
          <a:extLst>
            <a:ext uri="{FF2B5EF4-FFF2-40B4-BE49-F238E27FC236}">
              <a16:creationId xmlns:a16="http://schemas.microsoft.com/office/drawing/2014/main" id="{00000000-0008-0000-0000-000077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84" name="CustomShape 1" hidden="1">
          <a:extLst>
            <a:ext uri="{FF2B5EF4-FFF2-40B4-BE49-F238E27FC236}">
              <a16:creationId xmlns:a16="http://schemas.microsoft.com/office/drawing/2014/main" id="{00000000-0008-0000-0000-000078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85" name="CustomShape 1" hidden="1">
          <a:extLst>
            <a:ext uri="{FF2B5EF4-FFF2-40B4-BE49-F238E27FC236}">
              <a16:creationId xmlns:a16="http://schemas.microsoft.com/office/drawing/2014/main" id="{00000000-0008-0000-0000-000079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86" name="CustomShape 1" hidden="1">
          <a:extLst>
            <a:ext uri="{FF2B5EF4-FFF2-40B4-BE49-F238E27FC236}">
              <a16:creationId xmlns:a16="http://schemas.microsoft.com/office/drawing/2014/main" id="{00000000-0008-0000-0000-00007A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87" name="CustomShape 1" hidden="1">
          <a:extLst>
            <a:ext uri="{FF2B5EF4-FFF2-40B4-BE49-F238E27FC236}">
              <a16:creationId xmlns:a16="http://schemas.microsoft.com/office/drawing/2014/main" id="{00000000-0008-0000-0000-00007B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388" name="CustomShape 1" hidden="1">
          <a:extLst>
            <a:ext uri="{FF2B5EF4-FFF2-40B4-BE49-F238E27FC236}">
              <a16:creationId xmlns:a16="http://schemas.microsoft.com/office/drawing/2014/main" id="{00000000-0008-0000-0000-00007C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89" name="CustomShape 1" hidden="1">
          <a:extLst>
            <a:ext uri="{FF2B5EF4-FFF2-40B4-BE49-F238E27FC236}">
              <a16:creationId xmlns:a16="http://schemas.microsoft.com/office/drawing/2014/main" id="{00000000-0008-0000-0000-00007D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0" name="CustomShape 1" hidden="1">
          <a:extLst>
            <a:ext uri="{FF2B5EF4-FFF2-40B4-BE49-F238E27FC236}">
              <a16:creationId xmlns:a16="http://schemas.microsoft.com/office/drawing/2014/main" id="{00000000-0008-0000-0000-00007E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1" name="CustomShape 1" hidden="1">
          <a:extLst>
            <a:ext uri="{FF2B5EF4-FFF2-40B4-BE49-F238E27FC236}">
              <a16:creationId xmlns:a16="http://schemas.microsoft.com/office/drawing/2014/main" id="{00000000-0008-0000-0000-00007F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2" name="CustomShape 1" hidden="1">
          <a:extLst>
            <a:ext uri="{FF2B5EF4-FFF2-40B4-BE49-F238E27FC236}">
              <a16:creationId xmlns:a16="http://schemas.microsoft.com/office/drawing/2014/main" id="{00000000-0008-0000-0000-000080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3" name="CustomShape 1" hidden="1">
          <a:extLst>
            <a:ext uri="{FF2B5EF4-FFF2-40B4-BE49-F238E27FC236}">
              <a16:creationId xmlns:a16="http://schemas.microsoft.com/office/drawing/2014/main" id="{00000000-0008-0000-0000-000081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4" name="CustomShape 1" hidden="1">
          <a:extLst>
            <a:ext uri="{FF2B5EF4-FFF2-40B4-BE49-F238E27FC236}">
              <a16:creationId xmlns:a16="http://schemas.microsoft.com/office/drawing/2014/main" id="{00000000-0008-0000-0000-000082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5" name="CustomShape 1" hidden="1">
          <a:extLst>
            <a:ext uri="{FF2B5EF4-FFF2-40B4-BE49-F238E27FC236}">
              <a16:creationId xmlns:a16="http://schemas.microsoft.com/office/drawing/2014/main" id="{00000000-0008-0000-0000-000083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6" name="CustomShape 1" hidden="1">
          <a:extLst>
            <a:ext uri="{FF2B5EF4-FFF2-40B4-BE49-F238E27FC236}">
              <a16:creationId xmlns:a16="http://schemas.microsoft.com/office/drawing/2014/main" id="{00000000-0008-0000-0000-000084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7" name="CustomShape 1" hidden="1">
          <a:extLst>
            <a:ext uri="{FF2B5EF4-FFF2-40B4-BE49-F238E27FC236}">
              <a16:creationId xmlns:a16="http://schemas.microsoft.com/office/drawing/2014/main" id="{00000000-0008-0000-0000-000085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8" name="CustomShape 1" hidden="1">
          <a:extLst>
            <a:ext uri="{FF2B5EF4-FFF2-40B4-BE49-F238E27FC236}">
              <a16:creationId xmlns:a16="http://schemas.microsoft.com/office/drawing/2014/main" id="{00000000-0008-0000-0000-000086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399" name="CustomShape 1" hidden="1">
          <a:extLst>
            <a:ext uri="{FF2B5EF4-FFF2-40B4-BE49-F238E27FC236}">
              <a16:creationId xmlns:a16="http://schemas.microsoft.com/office/drawing/2014/main" id="{00000000-0008-0000-0000-000087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0" name="CustomShape 1" hidden="1">
          <a:extLst>
            <a:ext uri="{FF2B5EF4-FFF2-40B4-BE49-F238E27FC236}">
              <a16:creationId xmlns:a16="http://schemas.microsoft.com/office/drawing/2014/main" id="{00000000-0008-0000-0000-000088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1" name="CustomShape 1" hidden="1">
          <a:extLst>
            <a:ext uri="{FF2B5EF4-FFF2-40B4-BE49-F238E27FC236}">
              <a16:creationId xmlns:a16="http://schemas.microsoft.com/office/drawing/2014/main" id="{00000000-0008-0000-0000-000089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2" name="CustomShape 1" hidden="1">
          <a:extLst>
            <a:ext uri="{FF2B5EF4-FFF2-40B4-BE49-F238E27FC236}">
              <a16:creationId xmlns:a16="http://schemas.microsoft.com/office/drawing/2014/main" id="{00000000-0008-0000-0000-00008A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3" name="CustomShape 1" hidden="1">
          <a:extLst>
            <a:ext uri="{FF2B5EF4-FFF2-40B4-BE49-F238E27FC236}">
              <a16:creationId xmlns:a16="http://schemas.microsoft.com/office/drawing/2014/main" id="{00000000-0008-0000-0000-00008B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4" name="CustomShape 1" hidden="1">
          <a:extLst>
            <a:ext uri="{FF2B5EF4-FFF2-40B4-BE49-F238E27FC236}">
              <a16:creationId xmlns:a16="http://schemas.microsoft.com/office/drawing/2014/main" id="{00000000-0008-0000-0000-00008C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5" name="CustomShape 1" hidden="1">
          <a:extLst>
            <a:ext uri="{FF2B5EF4-FFF2-40B4-BE49-F238E27FC236}">
              <a16:creationId xmlns:a16="http://schemas.microsoft.com/office/drawing/2014/main" id="{00000000-0008-0000-0000-00008D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6" name="CustomShape 1" hidden="1">
          <a:extLst>
            <a:ext uri="{FF2B5EF4-FFF2-40B4-BE49-F238E27FC236}">
              <a16:creationId xmlns:a16="http://schemas.microsoft.com/office/drawing/2014/main" id="{00000000-0008-0000-0000-00008E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7" name="CustomShape 1" hidden="1">
          <a:extLst>
            <a:ext uri="{FF2B5EF4-FFF2-40B4-BE49-F238E27FC236}">
              <a16:creationId xmlns:a16="http://schemas.microsoft.com/office/drawing/2014/main" id="{00000000-0008-0000-0000-00008F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8" name="CustomShape 1" hidden="1">
          <a:extLst>
            <a:ext uri="{FF2B5EF4-FFF2-40B4-BE49-F238E27FC236}">
              <a16:creationId xmlns:a16="http://schemas.microsoft.com/office/drawing/2014/main" id="{00000000-0008-0000-0000-000090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09" name="CustomShape 1" hidden="1">
          <a:extLst>
            <a:ext uri="{FF2B5EF4-FFF2-40B4-BE49-F238E27FC236}">
              <a16:creationId xmlns:a16="http://schemas.microsoft.com/office/drawing/2014/main" id="{00000000-0008-0000-0000-000091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0" name="CustomShape 1" hidden="1">
          <a:extLst>
            <a:ext uri="{FF2B5EF4-FFF2-40B4-BE49-F238E27FC236}">
              <a16:creationId xmlns:a16="http://schemas.microsoft.com/office/drawing/2014/main" id="{00000000-0008-0000-0000-000092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1" name="CustomShape 1" hidden="1">
          <a:extLst>
            <a:ext uri="{FF2B5EF4-FFF2-40B4-BE49-F238E27FC236}">
              <a16:creationId xmlns:a16="http://schemas.microsoft.com/office/drawing/2014/main" id="{00000000-0008-0000-0000-000093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2" name="CustomShape 1" hidden="1">
          <a:extLst>
            <a:ext uri="{FF2B5EF4-FFF2-40B4-BE49-F238E27FC236}">
              <a16:creationId xmlns:a16="http://schemas.microsoft.com/office/drawing/2014/main" id="{00000000-0008-0000-0000-000094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3" name="CustomShape 1" hidden="1">
          <a:extLst>
            <a:ext uri="{FF2B5EF4-FFF2-40B4-BE49-F238E27FC236}">
              <a16:creationId xmlns:a16="http://schemas.microsoft.com/office/drawing/2014/main" id="{00000000-0008-0000-0000-000095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4" name="CustomShape 1" hidden="1">
          <a:extLst>
            <a:ext uri="{FF2B5EF4-FFF2-40B4-BE49-F238E27FC236}">
              <a16:creationId xmlns:a16="http://schemas.microsoft.com/office/drawing/2014/main" id="{00000000-0008-0000-0000-000096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5" name="CustomShape 1" hidden="1">
          <a:extLst>
            <a:ext uri="{FF2B5EF4-FFF2-40B4-BE49-F238E27FC236}">
              <a16:creationId xmlns:a16="http://schemas.microsoft.com/office/drawing/2014/main" id="{00000000-0008-0000-0000-000097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6" name="CustomShape 1" hidden="1">
          <a:extLst>
            <a:ext uri="{FF2B5EF4-FFF2-40B4-BE49-F238E27FC236}">
              <a16:creationId xmlns:a16="http://schemas.microsoft.com/office/drawing/2014/main" id="{00000000-0008-0000-0000-000098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7" name="CustomShape 1" hidden="1">
          <a:extLst>
            <a:ext uri="{FF2B5EF4-FFF2-40B4-BE49-F238E27FC236}">
              <a16:creationId xmlns:a16="http://schemas.microsoft.com/office/drawing/2014/main" id="{00000000-0008-0000-0000-000099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8" name="CustomShape 1" hidden="1">
          <a:extLst>
            <a:ext uri="{FF2B5EF4-FFF2-40B4-BE49-F238E27FC236}">
              <a16:creationId xmlns:a16="http://schemas.microsoft.com/office/drawing/2014/main" id="{00000000-0008-0000-0000-00009A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19" name="CustomShape 1" hidden="1">
          <a:extLst>
            <a:ext uri="{FF2B5EF4-FFF2-40B4-BE49-F238E27FC236}">
              <a16:creationId xmlns:a16="http://schemas.microsoft.com/office/drawing/2014/main" id="{00000000-0008-0000-0000-00009B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0" name="CustomShape 1" hidden="1">
          <a:extLst>
            <a:ext uri="{FF2B5EF4-FFF2-40B4-BE49-F238E27FC236}">
              <a16:creationId xmlns:a16="http://schemas.microsoft.com/office/drawing/2014/main" id="{00000000-0008-0000-0000-00009C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1" name="CustomShape 1" hidden="1">
          <a:extLst>
            <a:ext uri="{FF2B5EF4-FFF2-40B4-BE49-F238E27FC236}">
              <a16:creationId xmlns:a16="http://schemas.microsoft.com/office/drawing/2014/main" id="{00000000-0008-0000-0000-00009D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2" name="CustomShape 1" hidden="1">
          <a:extLst>
            <a:ext uri="{FF2B5EF4-FFF2-40B4-BE49-F238E27FC236}">
              <a16:creationId xmlns:a16="http://schemas.microsoft.com/office/drawing/2014/main" id="{00000000-0008-0000-0000-00009E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3" name="CustomShape 1" hidden="1">
          <a:extLst>
            <a:ext uri="{FF2B5EF4-FFF2-40B4-BE49-F238E27FC236}">
              <a16:creationId xmlns:a16="http://schemas.microsoft.com/office/drawing/2014/main" id="{00000000-0008-0000-0000-00009F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4" name="CustomShape 1" hidden="1">
          <a:extLst>
            <a:ext uri="{FF2B5EF4-FFF2-40B4-BE49-F238E27FC236}">
              <a16:creationId xmlns:a16="http://schemas.microsoft.com/office/drawing/2014/main" id="{00000000-0008-0000-0000-0000A0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5" name="CustomShape 1" hidden="1">
          <a:extLst>
            <a:ext uri="{FF2B5EF4-FFF2-40B4-BE49-F238E27FC236}">
              <a16:creationId xmlns:a16="http://schemas.microsoft.com/office/drawing/2014/main" id="{00000000-0008-0000-0000-0000A1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6" name="CustomShape 1" hidden="1">
          <a:extLst>
            <a:ext uri="{FF2B5EF4-FFF2-40B4-BE49-F238E27FC236}">
              <a16:creationId xmlns:a16="http://schemas.microsoft.com/office/drawing/2014/main" id="{00000000-0008-0000-0000-0000A2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7" name="CustomShape 1" hidden="1">
          <a:extLst>
            <a:ext uri="{FF2B5EF4-FFF2-40B4-BE49-F238E27FC236}">
              <a16:creationId xmlns:a16="http://schemas.microsoft.com/office/drawing/2014/main" id="{00000000-0008-0000-0000-0000A3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8" name="CustomShape 1" hidden="1">
          <a:extLst>
            <a:ext uri="{FF2B5EF4-FFF2-40B4-BE49-F238E27FC236}">
              <a16:creationId xmlns:a16="http://schemas.microsoft.com/office/drawing/2014/main" id="{00000000-0008-0000-0000-0000A4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29" name="CustomShape 1" hidden="1">
          <a:extLst>
            <a:ext uri="{FF2B5EF4-FFF2-40B4-BE49-F238E27FC236}">
              <a16:creationId xmlns:a16="http://schemas.microsoft.com/office/drawing/2014/main" id="{00000000-0008-0000-0000-0000A5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30" name="CustomShape 1" hidden="1">
          <a:extLst>
            <a:ext uri="{FF2B5EF4-FFF2-40B4-BE49-F238E27FC236}">
              <a16:creationId xmlns:a16="http://schemas.microsoft.com/office/drawing/2014/main" id="{00000000-0008-0000-0000-0000A6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31" name="CustomShape 1" hidden="1">
          <a:extLst>
            <a:ext uri="{FF2B5EF4-FFF2-40B4-BE49-F238E27FC236}">
              <a16:creationId xmlns:a16="http://schemas.microsoft.com/office/drawing/2014/main" id="{00000000-0008-0000-0000-0000A7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32" name="CustomShape 1" hidden="1">
          <a:extLst>
            <a:ext uri="{FF2B5EF4-FFF2-40B4-BE49-F238E27FC236}">
              <a16:creationId xmlns:a16="http://schemas.microsoft.com/office/drawing/2014/main" id="{00000000-0008-0000-0000-0000A8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33" name="CustomShape 1" hidden="1">
          <a:extLst>
            <a:ext uri="{FF2B5EF4-FFF2-40B4-BE49-F238E27FC236}">
              <a16:creationId xmlns:a16="http://schemas.microsoft.com/office/drawing/2014/main" id="{00000000-0008-0000-0000-0000A9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34" name="CustomShape 1" hidden="1">
          <a:extLst>
            <a:ext uri="{FF2B5EF4-FFF2-40B4-BE49-F238E27FC236}">
              <a16:creationId xmlns:a16="http://schemas.microsoft.com/office/drawing/2014/main" id="{00000000-0008-0000-0000-0000AA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35" name="CustomShape 1" hidden="1">
          <a:extLst>
            <a:ext uri="{FF2B5EF4-FFF2-40B4-BE49-F238E27FC236}">
              <a16:creationId xmlns:a16="http://schemas.microsoft.com/office/drawing/2014/main" id="{00000000-0008-0000-0000-0000AB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36" name="CustomShape 1" hidden="1">
          <a:extLst>
            <a:ext uri="{FF2B5EF4-FFF2-40B4-BE49-F238E27FC236}">
              <a16:creationId xmlns:a16="http://schemas.microsoft.com/office/drawing/2014/main" id="{00000000-0008-0000-0000-0000AC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37" name="CustomShape 1" hidden="1">
          <a:extLst>
            <a:ext uri="{FF2B5EF4-FFF2-40B4-BE49-F238E27FC236}">
              <a16:creationId xmlns:a16="http://schemas.microsoft.com/office/drawing/2014/main" id="{00000000-0008-0000-0000-0000AD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38" name="CustomShape 1" hidden="1">
          <a:extLst>
            <a:ext uri="{FF2B5EF4-FFF2-40B4-BE49-F238E27FC236}">
              <a16:creationId xmlns:a16="http://schemas.microsoft.com/office/drawing/2014/main" id="{00000000-0008-0000-0000-0000AE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39" name="CustomShape 1" hidden="1">
          <a:extLst>
            <a:ext uri="{FF2B5EF4-FFF2-40B4-BE49-F238E27FC236}">
              <a16:creationId xmlns:a16="http://schemas.microsoft.com/office/drawing/2014/main" id="{00000000-0008-0000-0000-0000AF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0" name="CustomShape 1" hidden="1">
          <a:extLst>
            <a:ext uri="{FF2B5EF4-FFF2-40B4-BE49-F238E27FC236}">
              <a16:creationId xmlns:a16="http://schemas.microsoft.com/office/drawing/2014/main" id="{00000000-0008-0000-0000-0000B0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1" name="CustomShape 1" hidden="1">
          <a:extLst>
            <a:ext uri="{FF2B5EF4-FFF2-40B4-BE49-F238E27FC236}">
              <a16:creationId xmlns:a16="http://schemas.microsoft.com/office/drawing/2014/main" id="{00000000-0008-0000-0000-0000B1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2" name="CustomShape 1" hidden="1">
          <a:extLst>
            <a:ext uri="{FF2B5EF4-FFF2-40B4-BE49-F238E27FC236}">
              <a16:creationId xmlns:a16="http://schemas.microsoft.com/office/drawing/2014/main" id="{00000000-0008-0000-0000-0000B2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3" name="CustomShape 1" hidden="1">
          <a:extLst>
            <a:ext uri="{FF2B5EF4-FFF2-40B4-BE49-F238E27FC236}">
              <a16:creationId xmlns:a16="http://schemas.microsoft.com/office/drawing/2014/main" id="{00000000-0008-0000-0000-0000B3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4" name="CustomShape 1" hidden="1">
          <a:extLst>
            <a:ext uri="{FF2B5EF4-FFF2-40B4-BE49-F238E27FC236}">
              <a16:creationId xmlns:a16="http://schemas.microsoft.com/office/drawing/2014/main" id="{00000000-0008-0000-0000-0000B4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5" name="CustomShape 1" hidden="1">
          <a:extLst>
            <a:ext uri="{FF2B5EF4-FFF2-40B4-BE49-F238E27FC236}">
              <a16:creationId xmlns:a16="http://schemas.microsoft.com/office/drawing/2014/main" id="{00000000-0008-0000-0000-0000B5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6" name="CustomShape 1" hidden="1">
          <a:extLst>
            <a:ext uri="{FF2B5EF4-FFF2-40B4-BE49-F238E27FC236}">
              <a16:creationId xmlns:a16="http://schemas.microsoft.com/office/drawing/2014/main" id="{00000000-0008-0000-0000-0000B6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7" name="CustomShape 1" hidden="1">
          <a:extLst>
            <a:ext uri="{FF2B5EF4-FFF2-40B4-BE49-F238E27FC236}">
              <a16:creationId xmlns:a16="http://schemas.microsoft.com/office/drawing/2014/main" id="{00000000-0008-0000-0000-0000B7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8" name="CustomShape 1" hidden="1">
          <a:extLst>
            <a:ext uri="{FF2B5EF4-FFF2-40B4-BE49-F238E27FC236}">
              <a16:creationId xmlns:a16="http://schemas.microsoft.com/office/drawing/2014/main" id="{00000000-0008-0000-0000-0000B8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49" name="CustomShape 1" hidden="1">
          <a:extLst>
            <a:ext uri="{FF2B5EF4-FFF2-40B4-BE49-F238E27FC236}">
              <a16:creationId xmlns:a16="http://schemas.microsoft.com/office/drawing/2014/main" id="{00000000-0008-0000-0000-0000B9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50" name="CustomShape 1" hidden="1">
          <a:extLst>
            <a:ext uri="{FF2B5EF4-FFF2-40B4-BE49-F238E27FC236}">
              <a16:creationId xmlns:a16="http://schemas.microsoft.com/office/drawing/2014/main" id="{00000000-0008-0000-0000-0000BA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51" name="CustomShape 1" hidden="1">
          <a:extLst>
            <a:ext uri="{FF2B5EF4-FFF2-40B4-BE49-F238E27FC236}">
              <a16:creationId xmlns:a16="http://schemas.microsoft.com/office/drawing/2014/main" id="{00000000-0008-0000-0000-0000BB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52" name="CustomShape 1" hidden="1">
          <a:extLst>
            <a:ext uri="{FF2B5EF4-FFF2-40B4-BE49-F238E27FC236}">
              <a16:creationId xmlns:a16="http://schemas.microsoft.com/office/drawing/2014/main" id="{00000000-0008-0000-0000-0000BC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53" name="CustomShape 1" hidden="1">
          <a:extLst>
            <a:ext uri="{FF2B5EF4-FFF2-40B4-BE49-F238E27FC236}">
              <a16:creationId xmlns:a16="http://schemas.microsoft.com/office/drawing/2014/main" id="{00000000-0008-0000-0000-0000BD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54" name="CustomShape 1" hidden="1">
          <a:extLst>
            <a:ext uri="{FF2B5EF4-FFF2-40B4-BE49-F238E27FC236}">
              <a16:creationId xmlns:a16="http://schemas.microsoft.com/office/drawing/2014/main" id="{00000000-0008-0000-0000-0000BE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55" name="CustomShape 1" hidden="1">
          <a:extLst>
            <a:ext uri="{FF2B5EF4-FFF2-40B4-BE49-F238E27FC236}">
              <a16:creationId xmlns:a16="http://schemas.microsoft.com/office/drawing/2014/main" id="{00000000-0008-0000-0000-0000BF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56" name="CustomShape 1" hidden="1">
          <a:extLst>
            <a:ext uri="{FF2B5EF4-FFF2-40B4-BE49-F238E27FC236}">
              <a16:creationId xmlns:a16="http://schemas.microsoft.com/office/drawing/2014/main" id="{00000000-0008-0000-0000-0000C0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57" name="CustomShape 1" hidden="1">
          <a:extLst>
            <a:ext uri="{FF2B5EF4-FFF2-40B4-BE49-F238E27FC236}">
              <a16:creationId xmlns:a16="http://schemas.microsoft.com/office/drawing/2014/main" id="{00000000-0008-0000-0000-0000C1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58" name="CustomShape 1" hidden="1">
          <a:extLst>
            <a:ext uri="{FF2B5EF4-FFF2-40B4-BE49-F238E27FC236}">
              <a16:creationId xmlns:a16="http://schemas.microsoft.com/office/drawing/2014/main" id="{00000000-0008-0000-0000-0000C2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59" name="CustomShape 1" hidden="1">
          <a:extLst>
            <a:ext uri="{FF2B5EF4-FFF2-40B4-BE49-F238E27FC236}">
              <a16:creationId xmlns:a16="http://schemas.microsoft.com/office/drawing/2014/main" id="{00000000-0008-0000-0000-0000C3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0" name="CustomShape 1" hidden="1">
          <a:extLst>
            <a:ext uri="{FF2B5EF4-FFF2-40B4-BE49-F238E27FC236}">
              <a16:creationId xmlns:a16="http://schemas.microsoft.com/office/drawing/2014/main" id="{00000000-0008-0000-0000-0000C4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1" name="CustomShape 1" hidden="1">
          <a:extLst>
            <a:ext uri="{FF2B5EF4-FFF2-40B4-BE49-F238E27FC236}">
              <a16:creationId xmlns:a16="http://schemas.microsoft.com/office/drawing/2014/main" id="{00000000-0008-0000-0000-0000C5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2" name="CustomShape 1" hidden="1">
          <a:extLst>
            <a:ext uri="{FF2B5EF4-FFF2-40B4-BE49-F238E27FC236}">
              <a16:creationId xmlns:a16="http://schemas.microsoft.com/office/drawing/2014/main" id="{00000000-0008-0000-0000-0000C6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3" name="CustomShape 1" hidden="1">
          <a:extLst>
            <a:ext uri="{FF2B5EF4-FFF2-40B4-BE49-F238E27FC236}">
              <a16:creationId xmlns:a16="http://schemas.microsoft.com/office/drawing/2014/main" id="{00000000-0008-0000-0000-0000C7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4" name="CustomShape 1" hidden="1">
          <a:extLst>
            <a:ext uri="{FF2B5EF4-FFF2-40B4-BE49-F238E27FC236}">
              <a16:creationId xmlns:a16="http://schemas.microsoft.com/office/drawing/2014/main" id="{00000000-0008-0000-0000-0000C8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5" name="CustomShape 1" hidden="1">
          <a:extLst>
            <a:ext uri="{FF2B5EF4-FFF2-40B4-BE49-F238E27FC236}">
              <a16:creationId xmlns:a16="http://schemas.microsoft.com/office/drawing/2014/main" id="{00000000-0008-0000-0000-0000C9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6" name="CustomShape 1" hidden="1">
          <a:extLst>
            <a:ext uri="{FF2B5EF4-FFF2-40B4-BE49-F238E27FC236}">
              <a16:creationId xmlns:a16="http://schemas.microsoft.com/office/drawing/2014/main" id="{00000000-0008-0000-0000-0000CA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7" name="CustomShape 1" hidden="1">
          <a:extLst>
            <a:ext uri="{FF2B5EF4-FFF2-40B4-BE49-F238E27FC236}">
              <a16:creationId xmlns:a16="http://schemas.microsoft.com/office/drawing/2014/main" id="{00000000-0008-0000-0000-0000CB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8" name="CustomShape 1" hidden="1">
          <a:extLst>
            <a:ext uri="{FF2B5EF4-FFF2-40B4-BE49-F238E27FC236}">
              <a16:creationId xmlns:a16="http://schemas.microsoft.com/office/drawing/2014/main" id="{00000000-0008-0000-0000-0000CC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69" name="CustomShape 1" hidden="1">
          <a:extLst>
            <a:ext uri="{FF2B5EF4-FFF2-40B4-BE49-F238E27FC236}">
              <a16:creationId xmlns:a16="http://schemas.microsoft.com/office/drawing/2014/main" id="{00000000-0008-0000-0000-0000CD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70" name="CustomShape 1" hidden="1">
          <a:extLst>
            <a:ext uri="{FF2B5EF4-FFF2-40B4-BE49-F238E27FC236}">
              <a16:creationId xmlns:a16="http://schemas.microsoft.com/office/drawing/2014/main" id="{00000000-0008-0000-0000-0000CE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71" name="CustomShape 1" hidden="1">
          <a:extLst>
            <a:ext uri="{FF2B5EF4-FFF2-40B4-BE49-F238E27FC236}">
              <a16:creationId xmlns:a16="http://schemas.microsoft.com/office/drawing/2014/main" id="{00000000-0008-0000-0000-0000CF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72" name="CustomShape 1" hidden="1">
          <a:extLst>
            <a:ext uri="{FF2B5EF4-FFF2-40B4-BE49-F238E27FC236}">
              <a16:creationId xmlns:a16="http://schemas.microsoft.com/office/drawing/2014/main" id="{00000000-0008-0000-0000-0000D0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73" name="CustomShape 1" hidden="1">
          <a:extLst>
            <a:ext uri="{FF2B5EF4-FFF2-40B4-BE49-F238E27FC236}">
              <a16:creationId xmlns:a16="http://schemas.microsoft.com/office/drawing/2014/main" id="{00000000-0008-0000-0000-0000D1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74" name="CustomShape 1" hidden="1">
          <a:extLst>
            <a:ext uri="{FF2B5EF4-FFF2-40B4-BE49-F238E27FC236}">
              <a16:creationId xmlns:a16="http://schemas.microsoft.com/office/drawing/2014/main" id="{00000000-0008-0000-0000-0000D2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75" name="CustomShape 1" hidden="1">
          <a:extLst>
            <a:ext uri="{FF2B5EF4-FFF2-40B4-BE49-F238E27FC236}">
              <a16:creationId xmlns:a16="http://schemas.microsoft.com/office/drawing/2014/main" id="{00000000-0008-0000-0000-0000D3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76" name="CustomShape 1" hidden="1">
          <a:extLst>
            <a:ext uri="{FF2B5EF4-FFF2-40B4-BE49-F238E27FC236}">
              <a16:creationId xmlns:a16="http://schemas.microsoft.com/office/drawing/2014/main" id="{00000000-0008-0000-0000-0000D4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77" name="CustomShape 1" hidden="1">
          <a:extLst>
            <a:ext uri="{FF2B5EF4-FFF2-40B4-BE49-F238E27FC236}">
              <a16:creationId xmlns:a16="http://schemas.microsoft.com/office/drawing/2014/main" id="{00000000-0008-0000-0000-0000D5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78" name="CustomShape 1" hidden="1">
          <a:extLst>
            <a:ext uri="{FF2B5EF4-FFF2-40B4-BE49-F238E27FC236}">
              <a16:creationId xmlns:a16="http://schemas.microsoft.com/office/drawing/2014/main" id="{00000000-0008-0000-0000-0000D6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79" name="CustomShape 1" hidden="1">
          <a:extLst>
            <a:ext uri="{FF2B5EF4-FFF2-40B4-BE49-F238E27FC236}">
              <a16:creationId xmlns:a16="http://schemas.microsoft.com/office/drawing/2014/main" id="{00000000-0008-0000-0000-0000D7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0" name="CustomShape 1" hidden="1">
          <a:extLst>
            <a:ext uri="{FF2B5EF4-FFF2-40B4-BE49-F238E27FC236}">
              <a16:creationId xmlns:a16="http://schemas.microsoft.com/office/drawing/2014/main" id="{00000000-0008-0000-0000-0000D8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1" name="CustomShape 1" hidden="1">
          <a:extLst>
            <a:ext uri="{FF2B5EF4-FFF2-40B4-BE49-F238E27FC236}">
              <a16:creationId xmlns:a16="http://schemas.microsoft.com/office/drawing/2014/main" id="{00000000-0008-0000-0000-0000D9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2" name="CustomShape 1" hidden="1">
          <a:extLst>
            <a:ext uri="{FF2B5EF4-FFF2-40B4-BE49-F238E27FC236}">
              <a16:creationId xmlns:a16="http://schemas.microsoft.com/office/drawing/2014/main" id="{00000000-0008-0000-0000-0000DA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3" name="CustomShape 1" hidden="1">
          <a:extLst>
            <a:ext uri="{FF2B5EF4-FFF2-40B4-BE49-F238E27FC236}">
              <a16:creationId xmlns:a16="http://schemas.microsoft.com/office/drawing/2014/main" id="{00000000-0008-0000-0000-0000DB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4" name="CustomShape 1" hidden="1">
          <a:extLst>
            <a:ext uri="{FF2B5EF4-FFF2-40B4-BE49-F238E27FC236}">
              <a16:creationId xmlns:a16="http://schemas.microsoft.com/office/drawing/2014/main" id="{00000000-0008-0000-0000-0000DC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5" name="CustomShape 1" hidden="1">
          <a:extLst>
            <a:ext uri="{FF2B5EF4-FFF2-40B4-BE49-F238E27FC236}">
              <a16:creationId xmlns:a16="http://schemas.microsoft.com/office/drawing/2014/main" id="{00000000-0008-0000-0000-0000DD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6" name="CustomShape 1" hidden="1">
          <a:extLst>
            <a:ext uri="{FF2B5EF4-FFF2-40B4-BE49-F238E27FC236}">
              <a16:creationId xmlns:a16="http://schemas.microsoft.com/office/drawing/2014/main" id="{00000000-0008-0000-0000-0000DE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7" name="CustomShape 1" hidden="1">
          <a:extLst>
            <a:ext uri="{FF2B5EF4-FFF2-40B4-BE49-F238E27FC236}">
              <a16:creationId xmlns:a16="http://schemas.microsoft.com/office/drawing/2014/main" id="{00000000-0008-0000-0000-0000DF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8" name="CustomShape 1" hidden="1">
          <a:extLst>
            <a:ext uri="{FF2B5EF4-FFF2-40B4-BE49-F238E27FC236}">
              <a16:creationId xmlns:a16="http://schemas.microsoft.com/office/drawing/2014/main" id="{00000000-0008-0000-0000-0000E0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89" name="CustomShape 1" hidden="1">
          <a:extLst>
            <a:ext uri="{FF2B5EF4-FFF2-40B4-BE49-F238E27FC236}">
              <a16:creationId xmlns:a16="http://schemas.microsoft.com/office/drawing/2014/main" id="{00000000-0008-0000-0000-0000E1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90" name="CustomShape 1" hidden="1">
          <a:extLst>
            <a:ext uri="{FF2B5EF4-FFF2-40B4-BE49-F238E27FC236}">
              <a16:creationId xmlns:a16="http://schemas.microsoft.com/office/drawing/2014/main" id="{00000000-0008-0000-0000-0000E2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91" name="CustomShape 1" hidden="1">
          <a:extLst>
            <a:ext uri="{FF2B5EF4-FFF2-40B4-BE49-F238E27FC236}">
              <a16:creationId xmlns:a16="http://schemas.microsoft.com/office/drawing/2014/main" id="{00000000-0008-0000-0000-0000E3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92" name="CustomShape 1" hidden="1">
          <a:extLst>
            <a:ext uri="{FF2B5EF4-FFF2-40B4-BE49-F238E27FC236}">
              <a16:creationId xmlns:a16="http://schemas.microsoft.com/office/drawing/2014/main" id="{00000000-0008-0000-0000-0000E4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21</xdr:col>
      <xdr:colOff>0</xdr:colOff>
      <xdr:row>14</xdr:row>
      <xdr:rowOff>0</xdr:rowOff>
    </xdr:from>
    <xdr:to>
      <xdr:col>21</xdr:col>
      <xdr:colOff>360</xdr:colOff>
      <xdr:row>14</xdr:row>
      <xdr:rowOff>360</xdr:rowOff>
    </xdr:to>
    <xdr:sp macro="" textlink="">
      <xdr:nvSpPr>
        <xdr:cNvPr id="1493" name="CustomShape 1" hidden="1">
          <a:extLst>
            <a:ext uri="{FF2B5EF4-FFF2-40B4-BE49-F238E27FC236}">
              <a16:creationId xmlns:a16="http://schemas.microsoft.com/office/drawing/2014/main" id="{00000000-0008-0000-0000-0000E5010000}"/>
            </a:ext>
          </a:extLst>
        </xdr:cNvPr>
        <xdr:cNvSpPr/>
      </xdr:nvSpPr>
      <xdr:spPr>
        <a:xfrm>
          <a:off x="12753975"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94" name="CustomShape 1" hidden="1">
          <a:extLst>
            <a:ext uri="{FF2B5EF4-FFF2-40B4-BE49-F238E27FC236}">
              <a16:creationId xmlns:a16="http://schemas.microsoft.com/office/drawing/2014/main" id="{00000000-0008-0000-0000-0000E6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火災発生件数</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95" name="CustomShape 1" hidden="1">
          <a:extLst>
            <a:ext uri="{FF2B5EF4-FFF2-40B4-BE49-F238E27FC236}">
              <a16:creationId xmlns:a16="http://schemas.microsoft.com/office/drawing/2014/main" id="{00000000-0008-0000-0000-0000E7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焼失面積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96" name="CustomShape 1" hidden="1">
          <a:extLst>
            <a:ext uri="{FF2B5EF4-FFF2-40B4-BE49-F238E27FC236}">
              <a16:creationId xmlns:a16="http://schemas.microsoft.com/office/drawing/2014/main" id="{00000000-0008-0000-0000-0000E8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（千円）</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97" name="CustomShape 1" hidden="1">
          <a:extLst>
            <a:ext uri="{FF2B5EF4-FFF2-40B4-BE49-F238E27FC236}">
              <a16:creationId xmlns:a16="http://schemas.microsoft.com/office/drawing/2014/main" id="{00000000-0008-0000-0000-0000E9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焼 失 面 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98" name="CustomShape 1" hidden="1">
          <a:extLst>
            <a:ext uri="{FF2B5EF4-FFF2-40B4-BE49-F238E27FC236}">
              <a16:creationId xmlns:a16="http://schemas.microsoft.com/office/drawing/2014/main" id="{00000000-0008-0000-0000-0000EA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１件当たり</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損  害  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  （千円）  </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499" name="CustomShape 1" hidden="1">
          <a:extLst>
            <a:ext uri="{FF2B5EF4-FFF2-40B4-BE49-F238E27FC236}">
              <a16:creationId xmlns:a16="http://schemas.microsoft.com/office/drawing/2014/main" id="{00000000-0008-0000-0000-0000EB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資料：消防本部</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0" name="CustomShape 1" hidden="1">
          <a:extLst>
            <a:ext uri="{FF2B5EF4-FFF2-40B4-BE49-F238E27FC236}">
              <a16:creationId xmlns:a16="http://schemas.microsoft.com/office/drawing/2014/main" id="{00000000-0008-0000-0000-0000EC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電灯電話等</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1" name="CustomShape 1" hidden="1">
          <a:extLst>
            <a:ext uri="{FF2B5EF4-FFF2-40B4-BE49-F238E27FC236}">
              <a16:creationId xmlns:a16="http://schemas.microsoft.com/office/drawing/2014/main" id="{00000000-0008-0000-0000-0000ED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線</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2" name="CustomShape 1" hidden="1">
          <a:extLst>
            <a:ext uri="{FF2B5EF4-FFF2-40B4-BE49-F238E27FC236}">
              <a16:creationId xmlns:a16="http://schemas.microsoft.com/office/drawing/2014/main" id="{00000000-0008-0000-0000-0000EE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風呂・かまど</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3" name="CustomShape 1" hidden="1">
          <a:extLst>
            <a:ext uri="{FF2B5EF4-FFF2-40B4-BE49-F238E27FC236}">
              <a16:creationId xmlns:a16="http://schemas.microsoft.com/office/drawing/2014/main" id="{00000000-0008-0000-0000-0000EF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0" rIns="0" bIns="0" anchor="b">
          <a:noAutofit/>
        </a:bodyPr>
        <a:lstStyle/>
        <a:p>
          <a:pPr>
            <a:lnSpc>
              <a:spcPct val="100000"/>
            </a:lnSpc>
          </a:pPr>
          <a:r>
            <a:rPr lang="en-US" sz="1100" b="0" strike="noStrike" spc="-1">
              <a:solidFill>
                <a:srgbClr val="000000"/>
              </a:solidFill>
              <a:latin typeface="ＭＳ Ｐゴシック"/>
              <a:ea typeface="ＭＳ Ｐゴシック"/>
            </a:rPr>
            <a:t>ストーブ         </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4" name="CustomShape 1" hidden="1">
          <a:extLst>
            <a:ext uri="{FF2B5EF4-FFF2-40B4-BE49-F238E27FC236}">
              <a16:creationId xmlns:a16="http://schemas.microsoft.com/office/drawing/2014/main" id="{00000000-0008-0000-0000-0000F0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総</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数</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5" name="CustomShape 1" hidden="1">
          <a:extLst>
            <a:ext uri="{FF2B5EF4-FFF2-40B4-BE49-F238E27FC236}">
              <a16:creationId xmlns:a16="http://schemas.microsoft.com/office/drawing/2014/main" id="{00000000-0008-0000-0000-0000F1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年</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次</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6" name="CustomShape 1" hidden="1">
          <a:extLst>
            <a:ext uri="{FF2B5EF4-FFF2-40B4-BE49-F238E27FC236}">
              <a16:creationId xmlns:a16="http://schemas.microsoft.com/office/drawing/2014/main" id="{00000000-0008-0000-0000-0000F2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タ</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バ</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7" name="CustomShape 1" hidden="1">
          <a:extLst>
            <a:ext uri="{FF2B5EF4-FFF2-40B4-BE49-F238E27FC236}">
              <a16:creationId xmlns:a16="http://schemas.microsoft.com/office/drawing/2014/main" id="{00000000-0008-0000-0000-0000F3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た</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き</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8" name="CustomShape 1" hidden="1">
          <a:extLst>
            <a:ext uri="{FF2B5EF4-FFF2-40B4-BE49-F238E27FC236}">
              <a16:creationId xmlns:a16="http://schemas.microsoft.com/office/drawing/2014/main" id="{00000000-0008-0000-0000-0000F4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遊</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び</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09" name="CustomShape 1" hidden="1">
          <a:extLst>
            <a:ext uri="{FF2B5EF4-FFF2-40B4-BE49-F238E27FC236}">
              <a16:creationId xmlns:a16="http://schemas.microsoft.com/office/drawing/2014/main" id="{00000000-0008-0000-0000-0000F5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放</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火</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10" name="CustomShape 1" hidden="1">
          <a:extLst>
            <a:ext uri="{FF2B5EF4-FFF2-40B4-BE49-F238E27FC236}">
              <a16:creationId xmlns:a16="http://schemas.microsoft.com/office/drawing/2014/main" id="{00000000-0008-0000-0000-0000F6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疑いを含む</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11" name="CustomShape 1" hidden="1">
          <a:extLst>
            <a:ext uri="{FF2B5EF4-FFF2-40B4-BE49-F238E27FC236}">
              <a16:creationId xmlns:a16="http://schemas.microsoft.com/office/drawing/2014/main" id="{00000000-0008-0000-0000-0000F7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の</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他</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12" name="CustomShape 1" hidden="1">
          <a:extLst>
            <a:ext uri="{FF2B5EF4-FFF2-40B4-BE49-F238E27FC236}">
              <a16:creationId xmlns:a16="http://schemas.microsoft.com/office/drawing/2014/main" id="{00000000-0008-0000-0000-0000F8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調</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査</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不</a:t>
          </a: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明</a:t>
          </a: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13" name="CustomShape 1" hidden="1">
          <a:extLst>
            <a:ext uri="{FF2B5EF4-FFF2-40B4-BE49-F238E27FC236}">
              <a16:creationId xmlns:a16="http://schemas.microsoft.com/office/drawing/2014/main" id="{00000000-0008-0000-0000-0000F9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煙突・煙道</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18</xdr:col>
      <xdr:colOff>0</xdr:colOff>
      <xdr:row>14</xdr:row>
      <xdr:rowOff>0</xdr:rowOff>
    </xdr:from>
    <xdr:to>
      <xdr:col>18</xdr:col>
      <xdr:colOff>360</xdr:colOff>
      <xdr:row>14</xdr:row>
      <xdr:rowOff>360</xdr:rowOff>
    </xdr:to>
    <xdr:sp macro="" textlink="">
      <xdr:nvSpPr>
        <xdr:cNvPr id="1514" name="CustomShape 1" hidden="1">
          <a:extLst>
            <a:ext uri="{FF2B5EF4-FFF2-40B4-BE49-F238E27FC236}">
              <a16:creationId xmlns:a16="http://schemas.microsoft.com/office/drawing/2014/main" id="{00000000-0008-0000-0000-0000FA010000}"/>
            </a:ext>
          </a:extLst>
        </xdr:cNvPr>
        <xdr:cNvSpPr/>
      </xdr:nvSpPr>
      <xdr:spPr>
        <a:xfrm>
          <a:off x="11125200" y="5391150"/>
          <a:ext cx="360" cy="360"/>
        </a:xfrm>
        <a:prstGeom prst="rect">
          <a:avLst/>
        </a:prstGeom>
        <a:solidFill>
          <a:srgbClr val="FFFFFF"/>
        </a:solidFill>
        <a:ln>
          <a:noFill/>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ｺ</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ﾝ</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ＭＳ Ｐゴシック"/>
              <a:ea typeface="ＭＳ Ｐゴシック"/>
            </a:rPr>
            <a:t>ﾛ </a:t>
          </a:r>
          <a:endParaRPr lang="en-US" sz="11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34200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0</xdr:col>
      <xdr:colOff>720000</xdr:colOff>
      <xdr:row>0</xdr:row>
      <xdr:rowOff>333524</xdr:rowOff>
    </xdr:to>
    <xdr:sp macro="" textlink="">
      <xdr:nvSpPr>
        <xdr:cNvPr id="2" name="額縁 1">
          <a:hlinkClick xmlns:r="http://schemas.openxmlformats.org/officeDocument/2006/relationships" r:id="rId1"/>
        </xdr:cNvPr>
        <xdr:cNvSpPr/>
      </xdr:nvSpPr>
      <xdr:spPr>
        <a:xfrm>
          <a:off x="0" y="9524"/>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9526</xdr:rowOff>
    </xdr:from>
    <xdr:to>
      <xdr:col>1</xdr:col>
      <xdr:colOff>24675</xdr:colOff>
      <xdr:row>0</xdr:row>
      <xdr:rowOff>333526</xdr:rowOff>
    </xdr:to>
    <xdr:sp macro="" textlink="">
      <xdr:nvSpPr>
        <xdr:cNvPr id="2" name="額縁 1">
          <a:hlinkClick xmlns:r="http://schemas.openxmlformats.org/officeDocument/2006/relationships" r:id="rId1"/>
        </xdr:cNvPr>
        <xdr:cNvSpPr/>
      </xdr:nvSpPr>
      <xdr:spPr>
        <a:xfrm>
          <a:off x="0" y="9526"/>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5" name="額縁 4">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showGridLines="0" tabSelected="1" workbookViewId="0">
      <selection activeCell="B3" sqref="B3"/>
    </sheetView>
  </sheetViews>
  <sheetFormatPr defaultColWidth="9" defaultRowHeight="13.5"/>
  <cols>
    <col min="1" max="1" width="5.625" style="1" customWidth="1"/>
    <col min="2" max="2" width="7.625" style="1" customWidth="1"/>
    <col min="3" max="3" width="62.125" style="1" customWidth="1"/>
    <col min="4" max="4" width="25.625" style="12" customWidth="1"/>
    <col min="5" max="16384" width="9" style="1"/>
  </cols>
  <sheetData>
    <row r="1" spans="1:4" ht="30" customHeight="1">
      <c r="B1" s="330" t="s">
        <v>325</v>
      </c>
      <c r="C1" s="330"/>
      <c r="D1" s="330"/>
    </row>
    <row r="2" spans="1:4" ht="30" customHeight="1">
      <c r="B2" s="330" t="s">
        <v>270</v>
      </c>
      <c r="C2" s="330"/>
      <c r="D2" s="330"/>
    </row>
    <row r="3" spans="1:4" ht="30" customHeight="1" thickBot="1">
      <c r="B3" s="2" t="s">
        <v>0</v>
      </c>
      <c r="C3" s="3"/>
      <c r="D3" s="3"/>
    </row>
    <row r="4" spans="1:4" ht="35.1" customHeight="1">
      <c r="A4" s="4"/>
      <c r="B4" s="331" t="s">
        <v>1</v>
      </c>
      <c r="C4" s="332"/>
      <c r="D4" s="5" t="s">
        <v>2</v>
      </c>
    </row>
    <row r="5" spans="1:4" ht="35.1" customHeight="1">
      <c r="A5" s="4"/>
      <c r="B5" s="6" t="str">
        <f>HYPERLINK("#"&amp;"210"&amp;"!A1","210")</f>
        <v>210</v>
      </c>
      <c r="C5" s="299" t="str">
        <f>HYPERLINK("#"&amp;"210"&amp;"!A1","水害被害状況")</f>
        <v>水害被害状況</v>
      </c>
      <c r="D5" s="7" t="s">
        <v>276</v>
      </c>
    </row>
    <row r="6" spans="1:4" ht="35.1" customHeight="1">
      <c r="A6" s="4"/>
      <c r="B6" s="6" t="str">
        <f>HYPERLINK("#"&amp;"211"&amp;"!A1","211")</f>
        <v>211</v>
      </c>
      <c r="C6" s="299" t="str">
        <f>HYPERLINK("#"&amp;"211"&amp;"!A1","火災発生件数")</f>
        <v>火災発生件数</v>
      </c>
      <c r="D6" s="9" t="s">
        <v>271</v>
      </c>
    </row>
    <row r="7" spans="1:4" ht="35.1" customHeight="1">
      <c r="A7" s="4"/>
      <c r="B7" s="8" t="str">
        <f>HYPERLINK("#"&amp;"212"&amp;"!A1","212")</f>
        <v>212</v>
      </c>
      <c r="C7" s="300" t="str">
        <f>HYPERLINK("#"&amp;"212"&amp;"!A1","原因別火災発生件数")</f>
        <v>原因別火災発生件数</v>
      </c>
      <c r="D7" s="9" t="s">
        <v>271</v>
      </c>
    </row>
    <row r="8" spans="1:4" ht="35.1" customHeight="1">
      <c r="A8" s="4"/>
      <c r="B8" s="6" t="str">
        <f>HYPERLINK("#"&amp;"213"&amp;"!A1","213")</f>
        <v>213</v>
      </c>
      <c r="C8" s="300" t="str">
        <f>HYPERLINK("#"&amp;"213"&amp;"!A1","消防施設・装備状況")</f>
        <v>消防施設・装備状況</v>
      </c>
      <c r="D8" s="9" t="s">
        <v>277</v>
      </c>
    </row>
    <row r="9" spans="1:4" ht="35.1" customHeight="1">
      <c r="A9" s="4"/>
      <c r="B9" s="8" t="str">
        <f>HYPERLINK("#"&amp;"214"&amp;"!A1","214")</f>
        <v>214</v>
      </c>
      <c r="C9" s="300" t="str">
        <f>HYPERLINK("#"&amp;"214"&amp;"!A1","事故別救急出動件数")</f>
        <v>事故別救急出動件数</v>
      </c>
      <c r="D9" s="9" t="s">
        <v>278</v>
      </c>
    </row>
    <row r="10" spans="1:4" ht="35.1" customHeight="1">
      <c r="A10" s="4"/>
      <c r="B10" s="8" t="str">
        <f>HYPERLINK("#"&amp;"215"&amp;"!A1","215")</f>
        <v>215</v>
      </c>
      <c r="C10" s="300" t="str">
        <f>HYPERLINK("#"&amp;"215"&amp;"!A1","月別救急出動件数")</f>
        <v>月別救急出動件数</v>
      </c>
      <c r="D10" s="9" t="s">
        <v>278</v>
      </c>
    </row>
    <row r="11" spans="1:4" ht="35.1" customHeight="1">
      <c r="A11" s="4"/>
      <c r="B11" s="8" t="str">
        <f>HYPERLINK("#"&amp;"216"&amp;"!A1","216")</f>
        <v>216</v>
      </c>
      <c r="C11" s="300" t="str">
        <f>HYPERLINK("#"&amp;"216"&amp;"!A1","原因別交通事故発生件数")</f>
        <v>原因別交通事故発生件数</v>
      </c>
      <c r="D11" s="9" t="s">
        <v>278</v>
      </c>
    </row>
    <row r="12" spans="1:4" ht="35.1" customHeight="1">
      <c r="A12" s="4"/>
      <c r="B12" s="8" t="str">
        <f>HYPERLINK("#"&amp;"217"&amp;"!A1","217")</f>
        <v>217</v>
      </c>
      <c r="C12" s="301" t="str">
        <f>HYPERLINK("#"&amp;"217"&amp;"!A1","交通事故発生件数")</f>
        <v>交通事故発生件数</v>
      </c>
      <c r="D12" s="9" t="s">
        <v>278</v>
      </c>
    </row>
    <row r="13" spans="1:4" ht="35.1" customHeight="1">
      <c r="A13" s="4"/>
      <c r="B13" s="8" t="str">
        <f>HYPERLINK("#"&amp;"218"&amp;"!A1","218")</f>
        <v>218</v>
      </c>
      <c r="C13" s="300" t="str">
        <f>HYPERLINK("#"&amp;"218"&amp;"!A1","小学校区別交通事故発生件数")</f>
        <v>小学校区別交通事故発生件数</v>
      </c>
      <c r="D13" s="9" t="s">
        <v>279</v>
      </c>
    </row>
    <row r="14" spans="1:4" ht="35.1" customHeight="1">
      <c r="A14" s="4"/>
      <c r="B14" s="8" t="str">
        <f>HYPERLINK("#"&amp;"219"&amp;"!A1","219")</f>
        <v>219</v>
      </c>
      <c r="C14" s="300" t="str">
        <f>HYPERLINK("#"&amp;"219"&amp;"!A1","小学校区・時間別交通事故発生件数")</f>
        <v>小学校区・時間別交通事故発生件数</v>
      </c>
      <c r="D14" s="9" t="s">
        <v>279</v>
      </c>
    </row>
    <row r="15" spans="1:4" ht="35.1" customHeight="1" thickBot="1">
      <c r="A15" s="4"/>
      <c r="B15" s="10" t="str">
        <f>HYPERLINK("#"&amp;"220"&amp;"!A1","220")</f>
        <v>220</v>
      </c>
      <c r="C15" s="302" t="str">
        <f>HYPERLINK("#"&amp;"220"&amp;"!A1","刑法犯　罪種別認知・検挙件数")</f>
        <v>刑法犯　罪種別認知・検挙件数</v>
      </c>
      <c r="D15" s="11" t="s">
        <v>271</v>
      </c>
    </row>
  </sheetData>
  <mergeCells count="3">
    <mergeCell ref="B1:D1"/>
    <mergeCell ref="B2:D2"/>
    <mergeCell ref="B4:C4"/>
  </mergeCells>
  <phoneticPr fontId="2"/>
  <pageMargins left="0.70866141732283472" right="0.70866141732283472" top="0.74803149606299213" bottom="0.74803149606299213"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Normal="100" workbookViewId="0"/>
  </sheetViews>
  <sheetFormatPr defaultRowHeight="13.5"/>
  <cols>
    <col min="1" max="1" width="10.625" style="13" customWidth="1"/>
    <col min="2" max="10" width="9.75" style="13" customWidth="1"/>
    <col min="11" max="16384" width="9" style="13"/>
  </cols>
  <sheetData>
    <row r="1" spans="1:10" ht="30" customHeight="1"/>
    <row r="2" spans="1:10" ht="22.5" customHeight="1">
      <c r="A2" s="390" t="s">
        <v>322</v>
      </c>
      <c r="B2" s="390"/>
      <c r="C2" s="390"/>
      <c r="D2" s="390"/>
      <c r="E2" s="390"/>
      <c r="F2" s="390"/>
      <c r="G2" s="390"/>
      <c r="H2" s="390"/>
      <c r="I2" s="390"/>
      <c r="J2" s="390"/>
    </row>
    <row r="3" spans="1:10" ht="13.5" customHeight="1" thickBot="1">
      <c r="A3" s="73"/>
      <c r="B3" s="73"/>
      <c r="C3" s="73"/>
      <c r="D3" s="73"/>
      <c r="E3" s="73"/>
      <c r="F3" s="73"/>
      <c r="G3" s="73"/>
      <c r="H3" s="73"/>
      <c r="I3" s="73"/>
      <c r="J3" s="74" t="s">
        <v>85</v>
      </c>
    </row>
    <row r="4" spans="1:10" ht="20.25" customHeight="1">
      <c r="A4" s="398" t="s">
        <v>224</v>
      </c>
      <c r="B4" s="391" t="s">
        <v>86</v>
      </c>
      <c r="C4" s="392"/>
      <c r="D4" s="392"/>
      <c r="E4" s="392"/>
      <c r="F4" s="392"/>
      <c r="G4" s="392"/>
      <c r="H4" s="392"/>
      <c r="I4" s="393"/>
      <c r="J4" s="393"/>
    </row>
    <row r="5" spans="1:10" ht="20.25" customHeight="1">
      <c r="A5" s="399"/>
      <c r="B5" s="394" t="s">
        <v>213</v>
      </c>
      <c r="C5" s="395"/>
      <c r="D5" s="396"/>
      <c r="E5" s="397" t="s">
        <v>214</v>
      </c>
      <c r="F5" s="397"/>
      <c r="G5" s="397"/>
      <c r="H5" s="397" t="s">
        <v>215</v>
      </c>
      <c r="I5" s="397"/>
      <c r="J5" s="394"/>
    </row>
    <row r="6" spans="1:10" ht="20.25" customHeight="1">
      <c r="A6" s="400"/>
      <c r="B6" s="263" t="s">
        <v>260</v>
      </c>
      <c r="C6" s="264" t="s">
        <v>265</v>
      </c>
      <c r="D6" s="265" t="s">
        <v>283</v>
      </c>
      <c r="E6" s="263" t="s">
        <v>260</v>
      </c>
      <c r="F6" s="264" t="s">
        <v>265</v>
      </c>
      <c r="G6" s="265" t="s">
        <v>284</v>
      </c>
      <c r="H6" s="263" t="s">
        <v>260</v>
      </c>
      <c r="I6" s="264" t="s">
        <v>265</v>
      </c>
      <c r="J6" s="282" t="s">
        <v>284</v>
      </c>
    </row>
    <row r="7" spans="1:10" ht="20.25" customHeight="1">
      <c r="A7" s="75" t="s">
        <v>132</v>
      </c>
      <c r="B7" s="266">
        <v>1085</v>
      </c>
      <c r="C7" s="267">
        <v>1138</v>
      </c>
      <c r="D7" s="268">
        <v>963</v>
      </c>
      <c r="E7" s="278">
        <v>6</v>
      </c>
      <c r="F7" s="267">
        <v>4</v>
      </c>
      <c r="G7" s="268">
        <v>2</v>
      </c>
      <c r="H7" s="278">
        <v>1363</v>
      </c>
      <c r="I7" s="267">
        <v>1415</v>
      </c>
      <c r="J7" s="283">
        <v>1249</v>
      </c>
    </row>
    <row r="8" spans="1:10" ht="20.25" customHeight="1">
      <c r="A8" s="76" t="s">
        <v>133</v>
      </c>
      <c r="B8" s="269">
        <v>46</v>
      </c>
      <c r="C8" s="270">
        <v>48</v>
      </c>
      <c r="D8" s="271">
        <v>29</v>
      </c>
      <c r="E8" s="279">
        <v>0</v>
      </c>
      <c r="F8" s="270">
        <v>0</v>
      </c>
      <c r="G8" s="271">
        <v>0</v>
      </c>
      <c r="H8" s="279">
        <v>62</v>
      </c>
      <c r="I8" s="270">
        <v>52</v>
      </c>
      <c r="J8" s="284">
        <v>30</v>
      </c>
    </row>
    <row r="9" spans="1:10" ht="20.25" customHeight="1">
      <c r="A9" s="76" t="s">
        <v>134</v>
      </c>
      <c r="B9" s="269">
        <v>45</v>
      </c>
      <c r="C9" s="270">
        <v>45</v>
      </c>
      <c r="D9" s="271">
        <v>57</v>
      </c>
      <c r="E9" s="279">
        <v>1</v>
      </c>
      <c r="F9" s="270">
        <v>0</v>
      </c>
      <c r="G9" s="271">
        <v>0</v>
      </c>
      <c r="H9" s="279">
        <v>53</v>
      </c>
      <c r="I9" s="270">
        <v>62</v>
      </c>
      <c r="J9" s="284">
        <v>71</v>
      </c>
    </row>
    <row r="10" spans="1:10" ht="20.25" customHeight="1">
      <c r="A10" s="76" t="s">
        <v>135</v>
      </c>
      <c r="B10" s="269">
        <v>25</v>
      </c>
      <c r="C10" s="270">
        <v>32</v>
      </c>
      <c r="D10" s="271">
        <v>24</v>
      </c>
      <c r="E10" s="279">
        <v>0</v>
      </c>
      <c r="F10" s="270">
        <v>0</v>
      </c>
      <c r="G10" s="271">
        <v>1</v>
      </c>
      <c r="H10" s="279">
        <v>31</v>
      </c>
      <c r="I10" s="270">
        <v>46</v>
      </c>
      <c r="J10" s="284">
        <v>29</v>
      </c>
    </row>
    <row r="11" spans="1:10" ht="20.25" customHeight="1">
      <c r="A11" s="76" t="s">
        <v>136</v>
      </c>
      <c r="B11" s="269">
        <v>44</v>
      </c>
      <c r="C11" s="270">
        <v>45</v>
      </c>
      <c r="D11" s="271">
        <v>34</v>
      </c>
      <c r="E11" s="279">
        <v>1</v>
      </c>
      <c r="F11" s="270">
        <v>0</v>
      </c>
      <c r="G11" s="271">
        <v>0</v>
      </c>
      <c r="H11" s="279">
        <v>54</v>
      </c>
      <c r="I11" s="270">
        <v>59</v>
      </c>
      <c r="J11" s="284">
        <v>46</v>
      </c>
    </row>
    <row r="12" spans="1:10" ht="20.25" customHeight="1">
      <c r="A12" s="76" t="s">
        <v>137</v>
      </c>
      <c r="B12" s="269">
        <v>71</v>
      </c>
      <c r="C12" s="270">
        <v>90</v>
      </c>
      <c r="D12" s="271">
        <v>67</v>
      </c>
      <c r="E12" s="279">
        <v>0</v>
      </c>
      <c r="F12" s="270">
        <v>1</v>
      </c>
      <c r="G12" s="271">
        <v>0</v>
      </c>
      <c r="H12" s="279">
        <v>84</v>
      </c>
      <c r="I12" s="270">
        <v>98</v>
      </c>
      <c r="J12" s="284">
        <v>84</v>
      </c>
    </row>
    <row r="13" spans="1:10" ht="20.25" customHeight="1">
      <c r="A13" s="76" t="s">
        <v>138</v>
      </c>
      <c r="B13" s="269">
        <v>11</v>
      </c>
      <c r="C13" s="270">
        <v>22</v>
      </c>
      <c r="D13" s="271">
        <v>17</v>
      </c>
      <c r="E13" s="279">
        <v>0</v>
      </c>
      <c r="F13" s="270">
        <v>0</v>
      </c>
      <c r="G13" s="271">
        <v>0</v>
      </c>
      <c r="H13" s="279">
        <v>14</v>
      </c>
      <c r="I13" s="270">
        <v>26</v>
      </c>
      <c r="J13" s="284">
        <v>20</v>
      </c>
    </row>
    <row r="14" spans="1:10" ht="20.25" customHeight="1">
      <c r="A14" s="76" t="s">
        <v>139</v>
      </c>
      <c r="B14" s="269">
        <v>20</v>
      </c>
      <c r="C14" s="270">
        <v>26</v>
      </c>
      <c r="D14" s="271">
        <v>26</v>
      </c>
      <c r="E14" s="279">
        <v>0</v>
      </c>
      <c r="F14" s="270">
        <v>0</v>
      </c>
      <c r="G14" s="271">
        <v>0</v>
      </c>
      <c r="H14" s="279">
        <v>24</v>
      </c>
      <c r="I14" s="270">
        <v>34</v>
      </c>
      <c r="J14" s="284">
        <v>32</v>
      </c>
    </row>
    <row r="15" spans="1:10" ht="20.25" customHeight="1">
      <c r="A15" s="76" t="s">
        <v>140</v>
      </c>
      <c r="B15" s="269">
        <v>30</v>
      </c>
      <c r="C15" s="270">
        <v>33</v>
      </c>
      <c r="D15" s="271">
        <v>25</v>
      </c>
      <c r="E15" s="279">
        <v>0</v>
      </c>
      <c r="F15" s="270">
        <v>0</v>
      </c>
      <c r="G15" s="271">
        <v>0</v>
      </c>
      <c r="H15" s="279">
        <v>38</v>
      </c>
      <c r="I15" s="270">
        <v>41</v>
      </c>
      <c r="J15" s="284">
        <v>32</v>
      </c>
    </row>
    <row r="16" spans="1:10" ht="20.25" customHeight="1">
      <c r="A16" s="76" t="s">
        <v>141</v>
      </c>
      <c r="B16" s="269">
        <v>107</v>
      </c>
      <c r="C16" s="270">
        <v>119</v>
      </c>
      <c r="D16" s="271">
        <v>84</v>
      </c>
      <c r="E16" s="279">
        <v>2</v>
      </c>
      <c r="F16" s="270">
        <v>0</v>
      </c>
      <c r="G16" s="271">
        <v>0</v>
      </c>
      <c r="H16" s="279">
        <v>127</v>
      </c>
      <c r="I16" s="270">
        <v>150</v>
      </c>
      <c r="J16" s="284">
        <v>115</v>
      </c>
    </row>
    <row r="17" spans="1:10" ht="20.25" customHeight="1">
      <c r="A17" s="76" t="s">
        <v>142</v>
      </c>
      <c r="B17" s="269">
        <v>78</v>
      </c>
      <c r="C17" s="270">
        <v>75</v>
      </c>
      <c r="D17" s="271">
        <v>66</v>
      </c>
      <c r="E17" s="279">
        <v>0</v>
      </c>
      <c r="F17" s="270">
        <v>1</v>
      </c>
      <c r="G17" s="271">
        <v>0</v>
      </c>
      <c r="H17" s="279">
        <v>96</v>
      </c>
      <c r="I17" s="270">
        <v>86</v>
      </c>
      <c r="J17" s="284">
        <v>87</v>
      </c>
    </row>
    <row r="18" spans="1:10" ht="20.25" customHeight="1">
      <c r="A18" s="76" t="s">
        <v>143</v>
      </c>
      <c r="B18" s="269">
        <v>56</v>
      </c>
      <c r="C18" s="270">
        <v>59</v>
      </c>
      <c r="D18" s="271">
        <v>49</v>
      </c>
      <c r="E18" s="279">
        <v>0</v>
      </c>
      <c r="F18" s="270">
        <v>0</v>
      </c>
      <c r="G18" s="271">
        <v>0</v>
      </c>
      <c r="H18" s="279">
        <v>78</v>
      </c>
      <c r="I18" s="270">
        <v>69</v>
      </c>
      <c r="J18" s="284">
        <v>61</v>
      </c>
    </row>
    <row r="19" spans="1:10" ht="20.25" customHeight="1">
      <c r="A19" s="76" t="s">
        <v>144</v>
      </c>
      <c r="B19" s="269">
        <v>63</v>
      </c>
      <c r="C19" s="270">
        <v>70</v>
      </c>
      <c r="D19" s="271">
        <v>58</v>
      </c>
      <c r="E19" s="279">
        <v>1</v>
      </c>
      <c r="F19" s="270">
        <v>0</v>
      </c>
      <c r="G19" s="271">
        <v>0</v>
      </c>
      <c r="H19" s="279">
        <v>73</v>
      </c>
      <c r="I19" s="270">
        <v>79</v>
      </c>
      <c r="J19" s="284">
        <v>76</v>
      </c>
    </row>
    <row r="20" spans="1:10" ht="20.25" customHeight="1">
      <c r="A20" s="76" t="s">
        <v>145</v>
      </c>
      <c r="B20" s="269">
        <v>70</v>
      </c>
      <c r="C20" s="270">
        <v>62</v>
      </c>
      <c r="D20" s="271">
        <v>63</v>
      </c>
      <c r="E20" s="279">
        <v>0</v>
      </c>
      <c r="F20" s="270">
        <v>0</v>
      </c>
      <c r="G20" s="271">
        <v>0</v>
      </c>
      <c r="H20" s="279">
        <v>89</v>
      </c>
      <c r="I20" s="270">
        <v>91</v>
      </c>
      <c r="J20" s="284">
        <v>79</v>
      </c>
    </row>
    <row r="21" spans="1:10" ht="20.25" customHeight="1">
      <c r="A21" s="76" t="s">
        <v>146</v>
      </c>
      <c r="B21" s="269">
        <v>26</v>
      </c>
      <c r="C21" s="270">
        <v>24</v>
      </c>
      <c r="D21" s="271">
        <v>26</v>
      </c>
      <c r="E21" s="279">
        <v>0</v>
      </c>
      <c r="F21" s="270">
        <v>0</v>
      </c>
      <c r="G21" s="271">
        <v>0</v>
      </c>
      <c r="H21" s="279">
        <v>30</v>
      </c>
      <c r="I21" s="270">
        <v>28</v>
      </c>
      <c r="J21" s="284">
        <v>31</v>
      </c>
    </row>
    <row r="22" spans="1:10" ht="20.25" customHeight="1">
      <c r="A22" s="76" t="s">
        <v>147</v>
      </c>
      <c r="B22" s="269">
        <v>19</v>
      </c>
      <c r="C22" s="270">
        <v>15</v>
      </c>
      <c r="D22" s="271">
        <v>16</v>
      </c>
      <c r="E22" s="279">
        <v>1</v>
      </c>
      <c r="F22" s="270">
        <v>0</v>
      </c>
      <c r="G22" s="271">
        <v>0</v>
      </c>
      <c r="H22" s="279">
        <v>27</v>
      </c>
      <c r="I22" s="270">
        <v>21</v>
      </c>
      <c r="J22" s="284">
        <v>28</v>
      </c>
    </row>
    <row r="23" spans="1:10" ht="20.25" customHeight="1">
      <c r="A23" s="76" t="s">
        <v>263</v>
      </c>
      <c r="B23" s="269">
        <v>3</v>
      </c>
      <c r="C23" s="270">
        <v>4</v>
      </c>
      <c r="D23" s="271">
        <v>1</v>
      </c>
      <c r="E23" s="279">
        <v>0</v>
      </c>
      <c r="F23" s="270">
        <v>0</v>
      </c>
      <c r="G23" s="271">
        <v>0</v>
      </c>
      <c r="H23" s="279">
        <v>3</v>
      </c>
      <c r="I23" s="270">
        <v>5</v>
      </c>
      <c r="J23" s="284">
        <v>1</v>
      </c>
    </row>
    <row r="24" spans="1:10" ht="20.25" customHeight="1">
      <c r="A24" s="76" t="s">
        <v>148</v>
      </c>
      <c r="B24" s="269">
        <v>33</v>
      </c>
      <c r="C24" s="270">
        <v>29</v>
      </c>
      <c r="D24" s="271">
        <v>31</v>
      </c>
      <c r="E24" s="279">
        <v>0</v>
      </c>
      <c r="F24" s="270">
        <v>0</v>
      </c>
      <c r="G24" s="271">
        <v>0</v>
      </c>
      <c r="H24" s="279">
        <v>37</v>
      </c>
      <c r="I24" s="270">
        <v>34</v>
      </c>
      <c r="J24" s="284">
        <v>37</v>
      </c>
    </row>
    <row r="25" spans="1:10" ht="20.25" customHeight="1">
      <c r="A25" s="76" t="s">
        <v>149</v>
      </c>
      <c r="B25" s="269">
        <v>49</v>
      </c>
      <c r="C25" s="270">
        <v>58</v>
      </c>
      <c r="D25" s="271">
        <v>45</v>
      </c>
      <c r="E25" s="279">
        <v>0</v>
      </c>
      <c r="F25" s="270">
        <v>0</v>
      </c>
      <c r="G25" s="271">
        <v>0</v>
      </c>
      <c r="H25" s="279">
        <v>65</v>
      </c>
      <c r="I25" s="270">
        <v>65</v>
      </c>
      <c r="J25" s="284">
        <v>63</v>
      </c>
    </row>
    <row r="26" spans="1:10" ht="20.25" customHeight="1">
      <c r="A26" s="76" t="s">
        <v>150</v>
      </c>
      <c r="B26" s="269">
        <v>48</v>
      </c>
      <c r="C26" s="270">
        <v>63</v>
      </c>
      <c r="D26" s="271">
        <v>42</v>
      </c>
      <c r="E26" s="279">
        <v>0</v>
      </c>
      <c r="F26" s="270">
        <v>0</v>
      </c>
      <c r="G26" s="271">
        <v>1</v>
      </c>
      <c r="H26" s="279">
        <v>57</v>
      </c>
      <c r="I26" s="270">
        <v>85</v>
      </c>
      <c r="J26" s="284">
        <v>52</v>
      </c>
    </row>
    <row r="27" spans="1:10" ht="20.25" customHeight="1">
      <c r="A27" s="76" t="s">
        <v>87</v>
      </c>
      <c r="B27" s="272">
        <v>16</v>
      </c>
      <c r="C27" s="273">
        <v>12</v>
      </c>
      <c r="D27" s="274">
        <v>5</v>
      </c>
      <c r="E27" s="280">
        <v>0</v>
      </c>
      <c r="F27" s="273">
        <v>0</v>
      </c>
      <c r="G27" s="274">
        <v>0</v>
      </c>
      <c r="H27" s="280">
        <v>23</v>
      </c>
      <c r="I27" s="273">
        <v>14</v>
      </c>
      <c r="J27" s="285">
        <v>6</v>
      </c>
    </row>
    <row r="28" spans="1:10" ht="20.25" customHeight="1">
      <c r="A28" s="76" t="s">
        <v>88</v>
      </c>
      <c r="B28" s="269">
        <v>19</v>
      </c>
      <c r="C28" s="270">
        <v>14</v>
      </c>
      <c r="D28" s="271">
        <v>19</v>
      </c>
      <c r="E28" s="279">
        <v>0</v>
      </c>
      <c r="F28" s="270">
        <v>2</v>
      </c>
      <c r="G28" s="271">
        <v>0</v>
      </c>
      <c r="H28" s="279">
        <v>29</v>
      </c>
      <c r="I28" s="270">
        <v>18</v>
      </c>
      <c r="J28" s="284">
        <v>24</v>
      </c>
    </row>
    <row r="29" spans="1:10" ht="20.25" customHeight="1">
      <c r="A29" s="76" t="s">
        <v>89</v>
      </c>
      <c r="B29" s="272">
        <v>51</v>
      </c>
      <c r="C29" s="273">
        <v>50</v>
      </c>
      <c r="D29" s="274">
        <v>42</v>
      </c>
      <c r="E29" s="280">
        <v>0</v>
      </c>
      <c r="F29" s="273">
        <v>0</v>
      </c>
      <c r="G29" s="274">
        <v>0</v>
      </c>
      <c r="H29" s="280">
        <v>61</v>
      </c>
      <c r="I29" s="273">
        <v>62</v>
      </c>
      <c r="J29" s="285">
        <v>53</v>
      </c>
    </row>
    <row r="30" spans="1:10" ht="20.25" customHeight="1">
      <c r="A30" s="76" t="s">
        <v>90</v>
      </c>
      <c r="B30" s="269">
        <v>30</v>
      </c>
      <c r="C30" s="270">
        <v>31</v>
      </c>
      <c r="D30" s="271">
        <v>23</v>
      </c>
      <c r="E30" s="279">
        <v>0</v>
      </c>
      <c r="F30" s="270">
        <v>0</v>
      </c>
      <c r="G30" s="271">
        <v>0</v>
      </c>
      <c r="H30" s="279">
        <v>36</v>
      </c>
      <c r="I30" s="270">
        <v>41</v>
      </c>
      <c r="J30" s="284">
        <v>37</v>
      </c>
    </row>
    <row r="31" spans="1:10" ht="20.25" customHeight="1">
      <c r="A31" s="76" t="s">
        <v>91</v>
      </c>
      <c r="B31" s="269">
        <v>8</v>
      </c>
      <c r="C31" s="270">
        <v>7</v>
      </c>
      <c r="D31" s="271">
        <v>10</v>
      </c>
      <c r="E31" s="279">
        <v>0</v>
      </c>
      <c r="F31" s="270">
        <v>0</v>
      </c>
      <c r="G31" s="271">
        <v>0</v>
      </c>
      <c r="H31" s="279">
        <v>11</v>
      </c>
      <c r="I31" s="270">
        <v>8</v>
      </c>
      <c r="J31" s="284">
        <v>15</v>
      </c>
    </row>
    <row r="32" spans="1:10" ht="20.25" customHeight="1">
      <c r="A32" s="76" t="s">
        <v>92</v>
      </c>
      <c r="B32" s="269">
        <v>19</v>
      </c>
      <c r="C32" s="270">
        <v>17</v>
      </c>
      <c r="D32" s="271">
        <v>13</v>
      </c>
      <c r="E32" s="279">
        <v>0</v>
      </c>
      <c r="F32" s="270">
        <v>0</v>
      </c>
      <c r="G32" s="271">
        <v>0</v>
      </c>
      <c r="H32" s="279">
        <v>23</v>
      </c>
      <c r="I32" s="270">
        <v>18</v>
      </c>
      <c r="J32" s="284">
        <v>16</v>
      </c>
    </row>
    <row r="33" spans="1:10" ht="20.25" customHeight="1">
      <c r="A33" s="76" t="s">
        <v>93</v>
      </c>
      <c r="B33" s="269">
        <v>10</v>
      </c>
      <c r="C33" s="270">
        <v>8</v>
      </c>
      <c r="D33" s="271">
        <v>12</v>
      </c>
      <c r="E33" s="279">
        <v>0</v>
      </c>
      <c r="F33" s="270">
        <v>0</v>
      </c>
      <c r="G33" s="271">
        <v>0</v>
      </c>
      <c r="H33" s="279">
        <v>14</v>
      </c>
      <c r="I33" s="270">
        <v>9</v>
      </c>
      <c r="J33" s="284">
        <v>15</v>
      </c>
    </row>
    <row r="34" spans="1:10" ht="20.25" customHeight="1">
      <c r="A34" s="76" t="s">
        <v>94</v>
      </c>
      <c r="B34" s="269">
        <v>2</v>
      </c>
      <c r="C34" s="270">
        <v>2</v>
      </c>
      <c r="D34" s="271">
        <v>2</v>
      </c>
      <c r="E34" s="279">
        <v>0</v>
      </c>
      <c r="F34" s="270">
        <v>0</v>
      </c>
      <c r="G34" s="271">
        <v>0</v>
      </c>
      <c r="H34" s="279">
        <v>2</v>
      </c>
      <c r="I34" s="270">
        <v>3</v>
      </c>
      <c r="J34" s="284">
        <v>2</v>
      </c>
    </row>
    <row r="35" spans="1:10" ht="20.25" customHeight="1">
      <c r="A35" s="76" t="s">
        <v>95</v>
      </c>
      <c r="B35" s="269">
        <v>0</v>
      </c>
      <c r="C35" s="270">
        <v>1</v>
      </c>
      <c r="D35" s="271">
        <v>1</v>
      </c>
      <c r="E35" s="279">
        <v>0</v>
      </c>
      <c r="F35" s="270">
        <v>0</v>
      </c>
      <c r="G35" s="271">
        <v>0</v>
      </c>
      <c r="H35" s="279">
        <v>0</v>
      </c>
      <c r="I35" s="270">
        <v>1</v>
      </c>
      <c r="J35" s="284">
        <v>1</v>
      </c>
    </row>
    <row r="36" spans="1:10" ht="20.25" customHeight="1">
      <c r="A36" s="76" t="s">
        <v>96</v>
      </c>
      <c r="B36" s="269">
        <v>7</v>
      </c>
      <c r="C36" s="270">
        <v>6</v>
      </c>
      <c r="D36" s="271">
        <v>7</v>
      </c>
      <c r="E36" s="279">
        <v>0</v>
      </c>
      <c r="F36" s="270">
        <v>0</v>
      </c>
      <c r="G36" s="271">
        <v>0</v>
      </c>
      <c r="H36" s="279">
        <v>15</v>
      </c>
      <c r="I36" s="270">
        <v>11</v>
      </c>
      <c r="J36" s="284">
        <v>9</v>
      </c>
    </row>
    <row r="37" spans="1:10" ht="20.25" customHeight="1">
      <c r="A37" s="76" t="s">
        <v>97</v>
      </c>
      <c r="B37" s="269">
        <v>4</v>
      </c>
      <c r="C37" s="270">
        <v>7</v>
      </c>
      <c r="D37" s="271">
        <v>5</v>
      </c>
      <c r="E37" s="279">
        <v>0</v>
      </c>
      <c r="F37" s="270">
        <v>0</v>
      </c>
      <c r="G37" s="271">
        <v>0</v>
      </c>
      <c r="H37" s="279">
        <v>6</v>
      </c>
      <c r="I37" s="270">
        <v>8</v>
      </c>
      <c r="J37" s="284">
        <v>8</v>
      </c>
    </row>
    <row r="38" spans="1:10" ht="20.25" customHeight="1">
      <c r="A38" s="76" t="s">
        <v>98</v>
      </c>
      <c r="B38" s="269">
        <v>0</v>
      </c>
      <c r="C38" s="270">
        <v>0</v>
      </c>
      <c r="D38" s="271">
        <v>0</v>
      </c>
      <c r="E38" s="279">
        <v>0</v>
      </c>
      <c r="F38" s="270">
        <v>0</v>
      </c>
      <c r="G38" s="271">
        <v>0</v>
      </c>
      <c r="H38" s="279">
        <v>0</v>
      </c>
      <c r="I38" s="270">
        <v>0</v>
      </c>
      <c r="J38" s="284">
        <v>0</v>
      </c>
    </row>
    <row r="39" spans="1:10" ht="20.25" customHeight="1">
      <c r="A39" s="76" t="s">
        <v>99</v>
      </c>
      <c r="B39" s="269">
        <v>17</v>
      </c>
      <c r="C39" s="270">
        <v>7</v>
      </c>
      <c r="D39" s="271">
        <v>7</v>
      </c>
      <c r="E39" s="279">
        <v>0</v>
      </c>
      <c r="F39" s="270">
        <v>0</v>
      </c>
      <c r="G39" s="271">
        <v>0</v>
      </c>
      <c r="H39" s="279">
        <v>24</v>
      </c>
      <c r="I39" s="270">
        <v>10</v>
      </c>
      <c r="J39" s="284">
        <v>7</v>
      </c>
    </row>
    <row r="40" spans="1:10" ht="20.25" customHeight="1">
      <c r="A40" s="76" t="s">
        <v>100</v>
      </c>
      <c r="B40" s="269">
        <v>20</v>
      </c>
      <c r="C40" s="270">
        <v>20</v>
      </c>
      <c r="D40" s="271">
        <v>20</v>
      </c>
      <c r="E40" s="279">
        <v>0</v>
      </c>
      <c r="F40" s="270">
        <v>0</v>
      </c>
      <c r="G40" s="271">
        <v>0</v>
      </c>
      <c r="H40" s="279">
        <v>26</v>
      </c>
      <c r="I40" s="270">
        <v>34</v>
      </c>
      <c r="J40" s="284">
        <v>34</v>
      </c>
    </row>
    <row r="41" spans="1:10" ht="20.25" customHeight="1">
      <c r="A41" s="76" t="s">
        <v>101</v>
      </c>
      <c r="B41" s="269">
        <v>15</v>
      </c>
      <c r="C41" s="270">
        <v>14</v>
      </c>
      <c r="D41" s="271">
        <v>15</v>
      </c>
      <c r="E41" s="279">
        <v>0</v>
      </c>
      <c r="F41" s="270">
        <v>0</v>
      </c>
      <c r="G41" s="271">
        <v>0</v>
      </c>
      <c r="H41" s="279">
        <v>18</v>
      </c>
      <c r="I41" s="270">
        <v>17</v>
      </c>
      <c r="J41" s="284">
        <v>18</v>
      </c>
    </row>
    <row r="42" spans="1:10" ht="20.25" customHeight="1" thickBot="1">
      <c r="A42" s="77" t="s">
        <v>264</v>
      </c>
      <c r="B42" s="275">
        <v>23</v>
      </c>
      <c r="C42" s="276">
        <v>23</v>
      </c>
      <c r="D42" s="277">
        <v>22</v>
      </c>
      <c r="E42" s="281">
        <v>0</v>
      </c>
      <c r="F42" s="276">
        <v>0</v>
      </c>
      <c r="G42" s="277">
        <v>0</v>
      </c>
      <c r="H42" s="281">
        <v>33</v>
      </c>
      <c r="I42" s="276">
        <v>30</v>
      </c>
      <c r="J42" s="286">
        <v>30</v>
      </c>
    </row>
    <row r="43" spans="1:10">
      <c r="A43" s="78" t="s">
        <v>102</v>
      </c>
      <c r="B43" s="79"/>
      <c r="C43" s="79"/>
      <c r="D43" s="79"/>
      <c r="E43" s="79"/>
      <c r="F43" s="79"/>
      <c r="G43" s="79"/>
      <c r="H43" s="79"/>
      <c r="I43" s="79"/>
      <c r="J43" s="79"/>
    </row>
  </sheetData>
  <mergeCells count="6">
    <mergeCell ref="A2:J2"/>
    <mergeCell ref="B4:J4"/>
    <mergeCell ref="B5:D5"/>
    <mergeCell ref="E5:G5"/>
    <mergeCell ref="H5:J5"/>
    <mergeCell ref="A4:A6"/>
  </mergeCells>
  <phoneticPr fontId="2"/>
  <pageMargins left="0.7" right="0.7" top="0.75" bottom="0.75" header="0.3" footer="0.3"/>
  <pageSetup paperSize="9"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workbookViewId="0"/>
  </sheetViews>
  <sheetFormatPr defaultRowHeight="13.5"/>
  <cols>
    <col min="1" max="1" width="10" style="24" customWidth="1"/>
    <col min="2" max="19" width="5.75" style="24" customWidth="1"/>
    <col min="20" max="16384" width="9" style="24"/>
  </cols>
  <sheetData>
    <row r="1" spans="1:19" ht="30" customHeight="1"/>
    <row r="2" spans="1:19" ht="22.5" customHeight="1">
      <c r="A2" s="390" t="s">
        <v>323</v>
      </c>
      <c r="B2" s="390"/>
      <c r="C2" s="390"/>
      <c r="D2" s="390"/>
      <c r="E2" s="390"/>
      <c r="F2" s="390"/>
      <c r="G2" s="390"/>
      <c r="H2" s="390"/>
      <c r="I2" s="390"/>
      <c r="J2" s="390"/>
      <c r="K2" s="390"/>
      <c r="L2" s="390"/>
      <c r="M2" s="390"/>
      <c r="N2" s="390"/>
      <c r="O2" s="390"/>
      <c r="P2" s="390"/>
      <c r="Q2" s="390"/>
      <c r="R2" s="390"/>
      <c r="S2" s="390"/>
    </row>
    <row r="3" spans="1:19" ht="13.5" customHeight="1" thickBot="1">
      <c r="A3" s="73"/>
      <c r="B3" s="80"/>
      <c r="C3" s="80"/>
      <c r="D3" s="80"/>
      <c r="E3" s="80"/>
      <c r="F3" s="80"/>
      <c r="G3" s="80"/>
      <c r="H3" s="80"/>
      <c r="I3" s="80"/>
      <c r="J3" s="80"/>
      <c r="K3" s="80"/>
      <c r="L3" s="80"/>
      <c r="M3" s="80"/>
      <c r="N3" s="80"/>
      <c r="O3" s="80"/>
      <c r="P3" s="80"/>
      <c r="Q3" s="80"/>
      <c r="R3" s="401" t="s">
        <v>85</v>
      </c>
      <c r="S3" s="401"/>
    </row>
    <row r="4" spans="1:19" ht="20.25" customHeight="1">
      <c r="A4" s="405" t="s">
        <v>225</v>
      </c>
      <c r="B4" s="402" t="s">
        <v>103</v>
      </c>
      <c r="C4" s="403"/>
      <c r="D4" s="403"/>
      <c r="E4" s="403"/>
      <c r="F4" s="403"/>
      <c r="G4" s="403"/>
      <c r="H4" s="403"/>
      <c r="I4" s="403"/>
      <c r="J4" s="403"/>
      <c r="K4" s="403"/>
      <c r="L4" s="403"/>
      <c r="M4" s="403"/>
      <c r="N4" s="403"/>
      <c r="O4" s="403"/>
      <c r="P4" s="403"/>
      <c r="Q4" s="403"/>
      <c r="R4" s="403"/>
      <c r="S4" s="404"/>
    </row>
    <row r="5" spans="1:19" ht="20.25" customHeight="1">
      <c r="A5" s="406"/>
      <c r="B5" s="396" t="s">
        <v>104</v>
      </c>
      <c r="C5" s="397"/>
      <c r="D5" s="397"/>
      <c r="E5" s="397" t="s">
        <v>105</v>
      </c>
      <c r="F5" s="397"/>
      <c r="G5" s="397"/>
      <c r="H5" s="397" t="s">
        <v>106</v>
      </c>
      <c r="I5" s="397"/>
      <c r="J5" s="397"/>
      <c r="K5" s="397" t="s">
        <v>107</v>
      </c>
      <c r="L5" s="397"/>
      <c r="M5" s="397"/>
      <c r="N5" s="397" t="s">
        <v>108</v>
      </c>
      <c r="O5" s="397"/>
      <c r="P5" s="397"/>
      <c r="Q5" s="397" t="s">
        <v>109</v>
      </c>
      <c r="R5" s="397"/>
      <c r="S5" s="394"/>
    </row>
    <row r="6" spans="1:19" ht="37.5" customHeight="1">
      <c r="A6" s="407"/>
      <c r="B6" s="101" t="s">
        <v>261</v>
      </c>
      <c r="C6" s="102" t="s">
        <v>268</v>
      </c>
      <c r="D6" s="103" t="s">
        <v>282</v>
      </c>
      <c r="E6" s="102" t="s">
        <v>261</v>
      </c>
      <c r="F6" s="102" t="s">
        <v>268</v>
      </c>
      <c r="G6" s="103" t="s">
        <v>282</v>
      </c>
      <c r="H6" s="102" t="s">
        <v>261</v>
      </c>
      <c r="I6" s="102" t="s">
        <v>268</v>
      </c>
      <c r="J6" s="103" t="s">
        <v>282</v>
      </c>
      <c r="K6" s="102" t="s">
        <v>261</v>
      </c>
      <c r="L6" s="102" t="s">
        <v>268</v>
      </c>
      <c r="M6" s="103" t="s">
        <v>282</v>
      </c>
      <c r="N6" s="102" t="s">
        <v>261</v>
      </c>
      <c r="O6" s="102" t="s">
        <v>268</v>
      </c>
      <c r="P6" s="103" t="s">
        <v>282</v>
      </c>
      <c r="Q6" s="102" t="s">
        <v>261</v>
      </c>
      <c r="R6" s="102" t="s">
        <v>268</v>
      </c>
      <c r="S6" s="104" t="s">
        <v>282</v>
      </c>
    </row>
    <row r="7" spans="1:19" ht="22.5" customHeight="1">
      <c r="A7" s="81" t="s">
        <v>178</v>
      </c>
      <c r="B7" s="82">
        <v>40</v>
      </c>
      <c r="C7" s="83">
        <v>40</v>
      </c>
      <c r="D7" s="84">
        <v>35</v>
      </c>
      <c r="E7" s="85">
        <v>263</v>
      </c>
      <c r="F7" s="86">
        <v>284</v>
      </c>
      <c r="G7" s="84">
        <v>204</v>
      </c>
      <c r="H7" s="82">
        <v>202</v>
      </c>
      <c r="I7" s="83">
        <v>231</v>
      </c>
      <c r="J7" s="84">
        <v>179</v>
      </c>
      <c r="K7" s="85">
        <v>260</v>
      </c>
      <c r="L7" s="86">
        <v>264</v>
      </c>
      <c r="M7" s="84">
        <v>253</v>
      </c>
      <c r="N7" s="85">
        <v>276</v>
      </c>
      <c r="O7" s="86">
        <v>276</v>
      </c>
      <c r="P7" s="84">
        <v>252</v>
      </c>
      <c r="Q7" s="87">
        <v>44</v>
      </c>
      <c r="R7" s="83">
        <v>43</v>
      </c>
      <c r="S7" s="88">
        <v>40</v>
      </c>
    </row>
    <row r="8" spans="1:19" ht="22.5" customHeight="1">
      <c r="A8" s="89" t="s">
        <v>179</v>
      </c>
      <c r="B8" s="90">
        <v>3</v>
      </c>
      <c r="C8" s="91">
        <v>3</v>
      </c>
      <c r="D8" s="92">
        <v>2</v>
      </c>
      <c r="E8" s="90">
        <v>10</v>
      </c>
      <c r="F8" s="91">
        <v>16</v>
      </c>
      <c r="G8" s="92">
        <v>5</v>
      </c>
      <c r="H8" s="90">
        <v>11</v>
      </c>
      <c r="I8" s="91">
        <v>4</v>
      </c>
      <c r="J8" s="92">
        <v>5</v>
      </c>
      <c r="K8" s="90">
        <v>12</v>
      </c>
      <c r="L8" s="91">
        <v>15</v>
      </c>
      <c r="M8" s="92">
        <v>8</v>
      </c>
      <c r="N8" s="90">
        <v>6</v>
      </c>
      <c r="O8" s="91">
        <v>5</v>
      </c>
      <c r="P8" s="92">
        <v>6</v>
      </c>
      <c r="Q8" s="93">
        <v>4</v>
      </c>
      <c r="R8" s="91">
        <v>5</v>
      </c>
      <c r="S8" s="94">
        <v>3</v>
      </c>
    </row>
    <row r="9" spans="1:19" ht="22.5" customHeight="1">
      <c r="A9" s="89" t="s">
        <v>180</v>
      </c>
      <c r="B9" s="90">
        <v>1</v>
      </c>
      <c r="C9" s="91">
        <v>3</v>
      </c>
      <c r="D9" s="92">
        <v>3</v>
      </c>
      <c r="E9" s="90">
        <v>6</v>
      </c>
      <c r="F9" s="91">
        <v>12</v>
      </c>
      <c r="G9" s="92">
        <v>10</v>
      </c>
      <c r="H9" s="90">
        <v>8</v>
      </c>
      <c r="I9" s="91">
        <v>10</v>
      </c>
      <c r="J9" s="92">
        <v>12</v>
      </c>
      <c r="K9" s="90">
        <v>15</v>
      </c>
      <c r="L9" s="91">
        <v>7</v>
      </c>
      <c r="M9" s="92">
        <v>18</v>
      </c>
      <c r="N9" s="90">
        <v>14</v>
      </c>
      <c r="O9" s="91">
        <v>10</v>
      </c>
      <c r="P9" s="92">
        <v>12</v>
      </c>
      <c r="Q9" s="93">
        <v>1</v>
      </c>
      <c r="R9" s="91">
        <v>3</v>
      </c>
      <c r="S9" s="94">
        <v>2</v>
      </c>
    </row>
    <row r="10" spans="1:19" ht="22.5" customHeight="1">
      <c r="A10" s="89" t="s">
        <v>181</v>
      </c>
      <c r="B10" s="90">
        <v>3</v>
      </c>
      <c r="C10" s="91">
        <v>1</v>
      </c>
      <c r="D10" s="92">
        <v>1</v>
      </c>
      <c r="E10" s="90">
        <v>2</v>
      </c>
      <c r="F10" s="91">
        <v>5</v>
      </c>
      <c r="G10" s="92">
        <v>5</v>
      </c>
      <c r="H10" s="90">
        <v>5</v>
      </c>
      <c r="I10" s="91">
        <v>6</v>
      </c>
      <c r="J10" s="92">
        <v>3</v>
      </c>
      <c r="K10" s="90">
        <v>8</v>
      </c>
      <c r="L10" s="91">
        <v>10</v>
      </c>
      <c r="M10" s="92">
        <v>9</v>
      </c>
      <c r="N10" s="90">
        <v>6</v>
      </c>
      <c r="O10" s="91">
        <v>10</v>
      </c>
      <c r="P10" s="92">
        <v>5</v>
      </c>
      <c r="Q10" s="93">
        <v>1</v>
      </c>
      <c r="R10" s="91">
        <v>0</v>
      </c>
      <c r="S10" s="94">
        <v>1</v>
      </c>
    </row>
    <row r="11" spans="1:19" ht="22.5" customHeight="1">
      <c r="A11" s="89" t="s">
        <v>182</v>
      </c>
      <c r="B11" s="90">
        <v>3</v>
      </c>
      <c r="C11" s="91">
        <v>4</v>
      </c>
      <c r="D11" s="92">
        <v>1</v>
      </c>
      <c r="E11" s="90">
        <v>12</v>
      </c>
      <c r="F11" s="91">
        <v>10</v>
      </c>
      <c r="G11" s="92">
        <v>6</v>
      </c>
      <c r="H11" s="90">
        <v>6</v>
      </c>
      <c r="I11" s="91">
        <v>9</v>
      </c>
      <c r="J11" s="92">
        <v>9</v>
      </c>
      <c r="K11" s="90">
        <v>10</v>
      </c>
      <c r="L11" s="91">
        <v>9</v>
      </c>
      <c r="M11" s="92">
        <v>9</v>
      </c>
      <c r="N11" s="90">
        <v>11</v>
      </c>
      <c r="O11" s="91">
        <v>10</v>
      </c>
      <c r="P11" s="92">
        <v>8</v>
      </c>
      <c r="Q11" s="93">
        <v>2</v>
      </c>
      <c r="R11" s="91">
        <v>3</v>
      </c>
      <c r="S11" s="94">
        <v>1</v>
      </c>
    </row>
    <row r="12" spans="1:19" ht="22.5" customHeight="1">
      <c r="A12" s="89" t="s">
        <v>183</v>
      </c>
      <c r="B12" s="90">
        <v>3</v>
      </c>
      <c r="C12" s="91">
        <v>2</v>
      </c>
      <c r="D12" s="92">
        <v>2</v>
      </c>
      <c r="E12" s="90">
        <v>22</v>
      </c>
      <c r="F12" s="91">
        <v>17</v>
      </c>
      <c r="G12" s="92">
        <v>9</v>
      </c>
      <c r="H12" s="90">
        <v>14</v>
      </c>
      <c r="I12" s="91">
        <v>18</v>
      </c>
      <c r="J12" s="92">
        <v>15</v>
      </c>
      <c r="K12" s="90">
        <v>15</v>
      </c>
      <c r="L12" s="91">
        <v>19</v>
      </c>
      <c r="M12" s="92">
        <v>22</v>
      </c>
      <c r="N12" s="90">
        <v>14</v>
      </c>
      <c r="O12" s="91">
        <v>28</v>
      </c>
      <c r="P12" s="92">
        <v>18</v>
      </c>
      <c r="Q12" s="93">
        <v>3</v>
      </c>
      <c r="R12" s="91">
        <v>6</v>
      </c>
      <c r="S12" s="94">
        <v>1</v>
      </c>
    </row>
    <row r="13" spans="1:19" ht="22.5" customHeight="1">
      <c r="A13" s="89" t="s">
        <v>184</v>
      </c>
      <c r="B13" s="90">
        <v>0</v>
      </c>
      <c r="C13" s="91">
        <v>0</v>
      </c>
      <c r="D13" s="92">
        <v>0</v>
      </c>
      <c r="E13" s="90">
        <v>4</v>
      </c>
      <c r="F13" s="91">
        <v>5</v>
      </c>
      <c r="G13" s="92">
        <v>7</v>
      </c>
      <c r="H13" s="90">
        <v>2</v>
      </c>
      <c r="I13" s="91">
        <v>3</v>
      </c>
      <c r="J13" s="92">
        <v>3</v>
      </c>
      <c r="K13" s="90">
        <v>2</v>
      </c>
      <c r="L13" s="91">
        <v>7</v>
      </c>
      <c r="M13" s="92">
        <v>3</v>
      </c>
      <c r="N13" s="90">
        <v>3</v>
      </c>
      <c r="O13" s="91">
        <v>6</v>
      </c>
      <c r="P13" s="92">
        <v>3</v>
      </c>
      <c r="Q13" s="93">
        <v>0</v>
      </c>
      <c r="R13" s="91">
        <v>1</v>
      </c>
      <c r="S13" s="94">
        <v>1</v>
      </c>
    </row>
    <row r="14" spans="1:19" ht="22.5" customHeight="1">
      <c r="A14" s="89" t="s">
        <v>185</v>
      </c>
      <c r="B14" s="90">
        <v>1</v>
      </c>
      <c r="C14" s="91">
        <v>2</v>
      </c>
      <c r="D14" s="92">
        <v>2</v>
      </c>
      <c r="E14" s="90">
        <v>10</v>
      </c>
      <c r="F14" s="91">
        <v>8</v>
      </c>
      <c r="G14" s="92">
        <v>8</v>
      </c>
      <c r="H14" s="90">
        <v>2</v>
      </c>
      <c r="I14" s="93">
        <v>4</v>
      </c>
      <c r="J14" s="92">
        <v>3</v>
      </c>
      <c r="K14" s="90">
        <v>1</v>
      </c>
      <c r="L14" s="91">
        <v>3</v>
      </c>
      <c r="M14" s="92">
        <v>4</v>
      </c>
      <c r="N14" s="90">
        <v>6</v>
      </c>
      <c r="O14" s="91">
        <v>8</v>
      </c>
      <c r="P14" s="92">
        <v>9</v>
      </c>
      <c r="Q14" s="93">
        <v>0</v>
      </c>
      <c r="R14" s="91">
        <v>1</v>
      </c>
      <c r="S14" s="94">
        <v>0</v>
      </c>
    </row>
    <row r="15" spans="1:19" ht="22.5" customHeight="1">
      <c r="A15" s="89" t="s">
        <v>186</v>
      </c>
      <c r="B15" s="90">
        <v>2</v>
      </c>
      <c r="C15" s="91">
        <v>1</v>
      </c>
      <c r="D15" s="92">
        <v>0</v>
      </c>
      <c r="E15" s="90">
        <v>6</v>
      </c>
      <c r="F15" s="91">
        <v>9</v>
      </c>
      <c r="G15" s="92">
        <v>3</v>
      </c>
      <c r="H15" s="90">
        <v>8</v>
      </c>
      <c r="I15" s="93">
        <v>9</v>
      </c>
      <c r="J15" s="92">
        <v>2</v>
      </c>
      <c r="K15" s="90">
        <v>4</v>
      </c>
      <c r="L15" s="91">
        <v>7</v>
      </c>
      <c r="M15" s="92">
        <v>8</v>
      </c>
      <c r="N15" s="90">
        <v>8</v>
      </c>
      <c r="O15" s="91">
        <v>7</v>
      </c>
      <c r="P15" s="92">
        <v>8</v>
      </c>
      <c r="Q15" s="93">
        <v>2</v>
      </c>
      <c r="R15" s="91">
        <v>0</v>
      </c>
      <c r="S15" s="94">
        <v>4</v>
      </c>
    </row>
    <row r="16" spans="1:19" ht="22.5" customHeight="1">
      <c r="A16" s="89" t="s">
        <v>187</v>
      </c>
      <c r="B16" s="90">
        <v>4</v>
      </c>
      <c r="C16" s="91">
        <v>3</v>
      </c>
      <c r="D16" s="92">
        <v>2</v>
      </c>
      <c r="E16" s="90">
        <v>23</v>
      </c>
      <c r="F16" s="91">
        <v>18</v>
      </c>
      <c r="G16" s="92">
        <v>14</v>
      </c>
      <c r="H16" s="90">
        <v>12</v>
      </c>
      <c r="I16" s="91">
        <v>29</v>
      </c>
      <c r="J16" s="92">
        <v>18</v>
      </c>
      <c r="K16" s="90">
        <v>30</v>
      </c>
      <c r="L16" s="91">
        <v>36</v>
      </c>
      <c r="M16" s="92">
        <v>28</v>
      </c>
      <c r="N16" s="90">
        <v>29</v>
      </c>
      <c r="O16" s="91">
        <v>29</v>
      </c>
      <c r="P16" s="92">
        <v>16</v>
      </c>
      <c r="Q16" s="93">
        <v>9</v>
      </c>
      <c r="R16" s="91">
        <v>4</v>
      </c>
      <c r="S16" s="94">
        <v>6</v>
      </c>
    </row>
    <row r="17" spans="1:19" ht="22.5" customHeight="1">
      <c r="A17" s="89" t="s">
        <v>188</v>
      </c>
      <c r="B17" s="90">
        <v>3</v>
      </c>
      <c r="C17" s="91">
        <v>3</v>
      </c>
      <c r="D17" s="92">
        <v>1</v>
      </c>
      <c r="E17" s="90">
        <v>20</v>
      </c>
      <c r="F17" s="91">
        <v>21</v>
      </c>
      <c r="G17" s="92">
        <v>11</v>
      </c>
      <c r="H17" s="90">
        <v>16</v>
      </c>
      <c r="I17" s="91">
        <v>12</v>
      </c>
      <c r="J17" s="92">
        <v>15</v>
      </c>
      <c r="K17" s="90">
        <v>18</v>
      </c>
      <c r="L17" s="91">
        <v>13</v>
      </c>
      <c r="M17" s="92">
        <v>13</v>
      </c>
      <c r="N17" s="90">
        <v>19</v>
      </c>
      <c r="O17" s="91">
        <v>23</v>
      </c>
      <c r="P17" s="92">
        <v>25</v>
      </c>
      <c r="Q17" s="93">
        <v>2</v>
      </c>
      <c r="R17" s="91">
        <v>3</v>
      </c>
      <c r="S17" s="94">
        <v>1</v>
      </c>
    </row>
    <row r="18" spans="1:19" ht="22.5" customHeight="1">
      <c r="A18" s="89" t="s">
        <v>189</v>
      </c>
      <c r="B18" s="90">
        <v>1</v>
      </c>
      <c r="C18" s="91">
        <v>2</v>
      </c>
      <c r="D18" s="92">
        <v>2</v>
      </c>
      <c r="E18" s="90">
        <v>15</v>
      </c>
      <c r="F18" s="91">
        <v>18</v>
      </c>
      <c r="G18" s="92">
        <v>14</v>
      </c>
      <c r="H18" s="90">
        <v>13</v>
      </c>
      <c r="I18" s="91">
        <v>9</v>
      </c>
      <c r="J18" s="92">
        <v>13</v>
      </c>
      <c r="K18" s="90">
        <v>15</v>
      </c>
      <c r="L18" s="91">
        <v>12</v>
      </c>
      <c r="M18" s="92">
        <v>9</v>
      </c>
      <c r="N18" s="90">
        <v>11</v>
      </c>
      <c r="O18" s="91">
        <v>17</v>
      </c>
      <c r="P18" s="92">
        <v>7</v>
      </c>
      <c r="Q18" s="93">
        <v>1</v>
      </c>
      <c r="R18" s="91">
        <v>1</v>
      </c>
      <c r="S18" s="94">
        <v>4</v>
      </c>
    </row>
    <row r="19" spans="1:19" ht="22.5" customHeight="1">
      <c r="A19" s="89" t="s">
        <v>190</v>
      </c>
      <c r="B19" s="90">
        <v>4</v>
      </c>
      <c r="C19" s="91">
        <v>0</v>
      </c>
      <c r="D19" s="92">
        <v>0</v>
      </c>
      <c r="E19" s="90">
        <v>13</v>
      </c>
      <c r="F19" s="91">
        <v>16</v>
      </c>
      <c r="G19" s="92">
        <v>12</v>
      </c>
      <c r="H19" s="90">
        <v>8</v>
      </c>
      <c r="I19" s="91">
        <v>12</v>
      </c>
      <c r="J19" s="92">
        <v>10</v>
      </c>
      <c r="K19" s="90">
        <v>14</v>
      </c>
      <c r="L19" s="93">
        <v>20</v>
      </c>
      <c r="M19" s="92">
        <v>16</v>
      </c>
      <c r="N19" s="90">
        <v>19</v>
      </c>
      <c r="O19" s="91">
        <v>21</v>
      </c>
      <c r="P19" s="92">
        <v>17</v>
      </c>
      <c r="Q19" s="93">
        <v>5</v>
      </c>
      <c r="R19" s="91">
        <v>1</v>
      </c>
      <c r="S19" s="94">
        <v>3</v>
      </c>
    </row>
    <row r="20" spans="1:19" ht="22.5" customHeight="1">
      <c r="A20" s="89" t="s">
        <v>191</v>
      </c>
      <c r="B20" s="90">
        <v>2</v>
      </c>
      <c r="C20" s="91">
        <v>1</v>
      </c>
      <c r="D20" s="92">
        <v>3</v>
      </c>
      <c r="E20" s="90">
        <v>23</v>
      </c>
      <c r="F20" s="91">
        <v>19</v>
      </c>
      <c r="G20" s="92">
        <v>18</v>
      </c>
      <c r="H20" s="90">
        <v>11</v>
      </c>
      <c r="I20" s="91">
        <v>12</v>
      </c>
      <c r="J20" s="92">
        <v>9</v>
      </c>
      <c r="K20" s="90">
        <v>13</v>
      </c>
      <c r="L20" s="91">
        <v>10</v>
      </c>
      <c r="M20" s="92">
        <v>10</v>
      </c>
      <c r="N20" s="90">
        <v>20</v>
      </c>
      <c r="O20" s="91">
        <v>18</v>
      </c>
      <c r="P20" s="92">
        <v>23</v>
      </c>
      <c r="Q20" s="93">
        <v>1</v>
      </c>
      <c r="R20" s="91">
        <v>2</v>
      </c>
      <c r="S20" s="94">
        <v>0</v>
      </c>
    </row>
    <row r="21" spans="1:19" ht="22.5" customHeight="1">
      <c r="A21" s="89" t="s">
        <v>192</v>
      </c>
      <c r="B21" s="90">
        <v>1</v>
      </c>
      <c r="C21" s="91">
        <v>2</v>
      </c>
      <c r="D21" s="92">
        <v>3</v>
      </c>
      <c r="E21" s="90">
        <v>6</v>
      </c>
      <c r="F21" s="91">
        <v>10</v>
      </c>
      <c r="G21" s="92">
        <v>4</v>
      </c>
      <c r="H21" s="90">
        <v>8</v>
      </c>
      <c r="I21" s="91">
        <v>3</v>
      </c>
      <c r="J21" s="92">
        <v>3</v>
      </c>
      <c r="K21" s="90">
        <v>3</v>
      </c>
      <c r="L21" s="91">
        <v>6</v>
      </c>
      <c r="M21" s="92">
        <v>9</v>
      </c>
      <c r="N21" s="90">
        <v>8</v>
      </c>
      <c r="O21" s="91">
        <v>3</v>
      </c>
      <c r="P21" s="92">
        <v>4</v>
      </c>
      <c r="Q21" s="93">
        <v>0</v>
      </c>
      <c r="R21" s="91">
        <v>0</v>
      </c>
      <c r="S21" s="94">
        <v>3</v>
      </c>
    </row>
    <row r="22" spans="1:19" ht="22.5" customHeight="1">
      <c r="A22" s="89" t="s">
        <v>193</v>
      </c>
      <c r="B22" s="90">
        <v>0</v>
      </c>
      <c r="C22" s="91">
        <v>1</v>
      </c>
      <c r="D22" s="92">
        <v>0</v>
      </c>
      <c r="E22" s="90">
        <v>7</v>
      </c>
      <c r="F22" s="91">
        <v>5</v>
      </c>
      <c r="G22" s="92">
        <v>8</v>
      </c>
      <c r="H22" s="90">
        <v>4</v>
      </c>
      <c r="I22" s="91">
        <v>3</v>
      </c>
      <c r="J22" s="92">
        <v>2</v>
      </c>
      <c r="K22" s="90">
        <v>2</v>
      </c>
      <c r="L22" s="91">
        <v>3</v>
      </c>
      <c r="M22" s="92">
        <v>4</v>
      </c>
      <c r="N22" s="90">
        <v>5</v>
      </c>
      <c r="O22" s="91">
        <v>2</v>
      </c>
      <c r="P22" s="92">
        <v>2</v>
      </c>
      <c r="Q22" s="93">
        <v>1</v>
      </c>
      <c r="R22" s="91">
        <v>1</v>
      </c>
      <c r="S22" s="94">
        <v>0</v>
      </c>
    </row>
    <row r="23" spans="1:19" ht="22.5" customHeight="1">
      <c r="A23" s="89" t="s">
        <v>263</v>
      </c>
      <c r="B23" s="90">
        <v>0</v>
      </c>
      <c r="C23" s="91">
        <v>0</v>
      </c>
      <c r="D23" s="92">
        <v>0</v>
      </c>
      <c r="E23" s="90">
        <v>2</v>
      </c>
      <c r="F23" s="91">
        <v>1</v>
      </c>
      <c r="G23" s="92">
        <v>0</v>
      </c>
      <c r="H23" s="90">
        <v>1</v>
      </c>
      <c r="I23" s="91">
        <v>2</v>
      </c>
      <c r="J23" s="92">
        <v>0</v>
      </c>
      <c r="K23" s="90">
        <v>0</v>
      </c>
      <c r="L23" s="91">
        <v>0</v>
      </c>
      <c r="M23" s="92">
        <v>1</v>
      </c>
      <c r="N23" s="90">
        <v>0</v>
      </c>
      <c r="O23" s="91">
        <v>1</v>
      </c>
      <c r="P23" s="92">
        <v>0</v>
      </c>
      <c r="Q23" s="93">
        <v>0</v>
      </c>
      <c r="R23" s="91">
        <v>0</v>
      </c>
      <c r="S23" s="94">
        <v>0</v>
      </c>
    </row>
    <row r="24" spans="1:19" ht="22.5" customHeight="1">
      <c r="A24" s="89" t="s">
        <v>194</v>
      </c>
      <c r="B24" s="90">
        <v>2</v>
      </c>
      <c r="C24" s="91">
        <v>0</v>
      </c>
      <c r="D24" s="92">
        <v>0</v>
      </c>
      <c r="E24" s="90">
        <v>8</v>
      </c>
      <c r="F24" s="91">
        <v>4</v>
      </c>
      <c r="G24" s="92">
        <v>9</v>
      </c>
      <c r="H24" s="90">
        <v>4</v>
      </c>
      <c r="I24" s="91">
        <v>8</v>
      </c>
      <c r="J24" s="92">
        <v>3</v>
      </c>
      <c r="K24" s="90">
        <v>12</v>
      </c>
      <c r="L24" s="91">
        <v>6</v>
      </c>
      <c r="M24" s="92">
        <v>12</v>
      </c>
      <c r="N24" s="90">
        <v>6</v>
      </c>
      <c r="O24" s="91">
        <v>10</v>
      </c>
      <c r="P24" s="92">
        <v>6</v>
      </c>
      <c r="Q24" s="93">
        <v>1</v>
      </c>
      <c r="R24" s="91">
        <v>1</v>
      </c>
      <c r="S24" s="94">
        <v>1</v>
      </c>
    </row>
    <row r="25" spans="1:19" ht="22.5" customHeight="1">
      <c r="A25" s="89" t="s">
        <v>195</v>
      </c>
      <c r="B25" s="90">
        <v>1</v>
      </c>
      <c r="C25" s="91">
        <v>2</v>
      </c>
      <c r="D25" s="92">
        <v>1</v>
      </c>
      <c r="E25" s="90">
        <v>11</v>
      </c>
      <c r="F25" s="91">
        <v>9</v>
      </c>
      <c r="G25" s="92">
        <v>14</v>
      </c>
      <c r="H25" s="90">
        <v>7</v>
      </c>
      <c r="I25" s="91">
        <v>20</v>
      </c>
      <c r="J25" s="92">
        <v>9</v>
      </c>
      <c r="K25" s="90">
        <v>15</v>
      </c>
      <c r="L25" s="91">
        <v>8</v>
      </c>
      <c r="M25" s="92">
        <v>9</v>
      </c>
      <c r="N25" s="90">
        <v>12</v>
      </c>
      <c r="O25" s="91">
        <v>16</v>
      </c>
      <c r="P25" s="92">
        <v>10</v>
      </c>
      <c r="Q25" s="93">
        <v>3</v>
      </c>
      <c r="R25" s="91">
        <v>3</v>
      </c>
      <c r="S25" s="94">
        <v>2</v>
      </c>
    </row>
    <row r="26" spans="1:19" ht="22.5" customHeight="1">
      <c r="A26" s="89" t="s">
        <v>196</v>
      </c>
      <c r="B26" s="90">
        <v>0</v>
      </c>
      <c r="C26" s="91">
        <v>1</v>
      </c>
      <c r="D26" s="92">
        <v>2</v>
      </c>
      <c r="E26" s="90">
        <v>9</v>
      </c>
      <c r="F26" s="91">
        <v>22</v>
      </c>
      <c r="G26" s="92">
        <v>5</v>
      </c>
      <c r="H26" s="90">
        <v>10</v>
      </c>
      <c r="I26" s="91">
        <v>12</v>
      </c>
      <c r="J26" s="92">
        <v>9</v>
      </c>
      <c r="K26" s="90">
        <v>18</v>
      </c>
      <c r="L26" s="91">
        <v>11</v>
      </c>
      <c r="M26" s="92">
        <v>9</v>
      </c>
      <c r="N26" s="90">
        <v>9</v>
      </c>
      <c r="O26" s="91">
        <v>13</v>
      </c>
      <c r="P26" s="92">
        <v>15</v>
      </c>
      <c r="Q26" s="93">
        <v>2</v>
      </c>
      <c r="R26" s="91">
        <v>4</v>
      </c>
      <c r="S26" s="94">
        <v>2</v>
      </c>
    </row>
    <row r="27" spans="1:19" ht="22.5" customHeight="1">
      <c r="A27" s="89" t="s">
        <v>87</v>
      </c>
      <c r="B27" s="90">
        <v>1</v>
      </c>
      <c r="C27" s="91">
        <v>1</v>
      </c>
      <c r="D27" s="92">
        <v>0</v>
      </c>
      <c r="E27" s="90">
        <v>4</v>
      </c>
      <c r="F27" s="91">
        <v>4</v>
      </c>
      <c r="G27" s="92">
        <v>2</v>
      </c>
      <c r="H27" s="90">
        <v>7</v>
      </c>
      <c r="I27" s="91">
        <v>4</v>
      </c>
      <c r="J27" s="92">
        <v>1</v>
      </c>
      <c r="K27" s="90">
        <v>1</v>
      </c>
      <c r="L27" s="91">
        <v>1</v>
      </c>
      <c r="M27" s="92">
        <v>0</v>
      </c>
      <c r="N27" s="90">
        <v>3</v>
      </c>
      <c r="O27" s="91">
        <v>2</v>
      </c>
      <c r="P27" s="92">
        <v>2</v>
      </c>
      <c r="Q27" s="93">
        <v>0</v>
      </c>
      <c r="R27" s="91">
        <v>0</v>
      </c>
      <c r="S27" s="94">
        <v>0</v>
      </c>
    </row>
    <row r="28" spans="1:19" ht="22.5" customHeight="1">
      <c r="A28" s="89" t="s">
        <v>88</v>
      </c>
      <c r="B28" s="90">
        <v>0</v>
      </c>
      <c r="C28" s="91">
        <v>0</v>
      </c>
      <c r="D28" s="92">
        <v>0</v>
      </c>
      <c r="E28" s="90">
        <v>4</v>
      </c>
      <c r="F28" s="91">
        <v>1</v>
      </c>
      <c r="G28" s="92">
        <v>3</v>
      </c>
      <c r="H28" s="90">
        <v>6</v>
      </c>
      <c r="I28" s="91">
        <v>3</v>
      </c>
      <c r="J28" s="92">
        <v>5</v>
      </c>
      <c r="K28" s="90">
        <v>3</v>
      </c>
      <c r="L28" s="91">
        <v>7</v>
      </c>
      <c r="M28" s="92">
        <v>4</v>
      </c>
      <c r="N28" s="90">
        <v>6</v>
      </c>
      <c r="O28" s="91">
        <v>2</v>
      </c>
      <c r="P28" s="92">
        <v>7</v>
      </c>
      <c r="Q28" s="93">
        <v>0</v>
      </c>
      <c r="R28" s="91">
        <v>1</v>
      </c>
      <c r="S28" s="94">
        <v>0</v>
      </c>
    </row>
    <row r="29" spans="1:19" ht="22.5" customHeight="1">
      <c r="A29" s="89" t="s">
        <v>89</v>
      </c>
      <c r="B29" s="90">
        <v>1</v>
      </c>
      <c r="C29" s="91">
        <v>3</v>
      </c>
      <c r="D29" s="92">
        <v>1</v>
      </c>
      <c r="E29" s="90">
        <v>7</v>
      </c>
      <c r="F29" s="91">
        <v>13</v>
      </c>
      <c r="G29" s="92">
        <v>5</v>
      </c>
      <c r="H29" s="90">
        <v>7</v>
      </c>
      <c r="I29" s="91">
        <v>8</v>
      </c>
      <c r="J29" s="92">
        <v>6</v>
      </c>
      <c r="K29" s="90">
        <v>15</v>
      </c>
      <c r="L29" s="91">
        <v>18</v>
      </c>
      <c r="M29" s="92">
        <v>15</v>
      </c>
      <c r="N29" s="90">
        <v>19</v>
      </c>
      <c r="O29" s="91">
        <v>7</v>
      </c>
      <c r="P29" s="92">
        <v>14</v>
      </c>
      <c r="Q29" s="93">
        <v>2</v>
      </c>
      <c r="R29" s="91">
        <v>1</v>
      </c>
      <c r="S29" s="94">
        <v>1</v>
      </c>
    </row>
    <row r="30" spans="1:19" ht="22.5" customHeight="1">
      <c r="A30" s="89" t="s">
        <v>90</v>
      </c>
      <c r="B30" s="90">
        <v>1</v>
      </c>
      <c r="C30" s="91">
        <v>1</v>
      </c>
      <c r="D30" s="92">
        <v>2</v>
      </c>
      <c r="E30" s="90">
        <v>7</v>
      </c>
      <c r="F30" s="91">
        <v>6</v>
      </c>
      <c r="G30" s="92">
        <v>5</v>
      </c>
      <c r="H30" s="90">
        <v>3</v>
      </c>
      <c r="I30" s="91">
        <v>6</v>
      </c>
      <c r="J30" s="92">
        <v>3</v>
      </c>
      <c r="K30" s="90">
        <v>8</v>
      </c>
      <c r="L30" s="91">
        <v>12</v>
      </c>
      <c r="M30" s="92">
        <v>6</v>
      </c>
      <c r="N30" s="90">
        <v>10</v>
      </c>
      <c r="O30" s="91">
        <v>6</v>
      </c>
      <c r="P30" s="92">
        <v>7</v>
      </c>
      <c r="Q30" s="93">
        <v>1</v>
      </c>
      <c r="R30" s="91">
        <v>0</v>
      </c>
      <c r="S30" s="94">
        <v>0</v>
      </c>
    </row>
    <row r="31" spans="1:19" ht="22.5" customHeight="1">
      <c r="A31" s="89" t="s">
        <v>91</v>
      </c>
      <c r="B31" s="90">
        <v>0</v>
      </c>
      <c r="C31" s="91">
        <v>1</v>
      </c>
      <c r="D31" s="92">
        <v>2</v>
      </c>
      <c r="E31" s="90">
        <v>2</v>
      </c>
      <c r="F31" s="91">
        <v>2</v>
      </c>
      <c r="G31" s="92">
        <v>1</v>
      </c>
      <c r="H31" s="90">
        <v>2</v>
      </c>
      <c r="I31" s="91">
        <v>0</v>
      </c>
      <c r="J31" s="92">
        <v>2</v>
      </c>
      <c r="K31" s="90">
        <v>3</v>
      </c>
      <c r="L31" s="91">
        <v>4</v>
      </c>
      <c r="M31" s="92">
        <v>2</v>
      </c>
      <c r="N31" s="90">
        <v>0</v>
      </c>
      <c r="O31" s="91">
        <v>0</v>
      </c>
      <c r="P31" s="92">
        <v>3</v>
      </c>
      <c r="Q31" s="93">
        <v>1</v>
      </c>
      <c r="R31" s="91">
        <v>0</v>
      </c>
      <c r="S31" s="94">
        <v>0</v>
      </c>
    </row>
    <row r="32" spans="1:19" ht="22.5" customHeight="1">
      <c r="A32" s="89" t="s">
        <v>92</v>
      </c>
      <c r="B32" s="90">
        <v>1</v>
      </c>
      <c r="C32" s="91">
        <v>0</v>
      </c>
      <c r="D32" s="92">
        <v>1</v>
      </c>
      <c r="E32" s="90">
        <v>6</v>
      </c>
      <c r="F32" s="91">
        <v>5</v>
      </c>
      <c r="G32" s="92">
        <v>4</v>
      </c>
      <c r="H32" s="90">
        <v>1</v>
      </c>
      <c r="I32" s="91">
        <v>5</v>
      </c>
      <c r="J32" s="92">
        <v>0</v>
      </c>
      <c r="K32" s="90">
        <v>6</v>
      </c>
      <c r="L32" s="91">
        <v>3</v>
      </c>
      <c r="M32" s="92">
        <v>5</v>
      </c>
      <c r="N32" s="90">
        <v>4</v>
      </c>
      <c r="O32" s="91">
        <v>4</v>
      </c>
      <c r="P32" s="92">
        <v>3</v>
      </c>
      <c r="Q32" s="93">
        <v>1</v>
      </c>
      <c r="R32" s="91">
        <v>0</v>
      </c>
      <c r="S32" s="94">
        <v>0</v>
      </c>
    </row>
    <row r="33" spans="1:19" ht="22.5" customHeight="1">
      <c r="A33" s="89" t="s">
        <v>93</v>
      </c>
      <c r="B33" s="90">
        <v>0</v>
      </c>
      <c r="C33" s="91">
        <v>0</v>
      </c>
      <c r="D33" s="92">
        <v>0</v>
      </c>
      <c r="E33" s="90">
        <v>3</v>
      </c>
      <c r="F33" s="91">
        <v>1</v>
      </c>
      <c r="G33" s="92">
        <v>5</v>
      </c>
      <c r="H33" s="90">
        <v>4</v>
      </c>
      <c r="I33" s="91">
        <v>3</v>
      </c>
      <c r="J33" s="92">
        <v>2</v>
      </c>
      <c r="K33" s="90">
        <v>1</v>
      </c>
      <c r="L33" s="91">
        <v>3</v>
      </c>
      <c r="M33" s="92">
        <v>3</v>
      </c>
      <c r="N33" s="90">
        <v>2</v>
      </c>
      <c r="O33" s="91">
        <v>1</v>
      </c>
      <c r="P33" s="92">
        <v>2</v>
      </c>
      <c r="Q33" s="93">
        <v>0</v>
      </c>
      <c r="R33" s="91">
        <v>0</v>
      </c>
      <c r="S33" s="94">
        <v>0</v>
      </c>
    </row>
    <row r="34" spans="1:19" ht="22.5" customHeight="1">
      <c r="A34" s="89" t="s">
        <v>94</v>
      </c>
      <c r="B34" s="90">
        <v>0</v>
      </c>
      <c r="C34" s="91">
        <v>0</v>
      </c>
      <c r="D34" s="92">
        <v>0</v>
      </c>
      <c r="E34" s="90">
        <v>0</v>
      </c>
      <c r="F34" s="91">
        <v>0</v>
      </c>
      <c r="G34" s="92">
        <v>1</v>
      </c>
      <c r="H34" s="90">
        <v>0</v>
      </c>
      <c r="I34" s="91">
        <v>1</v>
      </c>
      <c r="J34" s="92">
        <v>0</v>
      </c>
      <c r="K34" s="90">
        <v>2</v>
      </c>
      <c r="L34" s="91">
        <v>0</v>
      </c>
      <c r="M34" s="92">
        <v>1</v>
      </c>
      <c r="N34" s="90">
        <v>0</v>
      </c>
      <c r="O34" s="91">
        <v>1</v>
      </c>
      <c r="P34" s="92">
        <v>0</v>
      </c>
      <c r="Q34" s="93">
        <v>0</v>
      </c>
      <c r="R34" s="91">
        <v>0</v>
      </c>
      <c r="S34" s="94">
        <v>0</v>
      </c>
    </row>
    <row r="35" spans="1:19" ht="22.5" customHeight="1">
      <c r="A35" s="89" t="s">
        <v>95</v>
      </c>
      <c r="B35" s="90">
        <v>0</v>
      </c>
      <c r="C35" s="91">
        <v>0</v>
      </c>
      <c r="D35" s="92">
        <v>0</v>
      </c>
      <c r="E35" s="90">
        <v>0</v>
      </c>
      <c r="F35" s="91">
        <v>0</v>
      </c>
      <c r="G35" s="92">
        <v>0</v>
      </c>
      <c r="H35" s="90">
        <v>0</v>
      </c>
      <c r="I35" s="91">
        <v>1</v>
      </c>
      <c r="J35" s="92">
        <v>0</v>
      </c>
      <c r="K35" s="90">
        <v>0</v>
      </c>
      <c r="L35" s="91">
        <v>0</v>
      </c>
      <c r="M35" s="92">
        <v>1</v>
      </c>
      <c r="N35" s="90">
        <v>0</v>
      </c>
      <c r="O35" s="91">
        <v>0</v>
      </c>
      <c r="P35" s="92">
        <v>0</v>
      </c>
      <c r="Q35" s="93">
        <v>0</v>
      </c>
      <c r="R35" s="91">
        <v>0</v>
      </c>
      <c r="S35" s="94">
        <v>0</v>
      </c>
    </row>
    <row r="36" spans="1:19" ht="22.5" customHeight="1">
      <c r="A36" s="89" t="s">
        <v>96</v>
      </c>
      <c r="B36" s="90">
        <v>1</v>
      </c>
      <c r="C36" s="91">
        <v>1</v>
      </c>
      <c r="D36" s="92">
        <v>0</v>
      </c>
      <c r="E36" s="90">
        <v>3</v>
      </c>
      <c r="F36" s="91">
        <v>1</v>
      </c>
      <c r="G36" s="92">
        <v>0</v>
      </c>
      <c r="H36" s="90">
        <v>1</v>
      </c>
      <c r="I36" s="91">
        <v>1</v>
      </c>
      <c r="J36" s="92">
        <v>4</v>
      </c>
      <c r="K36" s="90">
        <v>2</v>
      </c>
      <c r="L36" s="91">
        <v>3</v>
      </c>
      <c r="M36" s="92">
        <v>3</v>
      </c>
      <c r="N36" s="90">
        <v>0</v>
      </c>
      <c r="O36" s="91">
        <v>0</v>
      </c>
      <c r="P36" s="92">
        <v>0</v>
      </c>
      <c r="Q36" s="93">
        <v>0</v>
      </c>
      <c r="R36" s="91">
        <v>0</v>
      </c>
      <c r="S36" s="94">
        <v>0</v>
      </c>
    </row>
    <row r="37" spans="1:19" ht="22.5" customHeight="1">
      <c r="A37" s="89" t="s">
        <v>97</v>
      </c>
      <c r="B37" s="90">
        <v>0</v>
      </c>
      <c r="C37" s="91">
        <v>0</v>
      </c>
      <c r="D37" s="92">
        <v>0</v>
      </c>
      <c r="E37" s="90">
        <v>0</v>
      </c>
      <c r="F37" s="91">
        <v>1</v>
      </c>
      <c r="G37" s="92">
        <v>1</v>
      </c>
      <c r="H37" s="90">
        <v>3</v>
      </c>
      <c r="I37" s="91">
        <v>2</v>
      </c>
      <c r="J37" s="92">
        <v>1</v>
      </c>
      <c r="K37" s="90">
        <v>0</v>
      </c>
      <c r="L37" s="91">
        <v>1</v>
      </c>
      <c r="M37" s="92">
        <v>3</v>
      </c>
      <c r="N37" s="90">
        <v>1</v>
      </c>
      <c r="O37" s="91">
        <v>3</v>
      </c>
      <c r="P37" s="92">
        <v>0</v>
      </c>
      <c r="Q37" s="93">
        <v>0</v>
      </c>
      <c r="R37" s="91">
        <v>0</v>
      </c>
      <c r="S37" s="94">
        <v>0</v>
      </c>
    </row>
    <row r="38" spans="1:19" ht="22.5" customHeight="1">
      <c r="A38" s="89" t="s">
        <v>98</v>
      </c>
      <c r="B38" s="90">
        <v>0</v>
      </c>
      <c r="C38" s="91">
        <v>0</v>
      </c>
      <c r="D38" s="92">
        <v>0</v>
      </c>
      <c r="E38" s="90">
        <v>0</v>
      </c>
      <c r="F38" s="91">
        <v>0</v>
      </c>
      <c r="G38" s="92">
        <v>0</v>
      </c>
      <c r="H38" s="90">
        <v>0</v>
      </c>
      <c r="I38" s="91">
        <v>0</v>
      </c>
      <c r="J38" s="92">
        <v>0</v>
      </c>
      <c r="K38" s="90">
        <v>0</v>
      </c>
      <c r="L38" s="91">
        <v>0</v>
      </c>
      <c r="M38" s="92">
        <v>0</v>
      </c>
      <c r="N38" s="90">
        <v>0</v>
      </c>
      <c r="O38" s="91">
        <v>0</v>
      </c>
      <c r="P38" s="92">
        <v>0</v>
      </c>
      <c r="Q38" s="93">
        <v>0</v>
      </c>
      <c r="R38" s="91">
        <v>0</v>
      </c>
      <c r="S38" s="94">
        <v>0</v>
      </c>
    </row>
    <row r="39" spans="1:19" ht="22.5" customHeight="1">
      <c r="A39" s="89" t="s">
        <v>99</v>
      </c>
      <c r="B39" s="90">
        <v>0</v>
      </c>
      <c r="C39" s="91">
        <v>0</v>
      </c>
      <c r="D39" s="92">
        <v>0</v>
      </c>
      <c r="E39" s="90">
        <v>4</v>
      </c>
      <c r="F39" s="91">
        <v>3</v>
      </c>
      <c r="G39" s="92">
        <v>1</v>
      </c>
      <c r="H39" s="90">
        <v>7</v>
      </c>
      <c r="I39" s="91">
        <v>2</v>
      </c>
      <c r="J39" s="92">
        <v>2</v>
      </c>
      <c r="K39" s="90">
        <v>4</v>
      </c>
      <c r="L39" s="91">
        <v>1</v>
      </c>
      <c r="M39" s="92">
        <v>2</v>
      </c>
      <c r="N39" s="90">
        <v>2</v>
      </c>
      <c r="O39" s="91">
        <v>1</v>
      </c>
      <c r="P39" s="92">
        <v>2</v>
      </c>
      <c r="Q39" s="93">
        <v>0</v>
      </c>
      <c r="R39" s="91">
        <v>0</v>
      </c>
      <c r="S39" s="94">
        <v>0</v>
      </c>
    </row>
    <row r="40" spans="1:19" ht="22.5" customHeight="1">
      <c r="A40" s="89" t="s">
        <v>100</v>
      </c>
      <c r="B40" s="90">
        <v>0</v>
      </c>
      <c r="C40" s="91">
        <v>1</v>
      </c>
      <c r="D40" s="92">
        <v>1</v>
      </c>
      <c r="E40" s="90">
        <v>6</v>
      </c>
      <c r="F40" s="91">
        <v>7</v>
      </c>
      <c r="G40" s="92">
        <v>5</v>
      </c>
      <c r="H40" s="90">
        <v>4</v>
      </c>
      <c r="I40" s="91">
        <v>3</v>
      </c>
      <c r="J40" s="92">
        <v>4</v>
      </c>
      <c r="K40" s="90">
        <v>4</v>
      </c>
      <c r="L40" s="91">
        <v>4</v>
      </c>
      <c r="M40" s="92">
        <v>2</v>
      </c>
      <c r="N40" s="90">
        <v>6</v>
      </c>
      <c r="O40" s="91">
        <v>4</v>
      </c>
      <c r="P40" s="92">
        <v>7</v>
      </c>
      <c r="Q40" s="93">
        <v>0</v>
      </c>
      <c r="R40" s="91">
        <v>1</v>
      </c>
      <c r="S40" s="94">
        <v>1</v>
      </c>
    </row>
    <row r="41" spans="1:19" ht="22.5" customHeight="1">
      <c r="A41" s="89" t="s">
        <v>101</v>
      </c>
      <c r="B41" s="90">
        <v>1</v>
      </c>
      <c r="C41" s="91">
        <v>0</v>
      </c>
      <c r="D41" s="92">
        <v>1</v>
      </c>
      <c r="E41" s="90">
        <v>2</v>
      </c>
      <c r="F41" s="91">
        <v>3</v>
      </c>
      <c r="G41" s="92">
        <v>5</v>
      </c>
      <c r="H41" s="90">
        <v>2</v>
      </c>
      <c r="I41" s="91">
        <v>4</v>
      </c>
      <c r="J41" s="92">
        <v>1</v>
      </c>
      <c r="K41" s="90">
        <v>2</v>
      </c>
      <c r="L41" s="91">
        <v>3</v>
      </c>
      <c r="M41" s="92">
        <v>3</v>
      </c>
      <c r="N41" s="90">
        <v>8</v>
      </c>
      <c r="O41" s="91">
        <v>4</v>
      </c>
      <c r="P41" s="92">
        <v>3</v>
      </c>
      <c r="Q41" s="93">
        <v>0</v>
      </c>
      <c r="R41" s="91">
        <v>0</v>
      </c>
      <c r="S41" s="94">
        <v>2</v>
      </c>
    </row>
    <row r="42" spans="1:19" ht="22.5" customHeight="1" thickBot="1">
      <c r="A42" s="95" t="s">
        <v>264</v>
      </c>
      <c r="B42" s="96">
        <v>0</v>
      </c>
      <c r="C42" s="97">
        <v>1</v>
      </c>
      <c r="D42" s="98">
        <v>2</v>
      </c>
      <c r="E42" s="96">
        <v>6</v>
      </c>
      <c r="F42" s="97">
        <v>12</v>
      </c>
      <c r="G42" s="98">
        <v>4</v>
      </c>
      <c r="H42" s="96">
        <v>5</v>
      </c>
      <c r="I42" s="97">
        <v>3</v>
      </c>
      <c r="J42" s="98">
        <v>5</v>
      </c>
      <c r="K42" s="96">
        <v>2</v>
      </c>
      <c r="L42" s="97">
        <v>2</v>
      </c>
      <c r="M42" s="98">
        <v>2</v>
      </c>
      <c r="N42" s="96">
        <v>9</v>
      </c>
      <c r="O42" s="97">
        <v>4</v>
      </c>
      <c r="P42" s="98">
        <v>8</v>
      </c>
      <c r="Q42" s="99">
        <v>1</v>
      </c>
      <c r="R42" s="97">
        <v>1</v>
      </c>
      <c r="S42" s="100">
        <v>1</v>
      </c>
    </row>
    <row r="43" spans="1:19">
      <c r="A43" s="78" t="s">
        <v>102</v>
      </c>
      <c r="B43" s="79"/>
      <c r="C43" s="79"/>
      <c r="D43" s="79"/>
      <c r="E43" s="79"/>
      <c r="F43" s="79"/>
      <c r="G43" s="79"/>
      <c r="H43" s="79"/>
      <c r="I43" s="79"/>
      <c r="J43" s="79"/>
      <c r="K43" s="79"/>
      <c r="L43" s="79"/>
      <c r="M43" s="79"/>
      <c r="N43" s="79"/>
      <c r="O43" s="79"/>
      <c r="P43" s="79"/>
      <c r="Q43" s="79"/>
      <c r="R43" s="79"/>
      <c r="S43" s="79"/>
    </row>
  </sheetData>
  <mergeCells count="10">
    <mergeCell ref="A2:S2"/>
    <mergeCell ref="R3:S3"/>
    <mergeCell ref="B4:S4"/>
    <mergeCell ref="B5:D5"/>
    <mergeCell ref="E5:G5"/>
    <mergeCell ref="H5:J5"/>
    <mergeCell ref="K5:M5"/>
    <mergeCell ref="N5:P5"/>
    <mergeCell ref="Q5:S5"/>
    <mergeCell ref="A4:A6"/>
  </mergeCells>
  <phoneticPr fontId="2"/>
  <pageMargins left="0.7" right="0.7" top="0.75" bottom="0.75" header="0.3" footer="0.3"/>
  <pageSetup paperSize="9"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Normal="100" workbookViewId="0"/>
  </sheetViews>
  <sheetFormatPr defaultColWidth="8.625" defaultRowHeight="13.5"/>
  <cols>
    <col min="1" max="1" width="11" style="22" customWidth="1"/>
    <col min="2" max="2" width="8.125" style="22" customWidth="1"/>
    <col min="3" max="7" width="5" style="22" customWidth="1"/>
    <col min="8" max="9" width="6.25" style="22" customWidth="1"/>
    <col min="10" max="11" width="5.5" style="22" customWidth="1"/>
    <col min="12" max="12" width="8.25" style="22" customWidth="1"/>
    <col min="13" max="13" width="6.5" style="22" customWidth="1"/>
    <col min="14" max="16" width="5" style="22" customWidth="1"/>
    <col min="17" max="17" width="6.625" style="22" customWidth="1"/>
    <col min="18" max="16384" width="8.625" style="22"/>
  </cols>
  <sheetData>
    <row r="1" spans="1:17" ht="30" customHeight="1"/>
    <row r="2" spans="1:17" ht="22.5" customHeight="1">
      <c r="A2" s="335" t="s">
        <v>324</v>
      </c>
      <c r="B2" s="335"/>
      <c r="C2" s="335"/>
      <c r="D2" s="335"/>
      <c r="E2" s="335"/>
      <c r="F2" s="335"/>
      <c r="G2" s="335"/>
      <c r="H2" s="335"/>
      <c r="I2" s="335"/>
      <c r="J2" s="335"/>
      <c r="K2" s="335"/>
      <c r="L2" s="335"/>
      <c r="M2" s="335"/>
      <c r="N2" s="335"/>
      <c r="O2" s="335"/>
      <c r="P2" s="335"/>
      <c r="Q2" s="335"/>
    </row>
    <row r="3" spans="1:17" s="18" customFormat="1" ht="13.5" customHeight="1" thickBot="1">
      <c r="A3" s="105" t="s">
        <v>110</v>
      </c>
      <c r="B3" s="105"/>
      <c r="C3" s="105"/>
      <c r="D3" s="105"/>
      <c r="E3" s="105"/>
      <c r="F3" s="105"/>
      <c r="G3" s="105"/>
      <c r="H3" s="105"/>
      <c r="I3" s="105"/>
      <c r="J3" s="105"/>
      <c r="K3" s="105"/>
      <c r="L3" s="105"/>
      <c r="M3" s="105"/>
      <c r="N3" s="105"/>
      <c r="O3" s="105"/>
      <c r="P3" s="22"/>
      <c r="Q3" s="106" t="s">
        <v>41</v>
      </c>
    </row>
    <row r="4" spans="1:17" s="15" customFormat="1" ht="24" customHeight="1">
      <c r="A4" s="446" t="s">
        <v>154</v>
      </c>
      <c r="B4" s="435" t="s">
        <v>111</v>
      </c>
      <c r="C4" s="437" t="s">
        <v>216</v>
      </c>
      <c r="D4" s="437"/>
      <c r="E4" s="437"/>
      <c r="F4" s="437"/>
      <c r="G4" s="107" t="s">
        <v>217</v>
      </c>
      <c r="H4" s="108"/>
      <c r="I4" s="107"/>
      <c r="J4" s="107"/>
      <c r="K4" s="107"/>
      <c r="L4" s="438" t="s">
        <v>114</v>
      </c>
      <c r="M4" s="107" t="s">
        <v>115</v>
      </c>
      <c r="N4" s="107"/>
      <c r="O4" s="107"/>
      <c r="P4" s="438" t="s">
        <v>116</v>
      </c>
      <c r="Q4" s="442" t="s">
        <v>197</v>
      </c>
    </row>
    <row r="5" spans="1:17" s="15" customFormat="1" ht="84" customHeight="1">
      <c r="A5" s="447"/>
      <c r="B5" s="436"/>
      <c r="C5" s="287" t="s">
        <v>155</v>
      </c>
      <c r="D5" s="288" t="s">
        <v>117</v>
      </c>
      <c r="E5" s="288" t="s">
        <v>118</v>
      </c>
      <c r="F5" s="294" t="s">
        <v>272</v>
      </c>
      <c r="G5" s="293" t="s">
        <v>198</v>
      </c>
      <c r="H5" s="288" t="s">
        <v>119</v>
      </c>
      <c r="I5" s="288" t="s">
        <v>120</v>
      </c>
      <c r="J5" s="288" t="s">
        <v>121</v>
      </c>
      <c r="K5" s="289" t="s">
        <v>122</v>
      </c>
      <c r="L5" s="439"/>
      <c r="M5" s="287" t="s">
        <v>123</v>
      </c>
      <c r="N5" s="288" t="s">
        <v>124</v>
      </c>
      <c r="O5" s="294" t="s">
        <v>125</v>
      </c>
      <c r="P5" s="439"/>
      <c r="Q5" s="443"/>
    </row>
    <row r="6" spans="1:17" s="18" customFormat="1" ht="26.25" customHeight="1">
      <c r="A6" s="109" t="s">
        <v>206</v>
      </c>
      <c r="B6" s="110">
        <v>1151</v>
      </c>
      <c r="C6" s="290">
        <v>0</v>
      </c>
      <c r="D6" s="291">
        <v>2</v>
      </c>
      <c r="E6" s="291">
        <v>3</v>
      </c>
      <c r="F6" s="292">
        <v>0</v>
      </c>
      <c r="G6" s="290">
        <v>0</v>
      </c>
      <c r="H6" s="291">
        <v>31</v>
      </c>
      <c r="I6" s="291">
        <v>27</v>
      </c>
      <c r="J6" s="291">
        <v>2</v>
      </c>
      <c r="K6" s="292">
        <v>0</v>
      </c>
      <c r="L6" s="111">
        <v>857</v>
      </c>
      <c r="M6" s="290">
        <v>42</v>
      </c>
      <c r="N6" s="291">
        <v>4</v>
      </c>
      <c r="O6" s="292">
        <v>9</v>
      </c>
      <c r="P6" s="111">
        <v>22</v>
      </c>
      <c r="Q6" s="110">
        <v>152</v>
      </c>
    </row>
    <row r="7" spans="1:17" s="18" customFormat="1" ht="26.25" customHeight="1">
      <c r="A7" s="109" t="s">
        <v>254</v>
      </c>
      <c r="B7" s="110">
        <v>1062</v>
      </c>
      <c r="C7" s="290">
        <v>2</v>
      </c>
      <c r="D7" s="291">
        <v>2</v>
      </c>
      <c r="E7" s="291">
        <v>4</v>
      </c>
      <c r="F7" s="292">
        <v>3</v>
      </c>
      <c r="G7" s="290">
        <v>0</v>
      </c>
      <c r="H7" s="291">
        <v>62</v>
      </c>
      <c r="I7" s="291">
        <v>37</v>
      </c>
      <c r="J7" s="291">
        <v>8</v>
      </c>
      <c r="K7" s="292">
        <v>4</v>
      </c>
      <c r="L7" s="111">
        <v>744</v>
      </c>
      <c r="M7" s="290">
        <v>36</v>
      </c>
      <c r="N7" s="291">
        <v>2</v>
      </c>
      <c r="O7" s="292">
        <v>3</v>
      </c>
      <c r="P7" s="111">
        <v>15</v>
      </c>
      <c r="Q7" s="110">
        <v>140</v>
      </c>
    </row>
    <row r="8" spans="1:17" s="18" customFormat="1" ht="26.25" customHeight="1">
      <c r="A8" s="109" t="s">
        <v>253</v>
      </c>
      <c r="B8" s="298" t="s">
        <v>313</v>
      </c>
      <c r="C8" s="290">
        <v>3</v>
      </c>
      <c r="D8" s="291">
        <v>2</v>
      </c>
      <c r="E8" s="291">
        <v>1</v>
      </c>
      <c r="F8" s="292">
        <v>4</v>
      </c>
      <c r="G8" s="290">
        <v>0</v>
      </c>
      <c r="H8" s="291">
        <v>64</v>
      </c>
      <c r="I8" s="291">
        <v>43</v>
      </c>
      <c r="J8" s="291">
        <v>7</v>
      </c>
      <c r="K8" s="292">
        <v>4</v>
      </c>
      <c r="L8" s="111">
        <v>694</v>
      </c>
      <c r="M8" s="290">
        <v>49</v>
      </c>
      <c r="N8" s="291">
        <v>4</v>
      </c>
      <c r="O8" s="292">
        <v>4</v>
      </c>
      <c r="P8" s="111">
        <v>13</v>
      </c>
      <c r="Q8" s="110">
        <v>124</v>
      </c>
    </row>
    <row r="9" spans="1:17" s="18" customFormat="1" ht="26.25" customHeight="1">
      <c r="A9" s="68" t="s">
        <v>255</v>
      </c>
      <c r="B9" s="60">
        <v>945</v>
      </c>
      <c r="C9" s="295">
        <v>0</v>
      </c>
      <c r="D9" s="296">
        <v>0</v>
      </c>
      <c r="E9" s="296">
        <v>0</v>
      </c>
      <c r="F9" s="297">
        <v>0</v>
      </c>
      <c r="G9" s="295">
        <v>0</v>
      </c>
      <c r="H9" s="296">
        <v>55</v>
      </c>
      <c r="I9" s="296">
        <v>25</v>
      </c>
      <c r="J9" s="296">
        <v>5</v>
      </c>
      <c r="K9" s="297">
        <v>4</v>
      </c>
      <c r="L9" s="192">
        <v>631</v>
      </c>
      <c r="M9" s="295">
        <v>85</v>
      </c>
      <c r="N9" s="296">
        <v>3</v>
      </c>
      <c r="O9" s="297">
        <v>5</v>
      </c>
      <c r="P9" s="192">
        <v>16</v>
      </c>
      <c r="Q9" s="60">
        <v>116</v>
      </c>
    </row>
    <row r="10" spans="1:17" s="18" customFormat="1" ht="26.25" customHeight="1">
      <c r="A10" s="303" t="s">
        <v>301</v>
      </c>
      <c r="B10" s="313">
        <v>1237</v>
      </c>
      <c r="C10" s="314">
        <v>1</v>
      </c>
      <c r="D10" s="315">
        <v>2</v>
      </c>
      <c r="E10" s="315">
        <v>0</v>
      </c>
      <c r="F10" s="316">
        <v>8</v>
      </c>
      <c r="G10" s="314">
        <v>0</v>
      </c>
      <c r="H10" s="315">
        <v>59</v>
      </c>
      <c r="I10" s="315">
        <v>39</v>
      </c>
      <c r="J10" s="315">
        <v>8</v>
      </c>
      <c r="K10" s="316">
        <v>2</v>
      </c>
      <c r="L10" s="317">
        <v>824</v>
      </c>
      <c r="M10" s="314">
        <v>142</v>
      </c>
      <c r="N10" s="315">
        <v>6</v>
      </c>
      <c r="O10" s="316">
        <v>2</v>
      </c>
      <c r="P10" s="317">
        <v>19</v>
      </c>
      <c r="Q10" s="313">
        <v>125</v>
      </c>
    </row>
    <row r="11" spans="1:17" s="18" customFormat="1" ht="18.75" customHeight="1">
      <c r="A11" s="112" t="s">
        <v>126</v>
      </c>
      <c r="B11" s="420">
        <v>2861</v>
      </c>
      <c r="C11" s="424">
        <v>2</v>
      </c>
      <c r="D11" s="430">
        <v>0</v>
      </c>
      <c r="E11" s="430">
        <v>2</v>
      </c>
      <c r="F11" s="432">
        <v>8</v>
      </c>
      <c r="G11" s="417">
        <v>0</v>
      </c>
      <c r="H11" s="430">
        <v>150</v>
      </c>
      <c r="I11" s="430">
        <v>96</v>
      </c>
      <c r="J11" s="430">
        <v>22</v>
      </c>
      <c r="K11" s="432">
        <v>4</v>
      </c>
      <c r="L11" s="420">
        <v>1880</v>
      </c>
      <c r="M11" s="424">
        <v>286</v>
      </c>
      <c r="N11" s="430">
        <v>12</v>
      </c>
      <c r="O11" s="432">
        <v>13</v>
      </c>
      <c r="P11" s="420">
        <v>50</v>
      </c>
      <c r="Q11" s="440">
        <v>336</v>
      </c>
    </row>
    <row r="12" spans="1:17" s="18" customFormat="1" ht="18.75" customHeight="1">
      <c r="A12" s="113" t="s">
        <v>269</v>
      </c>
      <c r="B12" s="421"/>
      <c r="C12" s="428"/>
      <c r="D12" s="444"/>
      <c r="E12" s="444"/>
      <c r="F12" s="445"/>
      <c r="G12" s="422"/>
      <c r="H12" s="444"/>
      <c r="I12" s="444"/>
      <c r="J12" s="444"/>
      <c r="K12" s="445"/>
      <c r="L12" s="421"/>
      <c r="M12" s="428"/>
      <c r="N12" s="444"/>
      <c r="O12" s="445"/>
      <c r="P12" s="421"/>
      <c r="Q12" s="441"/>
    </row>
    <row r="13" spans="1:17" s="18" customFormat="1" ht="18.75" customHeight="1">
      <c r="A13" s="112" t="s">
        <v>126</v>
      </c>
      <c r="B13" s="420">
        <v>3750</v>
      </c>
      <c r="C13" s="424">
        <v>9</v>
      </c>
      <c r="D13" s="430">
        <v>5</v>
      </c>
      <c r="E13" s="430">
        <v>4</v>
      </c>
      <c r="F13" s="432">
        <v>22</v>
      </c>
      <c r="G13" s="417">
        <v>0</v>
      </c>
      <c r="H13" s="430">
        <v>164</v>
      </c>
      <c r="I13" s="430">
        <v>105</v>
      </c>
      <c r="J13" s="430">
        <v>44</v>
      </c>
      <c r="K13" s="432">
        <v>11</v>
      </c>
      <c r="L13" s="420">
        <v>2414</v>
      </c>
      <c r="M13" s="424">
        <v>487</v>
      </c>
      <c r="N13" s="430">
        <v>24</v>
      </c>
      <c r="O13" s="432">
        <v>8</v>
      </c>
      <c r="P13" s="420">
        <v>61</v>
      </c>
      <c r="Q13" s="440">
        <v>392</v>
      </c>
    </row>
    <row r="14" spans="1:17" s="18" customFormat="1" ht="18.75" customHeight="1" thickBot="1">
      <c r="A14" s="113" t="s">
        <v>281</v>
      </c>
      <c r="B14" s="421"/>
      <c r="C14" s="425"/>
      <c r="D14" s="431"/>
      <c r="E14" s="431"/>
      <c r="F14" s="433"/>
      <c r="G14" s="418"/>
      <c r="H14" s="431"/>
      <c r="I14" s="431"/>
      <c r="J14" s="431"/>
      <c r="K14" s="433"/>
      <c r="L14" s="421"/>
      <c r="M14" s="425"/>
      <c r="N14" s="431"/>
      <c r="O14" s="433"/>
      <c r="P14" s="421"/>
      <c r="Q14" s="441"/>
    </row>
    <row r="15" spans="1:17" s="18" customFormat="1" ht="13.15" customHeight="1">
      <c r="A15" s="114"/>
      <c r="B15" s="115"/>
      <c r="C15" s="115"/>
      <c r="D15" s="115"/>
      <c r="E15" s="115"/>
      <c r="F15" s="115"/>
      <c r="G15" s="115"/>
      <c r="H15" s="115"/>
      <c r="I15" s="115"/>
      <c r="J15" s="115"/>
      <c r="K15" s="115"/>
      <c r="L15" s="115"/>
      <c r="M15" s="115"/>
      <c r="N15" s="115"/>
      <c r="O15" s="115"/>
      <c r="P15" s="115"/>
      <c r="Q15" s="115"/>
    </row>
    <row r="16" spans="1:17" s="18" customFormat="1" ht="13.5" customHeight="1" thickBot="1">
      <c r="A16" s="116" t="s">
        <v>127</v>
      </c>
      <c r="B16" s="117"/>
      <c r="C16" s="117"/>
      <c r="D16" s="117"/>
      <c r="E16" s="117"/>
      <c r="F16" s="117"/>
      <c r="G16" s="117"/>
      <c r="H16" s="117"/>
      <c r="I16" s="117"/>
      <c r="J16" s="117"/>
      <c r="K16" s="117"/>
      <c r="L16" s="117"/>
      <c r="M16" s="117"/>
      <c r="N16" s="117"/>
      <c r="O16" s="117"/>
      <c r="P16" s="117"/>
      <c r="Q16" s="117"/>
    </row>
    <row r="17" spans="1:17" s="15" customFormat="1" ht="24" customHeight="1">
      <c r="A17" s="337" t="s">
        <v>199</v>
      </c>
      <c r="B17" s="435" t="s">
        <v>111</v>
      </c>
      <c r="C17" s="437" t="s">
        <v>112</v>
      </c>
      <c r="D17" s="437"/>
      <c r="E17" s="437"/>
      <c r="F17" s="437"/>
      <c r="G17" s="107" t="s">
        <v>113</v>
      </c>
      <c r="H17" s="108"/>
      <c r="I17" s="107"/>
      <c r="J17" s="107"/>
      <c r="K17" s="107"/>
      <c r="L17" s="438" t="s">
        <v>114</v>
      </c>
      <c r="M17" s="107" t="s">
        <v>115</v>
      </c>
      <c r="N17" s="107"/>
      <c r="O17" s="107"/>
      <c r="P17" s="438" t="s">
        <v>116</v>
      </c>
      <c r="Q17" s="442" t="s">
        <v>49</v>
      </c>
    </row>
    <row r="18" spans="1:17" s="15" customFormat="1" ht="84" customHeight="1">
      <c r="A18" s="434"/>
      <c r="B18" s="436"/>
      <c r="C18" s="287" t="s">
        <v>128</v>
      </c>
      <c r="D18" s="288" t="s">
        <v>117</v>
      </c>
      <c r="E18" s="288" t="s">
        <v>118</v>
      </c>
      <c r="F18" s="294" t="s">
        <v>272</v>
      </c>
      <c r="G18" s="293" t="s">
        <v>198</v>
      </c>
      <c r="H18" s="288" t="s">
        <v>119</v>
      </c>
      <c r="I18" s="288" t="s">
        <v>120</v>
      </c>
      <c r="J18" s="288" t="s">
        <v>121</v>
      </c>
      <c r="K18" s="289" t="s">
        <v>122</v>
      </c>
      <c r="L18" s="439"/>
      <c r="M18" s="287" t="s">
        <v>123</v>
      </c>
      <c r="N18" s="288" t="s">
        <v>124</v>
      </c>
      <c r="O18" s="294" t="s">
        <v>125</v>
      </c>
      <c r="P18" s="439"/>
      <c r="Q18" s="443"/>
    </row>
    <row r="19" spans="1:17" s="18" customFormat="1" ht="26.25" customHeight="1">
      <c r="A19" s="109" t="s">
        <v>206</v>
      </c>
      <c r="B19" s="189">
        <v>679</v>
      </c>
      <c r="C19" s="290">
        <v>1</v>
      </c>
      <c r="D19" s="291">
        <v>2</v>
      </c>
      <c r="E19" s="291">
        <v>3</v>
      </c>
      <c r="F19" s="292">
        <v>0</v>
      </c>
      <c r="G19" s="290">
        <v>0</v>
      </c>
      <c r="H19" s="291">
        <v>29</v>
      </c>
      <c r="I19" s="291">
        <v>21</v>
      </c>
      <c r="J19" s="291">
        <v>0</v>
      </c>
      <c r="K19" s="292">
        <v>3</v>
      </c>
      <c r="L19" s="188">
        <v>486</v>
      </c>
      <c r="M19" s="290">
        <v>38</v>
      </c>
      <c r="N19" s="291">
        <v>3</v>
      </c>
      <c r="O19" s="292">
        <v>7</v>
      </c>
      <c r="P19" s="188">
        <v>25</v>
      </c>
      <c r="Q19" s="189">
        <v>61</v>
      </c>
    </row>
    <row r="20" spans="1:17" s="18" customFormat="1" ht="26.25" customHeight="1">
      <c r="A20" s="109" t="s">
        <v>254</v>
      </c>
      <c r="B20" s="189">
        <v>605</v>
      </c>
      <c r="C20" s="290">
        <v>2</v>
      </c>
      <c r="D20" s="291">
        <v>2</v>
      </c>
      <c r="E20" s="291">
        <v>3</v>
      </c>
      <c r="F20" s="292">
        <v>3</v>
      </c>
      <c r="G20" s="290">
        <v>0</v>
      </c>
      <c r="H20" s="291">
        <v>55</v>
      </c>
      <c r="I20" s="291">
        <v>34</v>
      </c>
      <c r="J20" s="291">
        <v>8</v>
      </c>
      <c r="K20" s="292">
        <v>2</v>
      </c>
      <c r="L20" s="188">
        <v>389</v>
      </c>
      <c r="M20" s="290">
        <v>33</v>
      </c>
      <c r="N20" s="291">
        <v>1</v>
      </c>
      <c r="O20" s="292">
        <v>5</v>
      </c>
      <c r="P20" s="188">
        <v>11</v>
      </c>
      <c r="Q20" s="189">
        <v>57</v>
      </c>
    </row>
    <row r="21" spans="1:17" s="18" customFormat="1" ht="26.25" customHeight="1">
      <c r="A21" s="109" t="s">
        <v>253</v>
      </c>
      <c r="B21" s="189">
        <v>709</v>
      </c>
      <c r="C21" s="290">
        <v>3</v>
      </c>
      <c r="D21" s="291">
        <v>2</v>
      </c>
      <c r="E21" s="291">
        <v>2</v>
      </c>
      <c r="F21" s="292">
        <v>3</v>
      </c>
      <c r="G21" s="290">
        <v>0</v>
      </c>
      <c r="H21" s="291">
        <v>61</v>
      </c>
      <c r="I21" s="291">
        <v>38</v>
      </c>
      <c r="J21" s="291">
        <v>8</v>
      </c>
      <c r="K21" s="292">
        <v>5</v>
      </c>
      <c r="L21" s="188">
        <v>474</v>
      </c>
      <c r="M21" s="290">
        <v>31</v>
      </c>
      <c r="N21" s="291">
        <v>3</v>
      </c>
      <c r="O21" s="292">
        <v>3</v>
      </c>
      <c r="P21" s="188">
        <v>12</v>
      </c>
      <c r="Q21" s="189">
        <v>64</v>
      </c>
    </row>
    <row r="22" spans="1:17" s="18" customFormat="1" ht="26.25" customHeight="1">
      <c r="A22" s="109" t="s">
        <v>255</v>
      </c>
      <c r="B22" s="60">
        <v>510</v>
      </c>
      <c r="C22" s="295">
        <v>0</v>
      </c>
      <c r="D22" s="296">
        <v>0</v>
      </c>
      <c r="E22" s="296">
        <v>0</v>
      </c>
      <c r="F22" s="297">
        <v>1</v>
      </c>
      <c r="G22" s="295">
        <v>0</v>
      </c>
      <c r="H22" s="296">
        <v>56</v>
      </c>
      <c r="I22" s="296">
        <v>24</v>
      </c>
      <c r="J22" s="296">
        <v>3</v>
      </c>
      <c r="K22" s="297">
        <v>2</v>
      </c>
      <c r="L22" s="192">
        <v>316</v>
      </c>
      <c r="M22" s="295">
        <v>26</v>
      </c>
      <c r="N22" s="296">
        <v>6</v>
      </c>
      <c r="O22" s="297">
        <v>6</v>
      </c>
      <c r="P22" s="192">
        <v>13</v>
      </c>
      <c r="Q22" s="60">
        <v>57</v>
      </c>
    </row>
    <row r="23" spans="1:17" s="18" customFormat="1" ht="26.25" customHeight="1">
      <c r="A23" s="307" t="s">
        <v>301</v>
      </c>
      <c r="B23" s="308">
        <v>591</v>
      </c>
      <c r="C23" s="309">
        <v>1</v>
      </c>
      <c r="D23" s="310">
        <v>2</v>
      </c>
      <c r="E23" s="310">
        <v>0</v>
      </c>
      <c r="F23" s="311">
        <v>6</v>
      </c>
      <c r="G23" s="309">
        <v>0</v>
      </c>
      <c r="H23" s="310">
        <v>54</v>
      </c>
      <c r="I23" s="310">
        <v>32</v>
      </c>
      <c r="J23" s="310">
        <v>6</v>
      </c>
      <c r="K23" s="311">
        <v>3</v>
      </c>
      <c r="L23" s="312">
        <v>372</v>
      </c>
      <c r="M23" s="309">
        <v>40</v>
      </c>
      <c r="N23" s="310">
        <v>4</v>
      </c>
      <c r="O23" s="311">
        <v>2</v>
      </c>
      <c r="P23" s="312">
        <v>19</v>
      </c>
      <c r="Q23" s="308">
        <v>50</v>
      </c>
    </row>
    <row r="24" spans="1:17" s="18" customFormat="1" ht="18.75" customHeight="1">
      <c r="A24" s="112" t="s">
        <v>126</v>
      </c>
      <c r="B24" s="420">
        <v>1577</v>
      </c>
      <c r="C24" s="417">
        <v>2</v>
      </c>
      <c r="D24" s="414">
        <v>0</v>
      </c>
      <c r="E24" s="414">
        <v>1</v>
      </c>
      <c r="F24" s="419">
        <v>7</v>
      </c>
      <c r="G24" s="417">
        <v>0</v>
      </c>
      <c r="H24" s="414">
        <v>139</v>
      </c>
      <c r="I24" s="414">
        <v>96</v>
      </c>
      <c r="J24" s="414">
        <v>18</v>
      </c>
      <c r="K24" s="419">
        <v>3</v>
      </c>
      <c r="L24" s="420">
        <v>994</v>
      </c>
      <c r="M24" s="424">
        <v>88</v>
      </c>
      <c r="N24" s="414">
        <v>16</v>
      </c>
      <c r="O24" s="419">
        <v>11</v>
      </c>
      <c r="P24" s="408">
        <v>47</v>
      </c>
      <c r="Q24" s="440">
        <v>155</v>
      </c>
    </row>
    <row r="25" spans="1:17" s="18" customFormat="1" ht="18.75" customHeight="1">
      <c r="A25" s="113" t="s">
        <v>269</v>
      </c>
      <c r="B25" s="421"/>
      <c r="C25" s="422"/>
      <c r="D25" s="423"/>
      <c r="E25" s="414"/>
      <c r="F25" s="419"/>
      <c r="G25" s="417"/>
      <c r="H25" s="414"/>
      <c r="I25" s="414"/>
      <c r="J25" s="423"/>
      <c r="K25" s="419"/>
      <c r="L25" s="421"/>
      <c r="M25" s="428"/>
      <c r="N25" s="423"/>
      <c r="O25" s="426"/>
      <c r="P25" s="427"/>
      <c r="Q25" s="440"/>
    </row>
    <row r="26" spans="1:17" s="18" customFormat="1" ht="18.75" customHeight="1">
      <c r="A26" s="112" t="s">
        <v>126</v>
      </c>
      <c r="B26" s="408">
        <v>1852</v>
      </c>
      <c r="C26" s="417">
        <v>6</v>
      </c>
      <c r="D26" s="414">
        <v>5</v>
      </c>
      <c r="E26" s="412">
        <v>3</v>
      </c>
      <c r="F26" s="415">
        <v>21</v>
      </c>
      <c r="G26" s="429">
        <v>0</v>
      </c>
      <c r="H26" s="412">
        <v>156</v>
      </c>
      <c r="I26" s="412">
        <v>89</v>
      </c>
      <c r="J26" s="414">
        <v>29</v>
      </c>
      <c r="K26" s="415">
        <v>11</v>
      </c>
      <c r="L26" s="408">
        <v>1190</v>
      </c>
      <c r="M26" s="417">
        <v>105</v>
      </c>
      <c r="N26" s="414">
        <v>14</v>
      </c>
      <c r="O26" s="419">
        <v>7</v>
      </c>
      <c r="P26" s="408">
        <v>51</v>
      </c>
      <c r="Q26" s="410">
        <v>165</v>
      </c>
    </row>
    <row r="27" spans="1:17" s="18" customFormat="1" ht="18.75" customHeight="1" thickBot="1">
      <c r="A27" s="162" t="s">
        <v>281</v>
      </c>
      <c r="B27" s="409"/>
      <c r="C27" s="418"/>
      <c r="D27" s="413"/>
      <c r="E27" s="413"/>
      <c r="F27" s="416"/>
      <c r="G27" s="418"/>
      <c r="H27" s="413"/>
      <c r="I27" s="413"/>
      <c r="J27" s="413"/>
      <c r="K27" s="416"/>
      <c r="L27" s="409"/>
      <c r="M27" s="418"/>
      <c r="N27" s="413"/>
      <c r="O27" s="416"/>
      <c r="P27" s="409"/>
      <c r="Q27" s="411"/>
    </row>
    <row r="28" spans="1:17" s="18" customFormat="1" ht="13.5" customHeight="1">
      <c r="A28" s="118" t="s">
        <v>273</v>
      </c>
      <c r="B28" s="22"/>
      <c r="C28" s="22"/>
      <c r="D28" s="22"/>
      <c r="E28" s="22"/>
      <c r="F28" s="22"/>
      <c r="G28" s="22"/>
      <c r="H28" s="22"/>
      <c r="I28" s="22"/>
      <c r="J28" s="22"/>
      <c r="K28" s="22"/>
      <c r="L28" s="22"/>
      <c r="M28" s="22"/>
      <c r="N28" s="22"/>
      <c r="O28" s="22"/>
      <c r="P28" s="22"/>
      <c r="Q28" s="22"/>
    </row>
    <row r="29" spans="1:17" s="18" customFormat="1" ht="13.5" customHeight="1">
      <c r="A29" s="22" t="s">
        <v>129</v>
      </c>
      <c r="B29" s="22"/>
      <c r="C29" s="22"/>
      <c r="D29" s="22"/>
      <c r="E29" s="22"/>
      <c r="F29" s="22"/>
      <c r="G29" s="22"/>
      <c r="H29" s="22"/>
      <c r="I29" s="22"/>
      <c r="J29" s="22"/>
      <c r="K29" s="22"/>
      <c r="L29" s="22"/>
      <c r="M29" s="22"/>
      <c r="N29" s="22"/>
      <c r="O29" s="22"/>
      <c r="P29" s="22"/>
      <c r="Q29" s="22"/>
    </row>
  </sheetData>
  <mergeCells count="77">
    <mergeCell ref="A2:Q2"/>
    <mergeCell ref="A4:A5"/>
    <mergeCell ref="B4:B5"/>
    <mergeCell ref="C4:F4"/>
    <mergeCell ref="L4:L5"/>
    <mergeCell ref="P4:P5"/>
    <mergeCell ref="Q4:Q5"/>
    <mergeCell ref="P11:P12"/>
    <mergeCell ref="D11:D12"/>
    <mergeCell ref="E11:E12"/>
    <mergeCell ref="F11:F12"/>
    <mergeCell ref="N11:N12"/>
    <mergeCell ref="O11:O12"/>
    <mergeCell ref="Q11:Q12"/>
    <mergeCell ref="B13:B14"/>
    <mergeCell ref="C13:C14"/>
    <mergeCell ref="D13:D14"/>
    <mergeCell ref="E13:E14"/>
    <mergeCell ref="F13:F14"/>
    <mergeCell ref="G13:G14"/>
    <mergeCell ref="H11:H12"/>
    <mergeCell ref="I11:I12"/>
    <mergeCell ref="J11:J12"/>
    <mergeCell ref="K11:K12"/>
    <mergeCell ref="L11:L12"/>
    <mergeCell ref="M11:M12"/>
    <mergeCell ref="G11:G12"/>
    <mergeCell ref="B11:B12"/>
    <mergeCell ref="C11:C12"/>
    <mergeCell ref="Q24:Q25"/>
    <mergeCell ref="N13:N14"/>
    <mergeCell ref="O13:O14"/>
    <mergeCell ref="P13:P14"/>
    <mergeCell ref="Q13:Q14"/>
    <mergeCell ref="Q17:Q18"/>
    <mergeCell ref="A17:A18"/>
    <mergeCell ref="B17:B18"/>
    <mergeCell ref="C17:F17"/>
    <mergeCell ref="L17:L18"/>
    <mergeCell ref="P17:P18"/>
    <mergeCell ref="H13:H14"/>
    <mergeCell ref="I13:I14"/>
    <mergeCell ref="J13:J14"/>
    <mergeCell ref="K13:K14"/>
    <mergeCell ref="L13:L14"/>
    <mergeCell ref="M13:M14"/>
    <mergeCell ref="N24:N25"/>
    <mergeCell ref="O24:O25"/>
    <mergeCell ref="P24:P25"/>
    <mergeCell ref="C26:C27"/>
    <mergeCell ref="D26:D27"/>
    <mergeCell ref="E26:E27"/>
    <mergeCell ref="F26:F27"/>
    <mergeCell ref="L24:L25"/>
    <mergeCell ref="M24:M25"/>
    <mergeCell ref="G26:G27"/>
    <mergeCell ref="H24:H25"/>
    <mergeCell ref="I24:I25"/>
    <mergeCell ref="J24:J25"/>
    <mergeCell ref="K24:K25"/>
    <mergeCell ref="G24:G25"/>
    <mergeCell ref="B24:B25"/>
    <mergeCell ref="C24:C25"/>
    <mergeCell ref="D24:D25"/>
    <mergeCell ref="E24:E25"/>
    <mergeCell ref="F24:F25"/>
    <mergeCell ref="B26:B27"/>
    <mergeCell ref="Q26:Q27"/>
    <mergeCell ref="H26:H27"/>
    <mergeCell ref="I26:I27"/>
    <mergeCell ref="J26:J27"/>
    <mergeCell ref="K26:K27"/>
    <mergeCell ref="L26:L27"/>
    <mergeCell ref="M26:M27"/>
    <mergeCell ref="N26:N27"/>
    <mergeCell ref="O26:O27"/>
    <mergeCell ref="P26:P27"/>
  </mergeCells>
  <phoneticPr fontId="2"/>
  <pageMargins left="0.7" right="0.7" top="0.75" bottom="0.75" header="0.3" footer="0.3"/>
  <pageSetup paperSize="9" fitToWidth="0" orientation="portrait" r:id="rId1"/>
  <ignoredErrors>
    <ignoredError sqref="A11 A13 A15:A18 A9:A10 A20:A23 A7:A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zoomScale="87" zoomScaleNormal="87" workbookViewId="0"/>
  </sheetViews>
  <sheetFormatPr defaultRowHeight="13.5"/>
  <cols>
    <col min="1" max="1" width="23.625" style="32" customWidth="1"/>
    <col min="2" max="2" width="12.875" style="32" customWidth="1"/>
    <col min="3" max="4" width="13" style="32" customWidth="1"/>
    <col min="5" max="5" width="12.875" style="32" customWidth="1"/>
    <col min="6" max="6" width="13" style="32" customWidth="1"/>
    <col min="7" max="7" width="10.25" style="32" bestFit="1" customWidth="1"/>
    <col min="8" max="8" width="13.875" style="32" customWidth="1"/>
    <col min="9" max="9" width="9.125" style="32" bestFit="1" customWidth="1"/>
    <col min="10" max="10" width="9.25" style="32" bestFit="1" customWidth="1"/>
    <col min="11" max="11" width="9.125" style="32" bestFit="1" customWidth="1"/>
    <col min="12" max="16384" width="9" style="32"/>
  </cols>
  <sheetData>
    <row r="1" spans="1:9" ht="30" customHeight="1"/>
    <row r="2" spans="1:9" ht="22.5" customHeight="1">
      <c r="A2" s="333" t="s">
        <v>314</v>
      </c>
      <c r="B2" s="333"/>
      <c r="C2" s="333"/>
      <c r="D2" s="333"/>
      <c r="E2" s="333"/>
      <c r="F2" s="333"/>
    </row>
    <row r="3" spans="1:9" ht="13.5" customHeight="1" thickBot="1">
      <c r="A3" s="171"/>
      <c r="B3" s="172"/>
      <c r="C3" s="172"/>
      <c r="D3" s="172"/>
      <c r="E3" s="172"/>
      <c r="F3" s="185" t="s">
        <v>243</v>
      </c>
      <c r="G3" s="173"/>
      <c r="H3" s="173"/>
      <c r="I3" s="173"/>
    </row>
    <row r="4" spans="1:9" ht="18.600000000000001" customHeight="1">
      <c r="A4" s="174"/>
      <c r="B4" s="175" t="s">
        <v>226</v>
      </c>
      <c r="C4" s="175" t="s">
        <v>227</v>
      </c>
      <c r="D4" s="175" t="s">
        <v>251</v>
      </c>
      <c r="E4" s="175" t="s">
        <v>274</v>
      </c>
      <c r="F4" s="176" t="s">
        <v>280</v>
      </c>
      <c r="G4" s="173"/>
      <c r="H4" s="173"/>
      <c r="I4" s="173"/>
    </row>
    <row r="5" spans="1:9" ht="18.600000000000001" customHeight="1">
      <c r="A5" s="177" t="s">
        <v>228</v>
      </c>
      <c r="B5" s="324">
        <v>0</v>
      </c>
      <c r="C5" s="324">
        <v>15101742</v>
      </c>
      <c r="D5" s="324">
        <v>2810</v>
      </c>
      <c r="E5" s="324">
        <v>9894732</v>
      </c>
      <c r="F5" s="325">
        <v>0</v>
      </c>
      <c r="G5" s="173"/>
      <c r="H5" s="173"/>
      <c r="I5" s="173"/>
    </row>
    <row r="6" spans="1:9" ht="18.600000000000001" customHeight="1">
      <c r="A6" s="178" t="s">
        <v>229</v>
      </c>
      <c r="B6" s="328">
        <v>0</v>
      </c>
      <c r="C6" s="328">
        <v>5347471</v>
      </c>
      <c r="D6" s="328">
        <v>443</v>
      </c>
      <c r="E6" s="328">
        <v>363322</v>
      </c>
      <c r="F6" s="329">
        <v>0</v>
      </c>
      <c r="G6" s="173"/>
      <c r="H6" s="173"/>
      <c r="I6" s="173"/>
    </row>
    <row r="7" spans="1:9" ht="18.600000000000001" customHeight="1">
      <c r="A7" s="179" t="s">
        <v>230</v>
      </c>
      <c r="B7" s="326">
        <v>0</v>
      </c>
      <c r="C7" s="326">
        <v>9754271</v>
      </c>
      <c r="D7" s="326">
        <v>2367</v>
      </c>
      <c r="E7" s="326">
        <v>9531410</v>
      </c>
      <c r="F7" s="327">
        <v>0</v>
      </c>
      <c r="G7" s="173"/>
      <c r="H7" s="173"/>
      <c r="I7" s="173"/>
    </row>
    <row r="8" spans="1:9" ht="18.600000000000001" customHeight="1">
      <c r="A8" s="180" t="s">
        <v>231</v>
      </c>
      <c r="B8" s="324">
        <v>0</v>
      </c>
      <c r="C8" s="324">
        <v>3392</v>
      </c>
      <c r="D8" s="324">
        <v>6</v>
      </c>
      <c r="E8" s="324">
        <v>679</v>
      </c>
      <c r="F8" s="325">
        <v>0</v>
      </c>
      <c r="G8" s="173"/>
      <c r="H8" s="173"/>
      <c r="I8" s="173"/>
    </row>
    <row r="9" spans="1:9" ht="18.600000000000001" customHeight="1">
      <c r="A9" s="178" t="s">
        <v>232</v>
      </c>
      <c r="B9" s="328">
        <v>0</v>
      </c>
      <c r="C9" s="328">
        <v>2846</v>
      </c>
      <c r="D9" s="328">
        <v>6</v>
      </c>
      <c r="E9" s="328">
        <v>607</v>
      </c>
      <c r="F9" s="329">
        <v>0</v>
      </c>
      <c r="G9" s="173"/>
      <c r="H9" s="173"/>
      <c r="I9" s="173"/>
    </row>
    <row r="10" spans="1:9" ht="18.600000000000001" customHeight="1">
      <c r="A10" s="178" t="s">
        <v>233</v>
      </c>
      <c r="B10" s="328">
        <v>0</v>
      </c>
      <c r="C10" s="318">
        <v>538</v>
      </c>
      <c r="D10" s="328">
        <v>0</v>
      </c>
      <c r="E10" s="318">
        <v>70</v>
      </c>
      <c r="F10" s="321">
        <v>0</v>
      </c>
      <c r="G10" s="173"/>
      <c r="H10" s="173"/>
      <c r="I10" s="173"/>
    </row>
    <row r="11" spans="1:9" ht="18.600000000000001" customHeight="1">
      <c r="A11" s="181" t="s">
        <v>234</v>
      </c>
      <c r="B11" s="326">
        <v>0</v>
      </c>
      <c r="C11" s="182">
        <v>8</v>
      </c>
      <c r="D11" s="326">
        <v>0</v>
      </c>
      <c r="E11" s="182">
        <v>2</v>
      </c>
      <c r="F11" s="327">
        <v>0</v>
      </c>
      <c r="G11" s="173"/>
      <c r="H11" s="173"/>
      <c r="I11" s="173"/>
    </row>
    <row r="12" spans="1:9" ht="18.600000000000001" customHeight="1">
      <c r="A12" s="177" t="s">
        <v>235</v>
      </c>
      <c r="B12" s="319">
        <v>1486811</v>
      </c>
      <c r="C12" s="319">
        <v>16429191</v>
      </c>
      <c r="D12" s="319">
        <v>92429</v>
      </c>
      <c r="E12" s="319">
        <v>3215477</v>
      </c>
      <c r="F12" s="320">
        <v>9467</v>
      </c>
      <c r="G12" s="173"/>
      <c r="H12" s="173"/>
      <c r="I12" s="173"/>
    </row>
    <row r="13" spans="1:9" ht="18.600000000000001" customHeight="1">
      <c r="A13" s="178" t="s">
        <v>236</v>
      </c>
      <c r="B13" s="318">
        <v>0</v>
      </c>
      <c r="C13" s="318">
        <v>15773556</v>
      </c>
      <c r="D13" s="318">
        <v>12995</v>
      </c>
      <c r="E13" s="318">
        <v>2560561</v>
      </c>
      <c r="F13" s="321">
        <v>0</v>
      </c>
      <c r="G13" s="173"/>
      <c r="H13" s="173"/>
      <c r="I13" s="173"/>
    </row>
    <row r="14" spans="1:9" ht="18.600000000000001" customHeight="1">
      <c r="A14" s="178" t="s">
        <v>237</v>
      </c>
      <c r="B14" s="318">
        <v>0</v>
      </c>
      <c r="C14" s="318">
        <v>178253</v>
      </c>
      <c r="D14" s="318">
        <v>181</v>
      </c>
      <c r="E14" s="318">
        <v>213422</v>
      </c>
      <c r="F14" s="321">
        <v>0</v>
      </c>
      <c r="G14" s="173"/>
      <c r="H14" s="173"/>
      <c r="I14" s="173"/>
    </row>
    <row r="15" spans="1:9" ht="18.600000000000001" customHeight="1">
      <c r="A15" s="178" t="s">
        <v>238</v>
      </c>
      <c r="B15" s="318">
        <v>1481996</v>
      </c>
      <c r="C15" s="318">
        <v>366776</v>
      </c>
      <c r="D15" s="318">
        <v>78745</v>
      </c>
      <c r="E15" s="318">
        <v>437448</v>
      </c>
      <c r="F15" s="321">
        <v>9467</v>
      </c>
      <c r="G15" s="173"/>
      <c r="H15" s="173"/>
      <c r="I15" s="173"/>
    </row>
    <row r="16" spans="1:9" ht="18.600000000000001" customHeight="1" thickBot="1">
      <c r="A16" s="183" t="s">
        <v>239</v>
      </c>
      <c r="B16" s="322">
        <v>4815</v>
      </c>
      <c r="C16" s="322">
        <v>110606</v>
      </c>
      <c r="D16" s="322">
        <v>508</v>
      </c>
      <c r="E16" s="322">
        <v>4046</v>
      </c>
      <c r="F16" s="323">
        <v>0</v>
      </c>
      <c r="G16" s="173"/>
      <c r="H16" s="173"/>
      <c r="I16" s="173"/>
    </row>
    <row r="17" spans="1:9">
      <c r="A17" s="184" t="s">
        <v>252</v>
      </c>
      <c r="B17" s="173"/>
      <c r="C17" s="173"/>
      <c r="D17" s="173"/>
      <c r="E17" s="173"/>
      <c r="F17" s="173"/>
      <c r="G17" s="173"/>
      <c r="H17" s="173"/>
      <c r="I17" s="173"/>
    </row>
    <row r="18" spans="1:9">
      <c r="A18" s="184"/>
      <c r="B18" s="173"/>
      <c r="C18" s="173"/>
      <c r="D18" s="173"/>
      <c r="E18" s="173"/>
      <c r="F18" s="173"/>
      <c r="G18" s="173"/>
      <c r="H18" s="173"/>
      <c r="I18" s="173"/>
    </row>
    <row r="19" spans="1:9">
      <c r="A19" s="184"/>
      <c r="B19" s="173"/>
      <c r="C19" s="173"/>
      <c r="D19" s="173"/>
      <c r="E19" s="173"/>
      <c r="F19" s="173"/>
      <c r="G19" s="173"/>
      <c r="H19" s="173"/>
      <c r="I19" s="173"/>
    </row>
    <row r="20" spans="1:9">
      <c r="A20" s="184"/>
      <c r="B20" s="173"/>
      <c r="C20" s="173"/>
      <c r="D20" s="173"/>
      <c r="E20" s="173"/>
      <c r="F20" s="173"/>
      <c r="G20" s="173"/>
      <c r="H20" s="173"/>
      <c r="I20" s="173"/>
    </row>
  </sheetData>
  <mergeCells count="1">
    <mergeCell ref="A2:F2"/>
  </mergeCells>
  <phoneticPr fontId="2"/>
  <pageMargins left="0.7" right="0.7" top="0.75" bottom="0.75" header="0.3" footer="0.3"/>
  <pageSetup paperSize="9"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Normal="75" zoomScaleSheetLayoutView="100" workbookViewId="0"/>
  </sheetViews>
  <sheetFormatPr defaultRowHeight="13.5"/>
  <cols>
    <col min="1" max="3" width="11.625" style="14" customWidth="1"/>
    <col min="4" max="4" width="11.625" style="33" customWidth="1"/>
    <col min="5" max="5" width="11.625" style="14" customWidth="1"/>
    <col min="6" max="6" width="11.625" style="33" customWidth="1"/>
    <col min="7" max="8" width="11.625" style="14" customWidth="1"/>
    <col min="9" max="16384" width="9" style="14"/>
  </cols>
  <sheetData>
    <row r="1" spans="1:8" ht="30" customHeight="1"/>
    <row r="2" spans="1:8" ht="22.5" customHeight="1">
      <c r="A2" s="335" t="s">
        <v>315</v>
      </c>
      <c r="B2" s="335"/>
      <c r="C2" s="335"/>
      <c r="D2" s="335"/>
      <c r="E2" s="335"/>
      <c r="F2" s="335"/>
      <c r="G2" s="335"/>
      <c r="H2" s="336"/>
    </row>
    <row r="3" spans="1:8" ht="12.6" customHeight="1" thickBot="1">
      <c r="A3" s="34"/>
      <c r="B3" s="34"/>
      <c r="C3" s="34"/>
      <c r="D3" s="38"/>
      <c r="E3" s="34"/>
      <c r="F3" s="38"/>
      <c r="G3" s="34"/>
      <c r="H3" s="52" t="s">
        <v>33</v>
      </c>
    </row>
    <row r="4" spans="1:8" ht="19.5" customHeight="1">
      <c r="A4" s="337" t="s">
        <v>34</v>
      </c>
      <c r="B4" s="339" t="s">
        <v>35</v>
      </c>
      <c r="C4" s="340"/>
      <c r="D4" s="340"/>
      <c r="E4" s="340"/>
      <c r="F4" s="340"/>
      <c r="G4" s="341" t="s">
        <v>36</v>
      </c>
      <c r="H4" s="341" t="s">
        <v>166</v>
      </c>
    </row>
    <row r="5" spans="1:8" ht="19.5" customHeight="1">
      <c r="A5" s="338"/>
      <c r="B5" s="120" t="s">
        <v>37</v>
      </c>
      <c r="C5" s="120" t="s">
        <v>38</v>
      </c>
      <c r="D5" s="120" t="s">
        <v>240</v>
      </c>
      <c r="E5" s="120" t="s">
        <v>39</v>
      </c>
      <c r="F5" s="120" t="s">
        <v>241</v>
      </c>
      <c r="G5" s="342"/>
      <c r="H5" s="342"/>
    </row>
    <row r="6" spans="1:8" ht="18" customHeight="1">
      <c r="A6" s="56" t="s">
        <v>206</v>
      </c>
      <c r="B6" s="121">
        <v>78</v>
      </c>
      <c r="C6" s="121">
        <v>38</v>
      </c>
      <c r="D6" s="121">
        <v>0</v>
      </c>
      <c r="E6" s="121">
        <v>6</v>
      </c>
      <c r="F6" s="121">
        <v>34</v>
      </c>
      <c r="G6" s="121">
        <v>3350</v>
      </c>
      <c r="H6" s="121">
        <v>176878</v>
      </c>
    </row>
    <row r="7" spans="1:8" ht="18" customHeight="1">
      <c r="A7" s="56" t="s">
        <v>254</v>
      </c>
      <c r="B7" s="122">
        <v>67</v>
      </c>
      <c r="C7" s="122">
        <v>37</v>
      </c>
      <c r="D7" s="122">
        <v>0</v>
      </c>
      <c r="E7" s="122">
        <v>6</v>
      </c>
      <c r="F7" s="122">
        <v>24</v>
      </c>
      <c r="G7" s="122">
        <v>1724</v>
      </c>
      <c r="H7" s="122">
        <v>156628</v>
      </c>
    </row>
    <row r="8" spans="1:8" ht="18" customHeight="1">
      <c r="A8" s="56" t="s">
        <v>253</v>
      </c>
      <c r="B8" s="123">
        <v>58</v>
      </c>
      <c r="C8" s="123">
        <v>27</v>
      </c>
      <c r="D8" s="123">
        <v>2</v>
      </c>
      <c r="E8" s="123">
        <v>7</v>
      </c>
      <c r="F8" s="123">
        <v>22</v>
      </c>
      <c r="G8" s="123">
        <v>748</v>
      </c>
      <c r="H8" s="123">
        <v>105972</v>
      </c>
    </row>
    <row r="9" spans="1:8" ht="18" customHeight="1">
      <c r="A9" s="56" t="s">
        <v>255</v>
      </c>
      <c r="B9" s="122">
        <v>68</v>
      </c>
      <c r="C9" s="122">
        <v>32</v>
      </c>
      <c r="D9" s="122">
        <v>1</v>
      </c>
      <c r="E9" s="122">
        <v>4</v>
      </c>
      <c r="F9" s="122">
        <v>31</v>
      </c>
      <c r="G9" s="122">
        <v>2625</v>
      </c>
      <c r="H9" s="122">
        <v>144183</v>
      </c>
    </row>
    <row r="10" spans="1:8" ht="18" customHeight="1" thickBot="1">
      <c r="A10" s="124" t="s">
        <v>300</v>
      </c>
      <c r="B10" s="125">
        <v>58</v>
      </c>
      <c r="C10" s="125">
        <v>32</v>
      </c>
      <c r="D10" s="125">
        <v>4</v>
      </c>
      <c r="E10" s="125">
        <v>4</v>
      </c>
      <c r="F10" s="125">
        <v>18</v>
      </c>
      <c r="G10" s="125">
        <v>2160</v>
      </c>
      <c r="H10" s="125">
        <v>129176</v>
      </c>
    </row>
    <row r="11" spans="1:8">
      <c r="A11" s="35" t="s">
        <v>40</v>
      </c>
      <c r="B11" s="32"/>
      <c r="C11" s="32"/>
      <c r="D11" s="32"/>
      <c r="E11" s="32"/>
      <c r="F11" s="32"/>
      <c r="G11" s="36"/>
      <c r="H11" s="37"/>
    </row>
    <row r="12" spans="1:8">
      <c r="A12" s="334" t="s">
        <v>244</v>
      </c>
      <c r="B12" s="334"/>
      <c r="C12" s="334"/>
      <c r="D12" s="334"/>
      <c r="E12" s="334"/>
    </row>
    <row r="13" spans="1:8">
      <c r="A13" s="334" t="s">
        <v>245</v>
      </c>
      <c r="B13" s="334"/>
      <c r="C13" s="334"/>
      <c r="D13" s="334"/>
      <c r="E13" s="334"/>
    </row>
    <row r="14" spans="1:8">
      <c r="A14" s="47"/>
    </row>
  </sheetData>
  <mergeCells count="7">
    <mergeCell ref="A12:E12"/>
    <mergeCell ref="A13:E13"/>
    <mergeCell ref="A2:H2"/>
    <mergeCell ref="A4:A5"/>
    <mergeCell ref="B4:F4"/>
    <mergeCell ref="G4:G5"/>
    <mergeCell ref="H4:H5"/>
  </mergeCells>
  <phoneticPr fontId="2"/>
  <printOptions gridLinesSet="0"/>
  <pageMargins left="0.7" right="0.7" top="0.75" bottom="0.75" header="0.3" footer="0.3"/>
  <pageSetup paperSize="9" fitToWidth="0" orientation="portrait" r:id="rId1"/>
  <ignoredErrors>
    <ignoredError sqref="A7:A1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workbookViewId="0"/>
  </sheetViews>
  <sheetFormatPr defaultRowHeight="13.5"/>
  <cols>
    <col min="1" max="1" width="9.125" style="16" customWidth="1"/>
    <col min="2" max="2" width="6.25" style="16" customWidth="1"/>
    <col min="3" max="3" width="6.75" style="16" customWidth="1"/>
    <col min="4" max="4" width="6.25" style="16" customWidth="1"/>
    <col min="5" max="5" width="7.25" style="16" customWidth="1"/>
    <col min="6" max="6" width="9.5" style="16" customWidth="1"/>
    <col min="7" max="9" width="7.625" style="16" customWidth="1"/>
    <col min="10" max="11" width="6.25" style="16" customWidth="1"/>
    <col min="12" max="12" width="6.875" style="16" customWidth="1"/>
    <col min="13" max="13" width="6.25" style="16" customWidth="1"/>
    <col min="14" max="16384" width="9" style="16"/>
  </cols>
  <sheetData>
    <row r="1" spans="1:13" ht="30" customHeight="1">
      <c r="A1" s="14"/>
      <c r="B1" s="14"/>
      <c r="C1" s="14"/>
      <c r="D1" s="14"/>
      <c r="E1" s="14"/>
      <c r="F1" s="14"/>
      <c r="G1" s="14"/>
      <c r="H1" s="14"/>
      <c r="I1" s="14"/>
      <c r="J1" s="14"/>
      <c r="K1" s="14"/>
      <c r="L1" s="14"/>
      <c r="M1" s="14"/>
    </row>
    <row r="2" spans="1:13" ht="22.5" customHeight="1">
      <c r="A2" s="335" t="s">
        <v>316</v>
      </c>
      <c r="B2" s="335"/>
      <c r="C2" s="335"/>
      <c r="D2" s="335"/>
      <c r="E2" s="335"/>
      <c r="F2" s="335"/>
      <c r="G2" s="335"/>
      <c r="H2" s="335"/>
      <c r="I2" s="335"/>
      <c r="J2" s="335"/>
      <c r="K2" s="335"/>
      <c r="L2" s="335"/>
      <c r="M2" s="335"/>
    </row>
    <row r="3" spans="1:13" ht="13.5" customHeight="1" thickBot="1">
      <c r="A3" s="17"/>
      <c r="B3" s="17"/>
      <c r="C3" s="17"/>
      <c r="D3" s="17"/>
      <c r="E3" s="17"/>
      <c r="F3" s="17"/>
      <c r="G3" s="17"/>
      <c r="H3" s="17"/>
      <c r="I3" s="17"/>
      <c r="J3" s="17"/>
      <c r="K3" s="17"/>
      <c r="L3" s="17"/>
      <c r="M3" s="52" t="s">
        <v>41</v>
      </c>
    </row>
    <row r="4" spans="1:13" ht="45" customHeight="1">
      <c r="A4" s="53" t="s">
        <v>42</v>
      </c>
      <c r="B4" s="54" t="s">
        <v>43</v>
      </c>
      <c r="C4" s="54" t="s">
        <v>44</v>
      </c>
      <c r="D4" s="54" t="s">
        <v>130</v>
      </c>
      <c r="E4" s="54" t="s">
        <v>151</v>
      </c>
      <c r="F4" s="54" t="s">
        <v>45</v>
      </c>
      <c r="G4" s="54" t="s">
        <v>46</v>
      </c>
      <c r="H4" s="54" t="s">
        <v>256</v>
      </c>
      <c r="I4" s="54" t="s">
        <v>47</v>
      </c>
      <c r="J4" s="54" t="s">
        <v>48</v>
      </c>
      <c r="K4" s="54" t="s">
        <v>152</v>
      </c>
      <c r="L4" s="54" t="s">
        <v>49</v>
      </c>
      <c r="M4" s="55" t="s">
        <v>242</v>
      </c>
    </row>
    <row r="5" spans="1:13" ht="22.5" customHeight="1">
      <c r="A5" s="56" t="s">
        <v>206</v>
      </c>
      <c r="B5" s="57">
        <v>78</v>
      </c>
      <c r="C5" s="57">
        <v>3</v>
      </c>
      <c r="D5" s="57">
        <v>1</v>
      </c>
      <c r="E5" s="57">
        <v>1</v>
      </c>
      <c r="F5" s="57">
        <v>1</v>
      </c>
      <c r="G5" s="57">
        <v>7</v>
      </c>
      <c r="H5" s="57">
        <v>0</v>
      </c>
      <c r="I5" s="57">
        <v>0</v>
      </c>
      <c r="J5" s="57">
        <v>11</v>
      </c>
      <c r="K5" s="57">
        <v>0</v>
      </c>
      <c r="L5" s="57">
        <v>46</v>
      </c>
      <c r="M5" s="57">
        <v>8</v>
      </c>
    </row>
    <row r="6" spans="1:13" ht="22.5" customHeight="1">
      <c r="A6" s="56" t="s">
        <v>254</v>
      </c>
      <c r="B6" s="58">
        <v>67</v>
      </c>
      <c r="C6" s="58">
        <v>4</v>
      </c>
      <c r="D6" s="58">
        <v>3</v>
      </c>
      <c r="E6" s="58">
        <v>0</v>
      </c>
      <c r="F6" s="58">
        <v>1</v>
      </c>
      <c r="G6" s="58">
        <v>4</v>
      </c>
      <c r="H6" s="58">
        <v>1</v>
      </c>
      <c r="I6" s="58">
        <v>1</v>
      </c>
      <c r="J6" s="58">
        <v>8</v>
      </c>
      <c r="K6" s="58">
        <v>0</v>
      </c>
      <c r="L6" s="58">
        <v>43</v>
      </c>
      <c r="M6" s="58">
        <v>2</v>
      </c>
    </row>
    <row r="7" spans="1:13" ht="22.5" customHeight="1">
      <c r="A7" s="56" t="s">
        <v>253</v>
      </c>
      <c r="B7" s="59">
        <v>58</v>
      </c>
      <c r="C7" s="59">
        <v>2</v>
      </c>
      <c r="D7" s="59">
        <v>0</v>
      </c>
      <c r="E7" s="59">
        <v>1</v>
      </c>
      <c r="F7" s="59">
        <v>4</v>
      </c>
      <c r="G7" s="59">
        <v>8</v>
      </c>
      <c r="H7" s="59">
        <v>11</v>
      </c>
      <c r="I7" s="59">
        <v>0</v>
      </c>
      <c r="J7" s="59">
        <v>2</v>
      </c>
      <c r="K7" s="59">
        <v>0</v>
      </c>
      <c r="L7" s="59">
        <v>22</v>
      </c>
      <c r="M7" s="59">
        <v>8</v>
      </c>
    </row>
    <row r="8" spans="1:13" ht="22.5" customHeight="1">
      <c r="A8" s="56" t="s">
        <v>255</v>
      </c>
      <c r="B8" s="60">
        <v>68</v>
      </c>
      <c r="C8" s="58">
        <v>3</v>
      </c>
      <c r="D8" s="58">
        <v>1</v>
      </c>
      <c r="E8" s="58">
        <v>0</v>
      </c>
      <c r="F8" s="58">
        <v>1</v>
      </c>
      <c r="G8" s="58">
        <v>3</v>
      </c>
      <c r="H8" s="58">
        <v>17</v>
      </c>
      <c r="I8" s="58">
        <v>0</v>
      </c>
      <c r="J8" s="58">
        <v>3</v>
      </c>
      <c r="K8" s="58">
        <v>0</v>
      </c>
      <c r="L8" s="60">
        <v>30</v>
      </c>
      <c r="M8" s="58">
        <v>10</v>
      </c>
    </row>
    <row r="9" spans="1:13" ht="22.5" customHeight="1" thickBot="1">
      <c r="A9" s="61" t="s">
        <v>300</v>
      </c>
      <c r="B9" s="62">
        <v>58</v>
      </c>
      <c r="C9" s="62">
        <v>6</v>
      </c>
      <c r="D9" s="62">
        <v>1</v>
      </c>
      <c r="E9" s="62">
        <v>0</v>
      </c>
      <c r="F9" s="62">
        <v>5</v>
      </c>
      <c r="G9" s="62">
        <v>5</v>
      </c>
      <c r="H9" s="62">
        <v>5</v>
      </c>
      <c r="I9" s="62">
        <v>1</v>
      </c>
      <c r="J9" s="62">
        <v>2</v>
      </c>
      <c r="K9" s="62">
        <v>0</v>
      </c>
      <c r="L9" s="62">
        <v>25</v>
      </c>
      <c r="M9" s="62">
        <v>8</v>
      </c>
    </row>
    <row r="10" spans="1:13">
      <c r="A10" s="33" t="s">
        <v>31</v>
      </c>
      <c r="B10" s="33"/>
      <c r="C10" s="33"/>
      <c r="D10" s="33"/>
      <c r="E10" s="33"/>
      <c r="F10" s="33"/>
      <c r="G10" s="33"/>
      <c r="H10" s="33"/>
      <c r="I10" s="33"/>
      <c r="J10" s="33"/>
      <c r="K10" s="33"/>
      <c r="L10" s="33"/>
      <c r="M10" s="33"/>
    </row>
    <row r="11" spans="1:13">
      <c r="A11" s="63" t="s">
        <v>50</v>
      </c>
      <c r="B11" s="64"/>
      <c r="C11" s="64"/>
      <c r="D11" s="64"/>
      <c r="E11" s="64"/>
      <c r="F11" s="64"/>
      <c r="G11" s="64"/>
      <c r="H11" s="64"/>
      <c r="I11" s="64"/>
      <c r="J11" s="64"/>
      <c r="K11" s="64"/>
      <c r="L11" s="64"/>
      <c r="M11" s="64"/>
    </row>
  </sheetData>
  <mergeCells count="1">
    <mergeCell ref="A2:M2"/>
  </mergeCells>
  <phoneticPr fontId="2"/>
  <pageMargins left="0.7" right="0.7" top="0.75" bottom="0.75" header="0.3" footer="0.3"/>
  <pageSetup paperSize="9" fitToWidth="0" orientation="portrait" r:id="rId1"/>
  <ignoredErrors>
    <ignoredError sqref="A6:A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showGridLines="0" zoomScale="90" zoomScaleNormal="90" workbookViewId="0"/>
  </sheetViews>
  <sheetFormatPr defaultColWidth="9" defaultRowHeight="13.5"/>
  <cols>
    <col min="1" max="1" width="9.375" style="19" customWidth="1"/>
    <col min="2" max="2" width="1.5" style="19" customWidth="1"/>
    <col min="3" max="3" width="13.625" style="19" customWidth="1"/>
    <col min="4" max="4" width="4.625" style="19" customWidth="1"/>
    <col min="5" max="5" width="7.125" style="19" customWidth="1"/>
    <col min="6" max="24" width="6.875" style="19" customWidth="1"/>
    <col min="25" max="26" width="6.875" style="49" customWidth="1"/>
    <col min="27" max="27" width="7.625" style="49" customWidth="1"/>
    <col min="28" max="28" width="6.875" style="49" customWidth="1"/>
    <col min="29" max="29" width="7.625" style="19" customWidth="1"/>
    <col min="30" max="30" width="6.875" style="19" customWidth="1"/>
    <col min="31" max="16384" width="9" style="19"/>
  </cols>
  <sheetData>
    <row r="1" spans="1:30" ht="30" customHeight="1"/>
    <row r="2" spans="1:30" ht="22.5" customHeight="1">
      <c r="A2" s="343" t="s">
        <v>275</v>
      </c>
      <c r="B2" s="343"/>
      <c r="C2" s="343"/>
      <c r="D2" s="343"/>
      <c r="E2" s="343"/>
      <c r="F2" s="343"/>
      <c r="G2" s="343"/>
      <c r="H2" s="343"/>
      <c r="I2" s="343"/>
      <c r="J2" s="343"/>
      <c r="K2" s="343"/>
      <c r="L2" s="343"/>
      <c r="M2" s="343"/>
      <c r="N2" s="343"/>
      <c r="O2" s="343"/>
      <c r="P2" s="344" t="s">
        <v>317</v>
      </c>
      <c r="Q2" s="344"/>
      <c r="R2" s="344"/>
      <c r="S2" s="344"/>
      <c r="T2" s="344"/>
      <c r="U2" s="344"/>
      <c r="V2" s="344"/>
      <c r="W2" s="344"/>
      <c r="X2" s="344"/>
      <c r="Y2" s="344"/>
      <c r="Z2" s="344"/>
      <c r="AA2" s="344"/>
      <c r="AB2" s="344"/>
      <c r="AC2" s="344"/>
      <c r="AD2" s="344"/>
    </row>
    <row r="3" spans="1:30" s="20" customFormat="1" ht="13.5" customHeight="1" thickBot="1">
      <c r="A3" s="27"/>
      <c r="B3" s="27"/>
      <c r="C3" s="27"/>
      <c r="D3" s="27"/>
      <c r="E3" s="27"/>
      <c r="F3" s="27"/>
      <c r="G3" s="27"/>
      <c r="H3" s="27"/>
      <c r="I3" s="27"/>
      <c r="J3" s="27"/>
      <c r="K3" s="27"/>
      <c r="L3" s="27"/>
      <c r="M3" s="27"/>
      <c r="N3" s="27"/>
      <c r="O3" s="28"/>
      <c r="P3" s="27"/>
      <c r="Q3" s="27"/>
      <c r="R3" s="27"/>
      <c r="S3" s="27"/>
      <c r="T3" s="27"/>
      <c r="U3" s="27"/>
      <c r="V3" s="27"/>
      <c r="W3" s="27"/>
      <c r="X3" s="27"/>
      <c r="Y3" s="27"/>
      <c r="Z3" s="27"/>
      <c r="AA3" s="27"/>
      <c r="AB3" s="29"/>
      <c r="AC3" s="30"/>
      <c r="AD3" s="153" t="s">
        <v>302</v>
      </c>
    </row>
    <row r="4" spans="1:30" s="21" customFormat="1" ht="22.5" customHeight="1">
      <c r="A4" s="362" t="s">
        <v>3</v>
      </c>
      <c r="B4" s="364" t="s">
        <v>4</v>
      </c>
      <c r="C4" s="347"/>
      <c r="D4" s="347"/>
      <c r="E4" s="348"/>
      <c r="F4" s="345" t="s">
        <v>156</v>
      </c>
      <c r="G4" s="346"/>
      <c r="H4" s="346"/>
      <c r="I4" s="346"/>
      <c r="J4" s="346"/>
      <c r="K4" s="346"/>
      <c r="L4" s="346"/>
      <c r="M4" s="346"/>
      <c r="N4" s="346"/>
      <c r="O4" s="346"/>
      <c r="P4" s="347" t="s">
        <v>250</v>
      </c>
      <c r="Q4" s="347"/>
      <c r="R4" s="347"/>
      <c r="S4" s="347"/>
      <c r="T4" s="347"/>
      <c r="U4" s="347"/>
      <c r="V4" s="347"/>
      <c r="W4" s="347"/>
      <c r="X4" s="348"/>
      <c r="Y4" s="364" t="s">
        <v>157</v>
      </c>
      <c r="Z4" s="347"/>
      <c r="AA4" s="347"/>
      <c r="AB4" s="348"/>
      <c r="AC4" s="345" t="s">
        <v>5</v>
      </c>
      <c r="AD4" s="346"/>
    </row>
    <row r="5" spans="1:30" s="21" customFormat="1" ht="45" customHeight="1">
      <c r="A5" s="363"/>
      <c r="B5" s="365" t="s">
        <v>6</v>
      </c>
      <c r="C5" s="366"/>
      <c r="D5" s="367"/>
      <c r="E5" s="126" t="s">
        <v>7</v>
      </c>
      <c r="F5" s="127" t="s">
        <v>247</v>
      </c>
      <c r="G5" s="128" t="s">
        <v>248</v>
      </c>
      <c r="H5" s="51" t="s">
        <v>8</v>
      </c>
      <c r="I5" s="127" t="s">
        <v>246</v>
      </c>
      <c r="J5" s="127" t="s">
        <v>158</v>
      </c>
      <c r="K5" s="127" t="s">
        <v>202</v>
      </c>
      <c r="L5" s="127" t="s">
        <v>9</v>
      </c>
      <c r="M5" s="127" t="s">
        <v>249</v>
      </c>
      <c r="N5" s="129" t="s">
        <v>10</v>
      </c>
      <c r="O5" s="186" t="s">
        <v>11</v>
      </c>
      <c r="P5" s="187" t="s">
        <v>12</v>
      </c>
      <c r="Q5" s="51" t="s">
        <v>13</v>
      </c>
      <c r="R5" s="127" t="s">
        <v>203</v>
      </c>
      <c r="S5" s="127" t="s">
        <v>14</v>
      </c>
      <c r="T5" s="127" t="s">
        <v>15</v>
      </c>
      <c r="U5" s="127" t="s">
        <v>16</v>
      </c>
      <c r="V5" s="127" t="s">
        <v>17</v>
      </c>
      <c r="W5" s="130" t="s">
        <v>18</v>
      </c>
      <c r="X5" s="130" t="s">
        <v>19</v>
      </c>
      <c r="Y5" s="130" t="s">
        <v>20</v>
      </c>
      <c r="Z5" s="130" t="s">
        <v>21</v>
      </c>
      <c r="AA5" s="51" t="s">
        <v>22</v>
      </c>
      <c r="AB5" s="148" t="s">
        <v>204</v>
      </c>
      <c r="AC5" s="130" t="s">
        <v>23</v>
      </c>
      <c r="AD5" s="131" t="s">
        <v>159</v>
      </c>
    </row>
    <row r="6" spans="1:30" s="21" customFormat="1" ht="30" customHeight="1" thickBot="1">
      <c r="A6" s="368" t="s">
        <v>24</v>
      </c>
      <c r="B6" s="371" t="s">
        <v>25</v>
      </c>
      <c r="C6" s="372"/>
      <c r="D6" s="119">
        <v>1</v>
      </c>
      <c r="E6" s="164">
        <v>86</v>
      </c>
      <c r="F6" s="164">
        <v>0</v>
      </c>
      <c r="G6" s="164">
        <v>0</v>
      </c>
      <c r="H6" s="164">
        <v>0</v>
      </c>
      <c r="I6" s="164">
        <v>0</v>
      </c>
      <c r="J6" s="164">
        <v>0</v>
      </c>
      <c r="K6" s="164">
        <v>0</v>
      </c>
      <c r="L6" s="164">
        <v>0</v>
      </c>
      <c r="M6" s="164">
        <v>1</v>
      </c>
      <c r="N6" s="132">
        <v>1</v>
      </c>
      <c r="O6" s="132">
        <v>0</v>
      </c>
      <c r="P6" s="133">
        <v>1</v>
      </c>
      <c r="Q6" s="164">
        <v>2</v>
      </c>
      <c r="R6" s="164">
        <v>0</v>
      </c>
      <c r="S6" s="164">
        <v>0</v>
      </c>
      <c r="T6" s="164">
        <v>5</v>
      </c>
      <c r="U6" s="164">
        <v>1</v>
      </c>
      <c r="V6" s="134">
        <v>0</v>
      </c>
      <c r="W6" s="373">
        <v>0</v>
      </c>
      <c r="X6" s="374">
        <v>99</v>
      </c>
      <c r="Y6" s="378">
        <v>1</v>
      </c>
      <c r="Z6" s="378">
        <v>47</v>
      </c>
      <c r="AA6" s="378">
        <v>3122</v>
      </c>
      <c r="AB6" s="378">
        <v>205</v>
      </c>
      <c r="AC6" s="378">
        <v>2524</v>
      </c>
      <c r="AD6" s="379">
        <v>488</v>
      </c>
    </row>
    <row r="7" spans="1:30" s="21" customFormat="1" ht="30" customHeight="1" thickBot="1">
      <c r="A7" s="369"/>
      <c r="B7" s="375" t="s">
        <v>26</v>
      </c>
      <c r="C7" s="376"/>
      <c r="D7" s="165">
        <v>1</v>
      </c>
      <c r="E7" s="163">
        <v>122</v>
      </c>
      <c r="F7" s="163">
        <v>4</v>
      </c>
      <c r="G7" s="163">
        <v>4</v>
      </c>
      <c r="H7" s="163">
        <v>0</v>
      </c>
      <c r="I7" s="163">
        <v>2</v>
      </c>
      <c r="J7" s="163">
        <v>2</v>
      </c>
      <c r="K7" s="163">
        <v>0</v>
      </c>
      <c r="L7" s="163">
        <v>6</v>
      </c>
      <c r="M7" s="163">
        <v>1</v>
      </c>
      <c r="N7" s="170">
        <v>0</v>
      </c>
      <c r="O7" s="141">
        <v>0</v>
      </c>
      <c r="P7" s="135">
        <v>1</v>
      </c>
      <c r="Q7" s="163">
        <v>0</v>
      </c>
      <c r="R7" s="163">
        <v>2</v>
      </c>
      <c r="S7" s="163">
        <v>0</v>
      </c>
      <c r="T7" s="163">
        <v>5</v>
      </c>
      <c r="U7" s="163">
        <v>1</v>
      </c>
      <c r="V7" s="163">
        <v>0</v>
      </c>
      <c r="W7" s="373"/>
      <c r="X7" s="374"/>
      <c r="Y7" s="378"/>
      <c r="Z7" s="378"/>
      <c r="AA7" s="378"/>
      <c r="AB7" s="378"/>
      <c r="AC7" s="378"/>
      <c r="AD7" s="379"/>
    </row>
    <row r="8" spans="1:30" s="21" customFormat="1" ht="30" customHeight="1" thickBot="1">
      <c r="A8" s="370"/>
      <c r="B8" s="136"/>
      <c r="C8" s="155" t="s">
        <v>257</v>
      </c>
      <c r="D8" s="164">
        <v>2</v>
      </c>
      <c r="E8" s="169">
        <v>40</v>
      </c>
      <c r="F8" s="169">
        <v>2</v>
      </c>
      <c r="G8" s="169">
        <v>2</v>
      </c>
      <c r="H8" s="163">
        <v>0</v>
      </c>
      <c r="I8" s="163">
        <v>0</v>
      </c>
      <c r="J8" s="163">
        <v>0</v>
      </c>
      <c r="K8" s="163">
        <v>0</v>
      </c>
      <c r="L8" s="167">
        <v>2</v>
      </c>
      <c r="M8" s="163">
        <v>0</v>
      </c>
      <c r="N8" s="170">
        <v>0</v>
      </c>
      <c r="O8" s="141">
        <v>0</v>
      </c>
      <c r="P8" s="135">
        <v>0</v>
      </c>
      <c r="Q8" s="163">
        <v>0</v>
      </c>
      <c r="R8" s="163">
        <v>0</v>
      </c>
      <c r="S8" s="163">
        <v>0</v>
      </c>
      <c r="T8" s="167">
        <v>2</v>
      </c>
      <c r="U8" s="163">
        <v>0</v>
      </c>
      <c r="V8" s="163">
        <v>0</v>
      </c>
      <c r="W8" s="373"/>
      <c r="X8" s="374"/>
      <c r="Y8" s="378"/>
      <c r="Z8" s="378"/>
      <c r="AA8" s="378"/>
      <c r="AB8" s="378"/>
      <c r="AC8" s="378"/>
      <c r="AD8" s="379"/>
    </row>
    <row r="9" spans="1:30" s="21" customFormat="1" ht="30" customHeight="1" thickBot="1">
      <c r="A9" s="137" t="s">
        <v>27</v>
      </c>
      <c r="B9" s="375" t="s">
        <v>28</v>
      </c>
      <c r="C9" s="376"/>
      <c r="D9" s="356">
        <v>1</v>
      </c>
      <c r="E9" s="356">
        <v>47</v>
      </c>
      <c r="F9" s="356">
        <v>2</v>
      </c>
      <c r="G9" s="356">
        <v>0</v>
      </c>
      <c r="H9" s="377">
        <v>1</v>
      </c>
      <c r="I9" s="353">
        <v>0</v>
      </c>
      <c r="J9" s="353">
        <v>1</v>
      </c>
      <c r="K9" s="353">
        <v>0</v>
      </c>
      <c r="L9" s="353">
        <v>2</v>
      </c>
      <c r="M9" s="353">
        <v>0</v>
      </c>
      <c r="N9" s="381">
        <v>1</v>
      </c>
      <c r="O9" s="381">
        <v>0</v>
      </c>
      <c r="P9" s="382">
        <v>0</v>
      </c>
      <c r="Q9" s="353">
        <v>1</v>
      </c>
      <c r="R9" s="353">
        <v>1</v>
      </c>
      <c r="S9" s="353">
        <v>0</v>
      </c>
      <c r="T9" s="353">
        <v>2</v>
      </c>
      <c r="U9" s="353">
        <v>1</v>
      </c>
      <c r="V9" s="353">
        <v>0</v>
      </c>
      <c r="W9" s="383">
        <v>0</v>
      </c>
      <c r="X9" s="377">
        <v>27</v>
      </c>
      <c r="Y9" s="378"/>
      <c r="Z9" s="378"/>
      <c r="AA9" s="378"/>
      <c r="AB9" s="378"/>
      <c r="AC9" s="378"/>
      <c r="AD9" s="379"/>
    </row>
    <row r="10" spans="1:30" s="21" customFormat="1" ht="30" customHeight="1" thickBot="1">
      <c r="A10" s="138" t="s">
        <v>160</v>
      </c>
      <c r="B10" s="384"/>
      <c r="C10" s="385"/>
      <c r="D10" s="357"/>
      <c r="E10" s="357"/>
      <c r="F10" s="357"/>
      <c r="G10" s="357"/>
      <c r="H10" s="377"/>
      <c r="I10" s="353"/>
      <c r="J10" s="353"/>
      <c r="K10" s="353"/>
      <c r="L10" s="353"/>
      <c r="M10" s="353"/>
      <c r="N10" s="381"/>
      <c r="O10" s="381"/>
      <c r="P10" s="382"/>
      <c r="Q10" s="353"/>
      <c r="R10" s="353"/>
      <c r="S10" s="353"/>
      <c r="T10" s="353"/>
      <c r="U10" s="353"/>
      <c r="V10" s="353"/>
      <c r="W10" s="383"/>
      <c r="X10" s="377"/>
      <c r="Y10" s="378"/>
      <c r="Z10" s="378"/>
      <c r="AA10" s="378"/>
      <c r="AB10" s="378"/>
      <c r="AC10" s="378"/>
      <c r="AD10" s="379"/>
    </row>
    <row r="11" spans="1:30" s="21" customFormat="1" ht="30" customHeight="1" thickBot="1">
      <c r="A11" s="138" t="s">
        <v>161</v>
      </c>
      <c r="B11" s="354"/>
      <c r="C11" s="360" t="s">
        <v>221</v>
      </c>
      <c r="D11" s="356">
        <v>1</v>
      </c>
      <c r="E11" s="358">
        <v>10</v>
      </c>
      <c r="F11" s="358">
        <v>1</v>
      </c>
      <c r="G11" s="351">
        <v>0</v>
      </c>
      <c r="H11" s="353">
        <v>0</v>
      </c>
      <c r="I11" s="353">
        <v>0</v>
      </c>
      <c r="J11" s="353">
        <v>0</v>
      </c>
      <c r="K11" s="353">
        <v>0</v>
      </c>
      <c r="L11" s="380">
        <v>1</v>
      </c>
      <c r="M11" s="353">
        <v>0</v>
      </c>
      <c r="N11" s="381">
        <v>0</v>
      </c>
      <c r="O11" s="381">
        <v>0</v>
      </c>
      <c r="P11" s="382">
        <v>0</v>
      </c>
      <c r="Q11" s="353">
        <v>0</v>
      </c>
      <c r="R11" s="353">
        <v>0</v>
      </c>
      <c r="S11" s="353">
        <v>0</v>
      </c>
      <c r="T11" s="380">
        <v>1</v>
      </c>
      <c r="U11" s="353">
        <v>0</v>
      </c>
      <c r="V11" s="353">
        <v>0</v>
      </c>
      <c r="W11" s="383"/>
      <c r="X11" s="377"/>
      <c r="Y11" s="378"/>
      <c r="Z11" s="378"/>
      <c r="AA11" s="378"/>
      <c r="AB11" s="378"/>
      <c r="AC11" s="378"/>
      <c r="AD11" s="379"/>
    </row>
    <row r="12" spans="1:30" s="21" customFormat="1" ht="30" customHeight="1" thickBot="1">
      <c r="A12" s="139" t="s">
        <v>162</v>
      </c>
      <c r="B12" s="355"/>
      <c r="C12" s="361"/>
      <c r="D12" s="357"/>
      <c r="E12" s="359"/>
      <c r="F12" s="359"/>
      <c r="G12" s="352"/>
      <c r="H12" s="353"/>
      <c r="I12" s="353"/>
      <c r="J12" s="353"/>
      <c r="K12" s="353"/>
      <c r="L12" s="380"/>
      <c r="M12" s="353"/>
      <c r="N12" s="381"/>
      <c r="O12" s="381"/>
      <c r="P12" s="382"/>
      <c r="Q12" s="353"/>
      <c r="R12" s="353"/>
      <c r="S12" s="353"/>
      <c r="T12" s="380"/>
      <c r="U12" s="353"/>
      <c r="V12" s="353"/>
      <c r="W12" s="383"/>
      <c r="X12" s="377"/>
      <c r="Y12" s="378"/>
      <c r="Z12" s="378"/>
      <c r="AA12" s="378"/>
      <c r="AB12" s="378"/>
      <c r="AC12" s="378"/>
      <c r="AD12" s="379"/>
    </row>
    <row r="13" spans="1:30" s="23" customFormat="1" ht="30" customHeight="1" thickBot="1">
      <c r="A13" s="140" t="s">
        <v>163</v>
      </c>
      <c r="B13" s="375" t="s">
        <v>29</v>
      </c>
      <c r="C13" s="376"/>
      <c r="D13" s="166">
        <v>1</v>
      </c>
      <c r="E13" s="166">
        <v>47</v>
      </c>
      <c r="F13" s="166">
        <v>1</v>
      </c>
      <c r="G13" s="163">
        <v>1</v>
      </c>
      <c r="H13" s="163">
        <v>1</v>
      </c>
      <c r="I13" s="163">
        <v>0</v>
      </c>
      <c r="J13" s="163">
        <v>1</v>
      </c>
      <c r="K13" s="163">
        <v>1</v>
      </c>
      <c r="L13" s="163">
        <v>3</v>
      </c>
      <c r="M13" s="163">
        <v>0</v>
      </c>
      <c r="N13" s="141">
        <v>0</v>
      </c>
      <c r="O13" s="141">
        <v>0</v>
      </c>
      <c r="P13" s="135">
        <v>0</v>
      </c>
      <c r="Q13" s="163">
        <v>1</v>
      </c>
      <c r="R13" s="163">
        <v>1</v>
      </c>
      <c r="S13" s="163">
        <v>0</v>
      </c>
      <c r="T13" s="163">
        <v>2</v>
      </c>
      <c r="U13" s="163">
        <v>1</v>
      </c>
      <c r="V13" s="163">
        <v>0</v>
      </c>
      <c r="W13" s="383">
        <v>2</v>
      </c>
      <c r="X13" s="377">
        <v>28</v>
      </c>
      <c r="Y13" s="378"/>
      <c r="Z13" s="378"/>
      <c r="AA13" s="378"/>
      <c r="AB13" s="378"/>
      <c r="AC13" s="378"/>
      <c r="AD13" s="379"/>
    </row>
    <row r="14" spans="1:30" s="23" customFormat="1" ht="30" customHeight="1" thickBot="1">
      <c r="A14" s="149" t="s">
        <v>164</v>
      </c>
      <c r="B14" s="146"/>
      <c r="C14" s="156" t="s">
        <v>165</v>
      </c>
      <c r="D14" s="168">
        <v>1</v>
      </c>
      <c r="E14" s="167">
        <v>10</v>
      </c>
      <c r="F14" s="167">
        <v>1</v>
      </c>
      <c r="G14" s="163">
        <v>0</v>
      </c>
      <c r="H14" s="163">
        <v>0</v>
      </c>
      <c r="I14" s="163">
        <v>0</v>
      </c>
      <c r="J14" s="163">
        <v>0</v>
      </c>
      <c r="K14" s="163">
        <v>0</v>
      </c>
      <c r="L14" s="167">
        <v>1</v>
      </c>
      <c r="M14" s="163">
        <v>0</v>
      </c>
      <c r="N14" s="141">
        <v>0</v>
      </c>
      <c r="O14" s="141">
        <v>0</v>
      </c>
      <c r="P14" s="135">
        <v>0</v>
      </c>
      <c r="Q14" s="163">
        <v>0</v>
      </c>
      <c r="R14" s="163">
        <v>0</v>
      </c>
      <c r="S14" s="163">
        <v>0</v>
      </c>
      <c r="T14" s="167">
        <v>1</v>
      </c>
      <c r="U14" s="163">
        <v>0</v>
      </c>
      <c r="V14" s="163">
        <v>0</v>
      </c>
      <c r="W14" s="383"/>
      <c r="X14" s="377"/>
      <c r="Y14" s="378"/>
      <c r="Z14" s="378"/>
      <c r="AA14" s="378"/>
      <c r="AB14" s="378"/>
      <c r="AC14" s="378"/>
      <c r="AD14" s="379"/>
    </row>
    <row r="15" spans="1:30" ht="30" customHeight="1" thickBot="1">
      <c r="A15" s="151" t="s">
        <v>30</v>
      </c>
      <c r="B15" s="349" t="s">
        <v>220</v>
      </c>
      <c r="C15" s="350"/>
      <c r="D15" s="142">
        <v>1</v>
      </c>
      <c r="E15" s="143">
        <v>10</v>
      </c>
      <c r="F15" s="143">
        <v>1</v>
      </c>
      <c r="G15" s="143">
        <v>0</v>
      </c>
      <c r="H15" s="143">
        <v>0</v>
      </c>
      <c r="I15" s="143">
        <v>0</v>
      </c>
      <c r="J15" s="143">
        <v>0</v>
      </c>
      <c r="K15" s="143">
        <v>0</v>
      </c>
      <c r="L15" s="143">
        <v>1</v>
      </c>
      <c r="M15" s="143">
        <v>0</v>
      </c>
      <c r="N15" s="142">
        <v>0</v>
      </c>
      <c r="O15" s="142">
        <v>0</v>
      </c>
      <c r="P15" s="144">
        <v>0</v>
      </c>
      <c r="Q15" s="143">
        <v>0</v>
      </c>
      <c r="R15" s="143">
        <v>0</v>
      </c>
      <c r="S15" s="143">
        <v>0</v>
      </c>
      <c r="T15" s="143">
        <v>1</v>
      </c>
      <c r="U15" s="143">
        <v>0</v>
      </c>
      <c r="V15" s="143">
        <v>0</v>
      </c>
      <c r="W15" s="145">
        <v>0</v>
      </c>
      <c r="X15" s="143">
        <v>5</v>
      </c>
      <c r="Y15" s="378"/>
      <c r="Z15" s="378"/>
      <c r="AA15" s="378"/>
      <c r="AB15" s="378"/>
      <c r="AC15" s="378"/>
      <c r="AD15" s="379"/>
    </row>
    <row r="16" spans="1:30">
      <c r="A16" s="49" t="s">
        <v>262</v>
      </c>
      <c r="B16" s="26"/>
      <c r="C16" s="26"/>
      <c r="D16" s="26"/>
      <c r="E16" s="26"/>
      <c r="F16" s="26"/>
      <c r="G16" s="26"/>
      <c r="H16" s="26"/>
      <c r="I16" s="26"/>
      <c r="J16" s="26"/>
      <c r="K16" s="26"/>
      <c r="L16" s="26"/>
      <c r="M16" s="26"/>
      <c r="N16" s="26"/>
      <c r="O16" s="31"/>
      <c r="P16" s="31"/>
      <c r="Q16" s="31"/>
      <c r="R16" s="31"/>
      <c r="S16" s="31"/>
      <c r="T16" s="31"/>
      <c r="U16" s="31"/>
      <c r="V16" s="31"/>
      <c r="W16" s="31"/>
      <c r="X16" s="31"/>
      <c r="Y16" s="31"/>
      <c r="Z16" s="31"/>
      <c r="AA16" s="31"/>
      <c r="AB16" s="31"/>
      <c r="AC16" s="25"/>
      <c r="AD16" s="25"/>
    </row>
    <row r="17" spans="1:30">
      <c r="A17" s="49" t="s">
        <v>32</v>
      </c>
      <c r="B17" s="26"/>
      <c r="C17" s="26"/>
      <c r="D17" s="26"/>
      <c r="E17" s="26"/>
      <c r="F17" s="26"/>
      <c r="G17" s="26"/>
      <c r="H17" s="26"/>
      <c r="I17" s="26"/>
      <c r="J17" s="26"/>
      <c r="K17" s="26"/>
      <c r="L17" s="26"/>
      <c r="M17" s="26"/>
      <c r="N17" s="26"/>
      <c r="O17" s="29"/>
      <c r="P17" s="29"/>
      <c r="Q17" s="29"/>
      <c r="R17" s="29"/>
      <c r="S17" s="29"/>
      <c r="T17" s="29"/>
      <c r="U17" s="29"/>
      <c r="V17" s="25"/>
      <c r="W17" s="29"/>
      <c r="X17" s="29"/>
      <c r="Y17" s="29"/>
      <c r="Z17" s="29"/>
      <c r="AA17" s="147"/>
      <c r="AB17" s="147"/>
      <c r="AC17" s="25"/>
      <c r="AD17" s="25"/>
    </row>
    <row r="18" spans="1:30" ht="13.5" customHeight="1">
      <c r="A18" s="150" t="s">
        <v>200</v>
      </c>
      <c r="B18" s="25"/>
      <c r="C18" s="25"/>
      <c r="D18" s="25"/>
      <c r="E18" s="25"/>
      <c r="F18" s="25"/>
      <c r="G18" s="25"/>
      <c r="H18" s="25"/>
      <c r="I18" s="25"/>
      <c r="J18" s="25"/>
      <c r="K18" s="25"/>
      <c r="L18" s="25"/>
      <c r="M18" s="25"/>
      <c r="N18" s="25"/>
      <c r="O18" s="25"/>
      <c r="P18" s="25"/>
      <c r="Q18" s="25"/>
      <c r="R18" s="25"/>
      <c r="S18" s="25"/>
      <c r="T18" s="25"/>
      <c r="U18" s="25"/>
      <c r="V18" s="25"/>
      <c r="W18" s="25"/>
      <c r="X18" s="25"/>
      <c r="Y18" s="147"/>
      <c r="Z18" s="147"/>
      <c r="AA18" s="147"/>
      <c r="AB18" s="147"/>
      <c r="AC18" s="25"/>
      <c r="AD18" s="25"/>
    </row>
    <row r="19" spans="1:30">
      <c r="A19" s="150" t="s">
        <v>205</v>
      </c>
    </row>
  </sheetData>
  <mergeCells count="67">
    <mergeCell ref="B9:C10"/>
    <mergeCell ref="D9:D10"/>
    <mergeCell ref="E9:E10"/>
    <mergeCell ref="F9:F10"/>
    <mergeCell ref="Q9:Q10"/>
    <mergeCell ref="L9:L10"/>
    <mergeCell ref="G9:G10"/>
    <mergeCell ref="H9:H10"/>
    <mergeCell ref="I9:I10"/>
    <mergeCell ref="J9:J10"/>
    <mergeCell ref="K9:K10"/>
    <mergeCell ref="I11:I12"/>
    <mergeCell ref="J11:J12"/>
    <mergeCell ref="B13:C13"/>
    <mergeCell ref="W13:W14"/>
    <mergeCell ref="R9:R10"/>
    <mergeCell ref="M9:M10"/>
    <mergeCell ref="N9:N10"/>
    <mergeCell ref="O9:O10"/>
    <mergeCell ref="P9:P10"/>
    <mergeCell ref="S9:S10"/>
    <mergeCell ref="T9:T10"/>
    <mergeCell ref="U9:U10"/>
    <mergeCell ref="V9:V10"/>
    <mergeCell ref="W9:W12"/>
    <mergeCell ref="U11:U12"/>
    <mergeCell ref="V11:V12"/>
    <mergeCell ref="T11:T12"/>
    <mergeCell ref="K11:K12"/>
    <mergeCell ref="L11:L12"/>
    <mergeCell ref="M11:M12"/>
    <mergeCell ref="N11:N12"/>
    <mergeCell ref="O11:O12"/>
    <mergeCell ref="P11:P12"/>
    <mergeCell ref="Q11:Q12"/>
    <mergeCell ref="R11:R12"/>
    <mergeCell ref="S11:S12"/>
    <mergeCell ref="X9:X12"/>
    <mergeCell ref="AA6:AA15"/>
    <mergeCell ref="AB6:AB15"/>
    <mergeCell ref="AC6:AC15"/>
    <mergeCell ref="AD6:AD15"/>
    <mergeCell ref="Y6:Y15"/>
    <mergeCell ref="Z6:Z15"/>
    <mergeCell ref="X13:X14"/>
    <mergeCell ref="B5:D5"/>
    <mergeCell ref="A6:A8"/>
    <mergeCell ref="B6:C6"/>
    <mergeCell ref="W6:W8"/>
    <mergeCell ref="X6:X8"/>
    <mergeCell ref="B7:C7"/>
    <mergeCell ref="A2:O2"/>
    <mergeCell ref="P2:AD2"/>
    <mergeCell ref="F4:O4"/>
    <mergeCell ref="P4:X4"/>
    <mergeCell ref="B15:C15"/>
    <mergeCell ref="G11:G12"/>
    <mergeCell ref="H11:H12"/>
    <mergeCell ref="B11:B12"/>
    <mergeCell ref="D11:D12"/>
    <mergeCell ref="E11:E12"/>
    <mergeCell ref="F11:F12"/>
    <mergeCell ref="C11:C12"/>
    <mergeCell ref="A4:A5"/>
    <mergeCell ref="B4:E4"/>
    <mergeCell ref="Y4:AB4"/>
    <mergeCell ref="AC4:AD4"/>
  </mergeCells>
  <phoneticPr fontId="2"/>
  <printOptions gridLinesSet="0"/>
  <pageMargins left="0.7" right="0.7"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heetViews>
  <sheetFormatPr defaultRowHeight="13.5"/>
  <cols>
    <col min="1" max="1" width="9" style="16"/>
    <col min="2" max="2" width="9.5" style="16" customWidth="1"/>
    <col min="3" max="5" width="6" style="16" customWidth="1"/>
    <col min="6" max="6" width="7" style="16" customWidth="1"/>
    <col min="7" max="7" width="5.875" style="16" customWidth="1"/>
    <col min="8" max="8" width="7" style="16" customWidth="1"/>
    <col min="9" max="10" width="6" style="16" customWidth="1"/>
    <col min="11" max="11" width="7.25" style="16" customWidth="1"/>
    <col min="12" max="12" width="6.25" style="16" customWidth="1"/>
    <col min="13" max="13" width="6.875" style="16" customWidth="1"/>
    <col min="14" max="16384" width="9" style="16"/>
  </cols>
  <sheetData>
    <row r="1" spans="1:13" ht="30" customHeight="1">
      <c r="A1" s="14"/>
      <c r="B1" s="14"/>
      <c r="C1" s="14"/>
      <c r="D1" s="14"/>
      <c r="E1" s="14"/>
      <c r="F1" s="14"/>
      <c r="G1" s="14"/>
      <c r="H1" s="14"/>
      <c r="I1" s="14"/>
      <c r="J1" s="14"/>
      <c r="K1" s="14"/>
      <c r="L1" s="14"/>
      <c r="M1" s="14"/>
    </row>
    <row r="2" spans="1:13" ht="22.5" customHeight="1">
      <c r="A2" s="335" t="s">
        <v>318</v>
      </c>
      <c r="B2" s="335"/>
      <c r="C2" s="335"/>
      <c r="D2" s="335"/>
      <c r="E2" s="335"/>
      <c r="F2" s="335"/>
      <c r="G2" s="335"/>
      <c r="H2" s="335"/>
      <c r="I2" s="335"/>
      <c r="J2" s="335"/>
      <c r="K2" s="335"/>
      <c r="L2" s="335"/>
      <c r="M2" s="335"/>
    </row>
    <row r="3" spans="1:13" ht="13.5" customHeight="1" thickBot="1">
      <c r="A3" s="17"/>
      <c r="B3" s="17"/>
      <c r="C3" s="17"/>
      <c r="D3" s="17"/>
      <c r="E3" s="17"/>
      <c r="F3" s="17"/>
      <c r="G3" s="17"/>
      <c r="H3" s="17"/>
      <c r="I3" s="17"/>
      <c r="J3" s="17"/>
      <c r="K3" s="17"/>
      <c r="L3" s="17"/>
      <c r="M3" s="52" t="s">
        <v>41</v>
      </c>
    </row>
    <row r="4" spans="1:13" ht="28.5" customHeight="1">
      <c r="A4" s="65" t="s">
        <v>153</v>
      </c>
      <c r="B4" s="66" t="s">
        <v>207</v>
      </c>
      <c r="C4" s="66" t="s">
        <v>51</v>
      </c>
      <c r="D4" s="67" t="s">
        <v>131</v>
      </c>
      <c r="E4" s="67" t="s">
        <v>52</v>
      </c>
      <c r="F4" s="67" t="s">
        <v>53</v>
      </c>
      <c r="G4" s="67" t="s">
        <v>54</v>
      </c>
      <c r="H4" s="67" t="s">
        <v>55</v>
      </c>
      <c r="I4" s="67" t="s">
        <v>56</v>
      </c>
      <c r="J4" s="67" t="s">
        <v>57</v>
      </c>
      <c r="K4" s="67" t="s">
        <v>58</v>
      </c>
      <c r="L4" s="67" t="s">
        <v>59</v>
      </c>
      <c r="M4" s="67" t="s">
        <v>49</v>
      </c>
    </row>
    <row r="5" spans="1:13" ht="18.75" customHeight="1">
      <c r="A5" s="68" t="s">
        <v>251</v>
      </c>
      <c r="B5" s="58">
        <v>9540</v>
      </c>
      <c r="C5" s="58">
        <v>53</v>
      </c>
      <c r="D5" s="58">
        <v>8</v>
      </c>
      <c r="E5" s="58">
        <v>7</v>
      </c>
      <c r="F5" s="58">
        <v>755</v>
      </c>
      <c r="G5" s="58">
        <v>81</v>
      </c>
      <c r="H5" s="58">
        <v>1249</v>
      </c>
      <c r="I5" s="58">
        <v>37</v>
      </c>
      <c r="J5" s="58">
        <v>93</v>
      </c>
      <c r="K5" s="58">
        <v>5275</v>
      </c>
      <c r="L5" s="58">
        <v>94</v>
      </c>
      <c r="M5" s="58">
        <v>1888</v>
      </c>
    </row>
    <row r="6" spans="1:13" ht="18.75" customHeight="1">
      <c r="A6" s="68" t="s">
        <v>296</v>
      </c>
      <c r="B6" s="69">
        <v>10248</v>
      </c>
      <c r="C6" s="69">
        <v>61</v>
      </c>
      <c r="D6" s="69">
        <v>15</v>
      </c>
      <c r="E6" s="69">
        <v>7</v>
      </c>
      <c r="F6" s="69">
        <v>815</v>
      </c>
      <c r="G6" s="69">
        <v>62</v>
      </c>
      <c r="H6" s="69">
        <v>1334</v>
      </c>
      <c r="I6" s="69">
        <v>23</v>
      </c>
      <c r="J6" s="69">
        <v>99</v>
      </c>
      <c r="K6" s="69">
        <v>5628</v>
      </c>
      <c r="L6" s="69">
        <v>99</v>
      </c>
      <c r="M6" s="69">
        <v>2105</v>
      </c>
    </row>
    <row r="7" spans="1:13" ht="18.75" customHeight="1">
      <c r="A7" s="68" t="s">
        <v>297</v>
      </c>
      <c r="B7" s="58">
        <v>12499</v>
      </c>
      <c r="C7" s="58">
        <v>77</v>
      </c>
      <c r="D7" s="58">
        <v>2</v>
      </c>
      <c r="E7" s="58">
        <v>11</v>
      </c>
      <c r="F7" s="58">
        <v>786</v>
      </c>
      <c r="G7" s="58">
        <v>69</v>
      </c>
      <c r="H7" s="58">
        <v>1525</v>
      </c>
      <c r="I7" s="58">
        <v>31</v>
      </c>
      <c r="J7" s="58">
        <v>80</v>
      </c>
      <c r="K7" s="58">
        <v>7329</v>
      </c>
      <c r="L7" s="58">
        <v>145</v>
      </c>
      <c r="M7" s="58">
        <v>2444</v>
      </c>
    </row>
    <row r="8" spans="1:13" ht="18.75" customHeight="1">
      <c r="A8" s="68" t="s">
        <v>298</v>
      </c>
      <c r="B8" s="191">
        <v>13199</v>
      </c>
      <c r="C8" s="191">
        <v>62</v>
      </c>
      <c r="D8" s="191">
        <v>14</v>
      </c>
      <c r="E8" s="191">
        <v>5</v>
      </c>
      <c r="F8" s="191">
        <v>907</v>
      </c>
      <c r="G8" s="191">
        <v>76</v>
      </c>
      <c r="H8" s="58">
        <v>1532</v>
      </c>
      <c r="I8" s="58">
        <v>40</v>
      </c>
      <c r="J8" s="58">
        <v>88</v>
      </c>
      <c r="K8" s="58">
        <v>7803</v>
      </c>
      <c r="L8" s="58">
        <v>131</v>
      </c>
      <c r="M8" s="58">
        <v>2541</v>
      </c>
    </row>
    <row r="9" spans="1:13" ht="18.75" customHeight="1" thickBot="1">
      <c r="A9" s="61" t="s">
        <v>299</v>
      </c>
      <c r="B9" s="70">
        <v>12977</v>
      </c>
      <c r="C9" s="70">
        <v>60</v>
      </c>
      <c r="D9" s="70">
        <v>8</v>
      </c>
      <c r="E9" s="70">
        <v>11</v>
      </c>
      <c r="F9" s="70">
        <v>912</v>
      </c>
      <c r="G9" s="70">
        <v>86</v>
      </c>
      <c r="H9" s="62">
        <v>1630</v>
      </c>
      <c r="I9" s="62">
        <v>34</v>
      </c>
      <c r="J9" s="62">
        <v>89</v>
      </c>
      <c r="K9" s="62">
        <v>7715</v>
      </c>
      <c r="L9" s="62">
        <v>149</v>
      </c>
      <c r="M9" s="62">
        <v>2283</v>
      </c>
    </row>
    <row r="10" spans="1:13">
      <c r="A10" s="33" t="s">
        <v>31</v>
      </c>
      <c r="B10" s="33"/>
      <c r="C10" s="33"/>
      <c r="D10" s="33"/>
      <c r="E10" s="33"/>
      <c r="F10" s="33"/>
      <c r="G10" s="33"/>
      <c r="H10" s="33"/>
      <c r="I10" s="33"/>
      <c r="J10" s="33"/>
      <c r="K10" s="33"/>
      <c r="L10" s="33"/>
      <c r="M10" s="33"/>
    </row>
  </sheetData>
  <mergeCells count="1">
    <mergeCell ref="A2:M2"/>
  </mergeCells>
  <phoneticPr fontId="2"/>
  <pageMargins left="0.7" right="0.7" top="0.75" bottom="0.75" header="0.3" footer="0.3"/>
  <pageSetup paperSize="9" fitToWidth="0" orientation="portrait" r:id="rId1"/>
  <ignoredErrors>
    <ignoredError sqref="A6:A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3.5"/>
  <cols>
    <col min="1" max="1" width="9.5" style="16" customWidth="1"/>
    <col min="2" max="2" width="7.875" style="16" customWidth="1"/>
    <col min="3" max="14" width="6.375" style="16" customWidth="1"/>
    <col min="15" max="16384" width="9" style="16"/>
  </cols>
  <sheetData>
    <row r="1" spans="1:14" ht="30" customHeight="1">
      <c r="A1" s="14"/>
      <c r="B1" s="14"/>
      <c r="C1" s="14"/>
      <c r="D1" s="14"/>
      <c r="E1" s="14"/>
      <c r="F1" s="14"/>
      <c r="G1" s="14"/>
      <c r="H1" s="14"/>
      <c r="I1" s="14"/>
      <c r="J1" s="14"/>
      <c r="K1" s="14"/>
      <c r="L1" s="14"/>
      <c r="M1" s="14"/>
      <c r="N1" s="14"/>
    </row>
    <row r="2" spans="1:14" ht="22.5" customHeight="1">
      <c r="A2" s="335" t="s">
        <v>319</v>
      </c>
      <c r="B2" s="335"/>
      <c r="C2" s="335"/>
      <c r="D2" s="335"/>
      <c r="E2" s="335"/>
      <c r="F2" s="335"/>
      <c r="G2" s="335"/>
      <c r="H2" s="335"/>
      <c r="I2" s="335"/>
      <c r="J2" s="335"/>
      <c r="K2" s="335"/>
      <c r="L2" s="335"/>
      <c r="M2" s="335"/>
      <c r="N2" s="336"/>
    </row>
    <row r="3" spans="1:14" ht="13.5" customHeight="1" thickBot="1">
      <c r="A3" s="38"/>
      <c r="B3" s="38"/>
      <c r="C3" s="38"/>
      <c r="D3" s="38"/>
      <c r="E3" s="38"/>
      <c r="F3" s="38"/>
      <c r="G3" s="38"/>
      <c r="H3" s="38"/>
      <c r="I3" s="38"/>
      <c r="J3" s="38"/>
      <c r="K3" s="38"/>
      <c r="L3" s="38"/>
      <c r="M3" s="38"/>
      <c r="N3" s="39" t="s">
        <v>41</v>
      </c>
    </row>
    <row r="4" spans="1:14" ht="19.5" customHeight="1">
      <c r="A4" s="40" t="s">
        <v>42</v>
      </c>
      <c r="B4" s="41" t="s">
        <v>43</v>
      </c>
      <c r="C4" s="42" t="s">
        <v>167</v>
      </c>
      <c r="D4" s="42" t="s">
        <v>168</v>
      </c>
      <c r="E4" s="42" t="s">
        <v>169</v>
      </c>
      <c r="F4" s="42" t="s">
        <v>170</v>
      </c>
      <c r="G4" s="42" t="s">
        <v>171</v>
      </c>
      <c r="H4" s="42" t="s">
        <v>172</v>
      </c>
      <c r="I4" s="42" t="s">
        <v>173</v>
      </c>
      <c r="J4" s="42" t="s">
        <v>174</v>
      </c>
      <c r="K4" s="42" t="s">
        <v>175</v>
      </c>
      <c r="L4" s="42" t="s">
        <v>60</v>
      </c>
      <c r="M4" s="42" t="s">
        <v>61</v>
      </c>
      <c r="N4" s="42" t="s">
        <v>62</v>
      </c>
    </row>
    <row r="5" spans="1:14" ht="19.5" customHeight="1">
      <c r="A5" s="43" t="s">
        <v>251</v>
      </c>
      <c r="B5" s="44">
        <v>9540</v>
      </c>
      <c r="C5" s="44">
        <v>970</v>
      </c>
      <c r="D5" s="44">
        <v>801</v>
      </c>
      <c r="E5" s="44">
        <v>785</v>
      </c>
      <c r="F5" s="44">
        <v>664</v>
      </c>
      <c r="G5" s="44">
        <v>698</v>
      </c>
      <c r="H5" s="44">
        <v>723</v>
      </c>
      <c r="I5" s="44">
        <v>790</v>
      </c>
      <c r="J5" s="44">
        <v>855</v>
      </c>
      <c r="K5" s="44">
        <v>768</v>
      </c>
      <c r="L5" s="44">
        <v>856</v>
      </c>
      <c r="M5" s="44">
        <v>758</v>
      </c>
      <c r="N5" s="44">
        <v>872</v>
      </c>
    </row>
    <row r="6" spans="1:14" ht="19.5" customHeight="1">
      <c r="A6" s="43" t="s">
        <v>294</v>
      </c>
      <c r="B6" s="44">
        <v>10248</v>
      </c>
      <c r="C6" s="45">
        <v>867</v>
      </c>
      <c r="D6" s="45">
        <v>757</v>
      </c>
      <c r="E6" s="45">
        <v>792</v>
      </c>
      <c r="F6" s="45">
        <v>839</v>
      </c>
      <c r="G6" s="45">
        <v>800</v>
      </c>
      <c r="H6" s="45">
        <v>825</v>
      </c>
      <c r="I6" s="45">
        <v>983</v>
      </c>
      <c r="J6" s="152">
        <v>931</v>
      </c>
      <c r="K6" s="45">
        <v>793</v>
      </c>
      <c r="L6" s="45">
        <v>834</v>
      </c>
      <c r="M6" s="45">
        <v>836</v>
      </c>
      <c r="N6" s="45">
        <v>991</v>
      </c>
    </row>
    <row r="7" spans="1:14" ht="19.5" customHeight="1">
      <c r="A7" s="43" t="s">
        <v>289</v>
      </c>
      <c r="B7" s="44">
        <v>12499</v>
      </c>
      <c r="C7" s="44">
        <v>964</v>
      </c>
      <c r="D7" s="44">
        <v>913</v>
      </c>
      <c r="E7" s="44">
        <v>918</v>
      </c>
      <c r="F7" s="44">
        <v>944</v>
      </c>
      <c r="G7" s="44">
        <v>978</v>
      </c>
      <c r="H7" s="44">
        <v>945</v>
      </c>
      <c r="I7" s="44">
        <v>1220</v>
      </c>
      <c r="J7" s="44">
        <v>1256</v>
      </c>
      <c r="K7" s="44">
        <v>1029</v>
      </c>
      <c r="L7" s="44">
        <v>1001</v>
      </c>
      <c r="M7" s="44">
        <v>1015</v>
      </c>
      <c r="N7" s="44">
        <v>1316</v>
      </c>
    </row>
    <row r="8" spans="1:14" ht="19.5" customHeight="1">
      <c r="A8" s="43" t="s">
        <v>285</v>
      </c>
      <c r="B8" s="44">
        <v>13199</v>
      </c>
      <c r="C8" s="44">
        <v>1283</v>
      </c>
      <c r="D8" s="44">
        <v>964</v>
      </c>
      <c r="E8" s="44">
        <v>1085</v>
      </c>
      <c r="F8" s="44">
        <v>920</v>
      </c>
      <c r="G8" s="44">
        <v>1037</v>
      </c>
      <c r="H8" s="44">
        <v>1054</v>
      </c>
      <c r="I8" s="44">
        <v>1188</v>
      </c>
      <c r="J8" s="44">
        <v>1254</v>
      </c>
      <c r="K8" s="44">
        <v>1108</v>
      </c>
      <c r="L8" s="44">
        <v>1041</v>
      </c>
      <c r="M8" s="44">
        <v>1062</v>
      </c>
      <c r="N8" s="44">
        <v>1203</v>
      </c>
    </row>
    <row r="9" spans="1:14" ht="19.5" customHeight="1" thickBot="1">
      <c r="A9" s="46" t="s">
        <v>295</v>
      </c>
      <c r="B9" s="48">
        <v>12977</v>
      </c>
      <c r="C9" s="48">
        <v>1174</v>
      </c>
      <c r="D9" s="48">
        <v>953</v>
      </c>
      <c r="E9" s="48">
        <v>1002</v>
      </c>
      <c r="F9" s="48">
        <v>928</v>
      </c>
      <c r="G9" s="48">
        <v>1054</v>
      </c>
      <c r="H9" s="48">
        <v>937</v>
      </c>
      <c r="I9" s="48">
        <v>1261</v>
      </c>
      <c r="J9" s="48">
        <v>1302</v>
      </c>
      <c r="K9" s="48">
        <v>1026</v>
      </c>
      <c r="L9" s="48">
        <v>967</v>
      </c>
      <c r="M9" s="48">
        <v>998</v>
      </c>
      <c r="N9" s="48">
        <v>1375</v>
      </c>
    </row>
    <row r="10" spans="1:14">
      <c r="A10" s="47" t="s">
        <v>31</v>
      </c>
      <c r="B10" s="47"/>
      <c r="C10" s="47"/>
      <c r="D10" s="47"/>
      <c r="E10" s="47"/>
      <c r="F10" s="47"/>
      <c r="G10" s="47"/>
      <c r="H10" s="47"/>
      <c r="I10" s="47"/>
      <c r="J10" s="47"/>
      <c r="K10" s="47"/>
      <c r="L10" s="47"/>
      <c r="M10" s="47"/>
      <c r="N10" s="47"/>
    </row>
  </sheetData>
  <mergeCells count="1">
    <mergeCell ref="A2:N2"/>
  </mergeCells>
  <phoneticPr fontId="2"/>
  <pageMargins left="0.7" right="0.7" top="0.75" bottom="0.75" header="0.3" footer="0.3"/>
  <pageSetup paperSize="9" fitToWidth="0" orientation="portrait" r:id="rId1"/>
  <ignoredErrors>
    <ignoredError sqref="A6:A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3.5"/>
  <cols>
    <col min="1" max="1" width="15.5" style="14" customWidth="1"/>
    <col min="2" max="11" width="8.875" style="14" customWidth="1"/>
    <col min="12" max="16384" width="9" style="14"/>
  </cols>
  <sheetData>
    <row r="1" spans="1:14" s="15" customFormat="1" ht="30" customHeight="1"/>
    <row r="2" spans="1:14" ht="22.5" customHeight="1">
      <c r="A2" s="386" t="s">
        <v>320</v>
      </c>
      <c r="B2" s="386"/>
      <c r="C2" s="386"/>
      <c r="D2" s="386"/>
      <c r="E2" s="386"/>
      <c r="F2" s="386"/>
      <c r="G2" s="386"/>
      <c r="H2" s="386"/>
      <c r="I2" s="386"/>
      <c r="J2" s="386"/>
      <c r="K2" s="386"/>
    </row>
    <row r="3" spans="1:14" s="15" customFormat="1" ht="13.5" customHeight="1" thickBot="1">
      <c r="A3" s="49" t="s">
        <v>223</v>
      </c>
      <c r="B3" s="50"/>
      <c r="C3" s="50"/>
      <c r="D3" s="50"/>
      <c r="E3" s="49"/>
      <c r="F3" s="49"/>
      <c r="G3" s="49"/>
      <c r="H3" s="50"/>
      <c r="I3" s="49"/>
      <c r="J3" s="50"/>
      <c r="K3" s="72" t="s">
        <v>41</v>
      </c>
    </row>
    <row r="4" spans="1:14" s="15" customFormat="1" ht="19.5" customHeight="1">
      <c r="A4" s="387" t="s">
        <v>218</v>
      </c>
      <c r="B4" s="364" t="s">
        <v>219</v>
      </c>
      <c r="C4" s="348"/>
      <c r="D4" s="364" t="s">
        <v>222</v>
      </c>
      <c r="E4" s="348"/>
      <c r="F4" s="364" t="s">
        <v>258</v>
      </c>
      <c r="G4" s="348"/>
      <c r="H4" s="364" t="s">
        <v>266</v>
      </c>
      <c r="I4" s="347"/>
      <c r="J4" s="364" t="s">
        <v>287</v>
      </c>
      <c r="K4" s="347"/>
    </row>
    <row r="5" spans="1:14" s="15" customFormat="1" ht="19.5" customHeight="1">
      <c r="A5" s="388"/>
      <c r="B5" s="193" t="s">
        <v>63</v>
      </c>
      <c r="C5" s="194" t="s">
        <v>64</v>
      </c>
      <c r="D5" s="193" t="s">
        <v>63</v>
      </c>
      <c r="E5" s="206" t="s">
        <v>65</v>
      </c>
      <c r="F5" s="193" t="s">
        <v>63</v>
      </c>
      <c r="G5" s="206" t="s">
        <v>64</v>
      </c>
      <c r="H5" s="193" t="s">
        <v>63</v>
      </c>
      <c r="I5" s="194" t="s">
        <v>64</v>
      </c>
      <c r="J5" s="220" t="s">
        <v>63</v>
      </c>
      <c r="K5" s="221" t="s">
        <v>64</v>
      </c>
    </row>
    <row r="6" spans="1:14" s="15" customFormat="1" ht="18.75" customHeight="1">
      <c r="A6" s="154"/>
      <c r="B6" s="195">
        <v>1344</v>
      </c>
      <c r="C6" s="196">
        <v>100</v>
      </c>
      <c r="D6" s="195">
        <v>1303</v>
      </c>
      <c r="E6" s="207">
        <v>100</v>
      </c>
      <c r="F6" s="195">
        <v>1085</v>
      </c>
      <c r="G6" s="196">
        <v>100</v>
      </c>
      <c r="H6" s="195">
        <v>1138</v>
      </c>
      <c r="I6" s="207">
        <v>99.999999999999986</v>
      </c>
      <c r="J6" s="222">
        <v>963</v>
      </c>
      <c r="K6" s="223">
        <v>100</v>
      </c>
    </row>
    <row r="7" spans="1:14" s="15" customFormat="1" ht="18.75" customHeight="1">
      <c r="A7" s="157" t="s">
        <v>66</v>
      </c>
      <c r="B7" s="197">
        <v>1337</v>
      </c>
      <c r="C7" s="198">
        <v>99.479166666666657</v>
      </c>
      <c r="D7" s="208">
        <v>1293</v>
      </c>
      <c r="E7" s="198">
        <v>99.232540291634692</v>
      </c>
      <c r="F7" s="197">
        <v>1079</v>
      </c>
      <c r="G7" s="198">
        <v>99.447004608294932</v>
      </c>
      <c r="H7" s="197">
        <v>1126</v>
      </c>
      <c r="I7" s="215">
        <v>98.945518453427056</v>
      </c>
      <c r="J7" s="224">
        <v>954</v>
      </c>
      <c r="K7" s="215">
        <v>99.065420560747668</v>
      </c>
      <c r="N7" s="47"/>
    </row>
    <row r="8" spans="1:14" s="15" customFormat="1" ht="18.75" customHeight="1">
      <c r="A8" s="160" t="s">
        <v>67</v>
      </c>
      <c r="B8" s="199">
        <v>48</v>
      </c>
      <c r="C8" s="200">
        <v>3.5714285714285712</v>
      </c>
      <c r="D8" s="209">
        <v>39</v>
      </c>
      <c r="E8" s="200">
        <v>2.9930928626247124</v>
      </c>
      <c r="F8" s="199">
        <v>33</v>
      </c>
      <c r="G8" s="200">
        <v>3.0414746543778803</v>
      </c>
      <c r="H8" s="199">
        <v>30</v>
      </c>
      <c r="I8" s="216">
        <v>2.6362038664323375</v>
      </c>
      <c r="J8" s="225">
        <v>18</v>
      </c>
      <c r="K8" s="216">
        <v>1.8691588785046727</v>
      </c>
      <c r="N8" s="47"/>
    </row>
    <row r="9" spans="1:14" s="15" customFormat="1" ht="18.75" customHeight="1">
      <c r="A9" s="160" t="s">
        <v>68</v>
      </c>
      <c r="B9" s="199">
        <v>25</v>
      </c>
      <c r="C9" s="200">
        <v>1.8601190476190477</v>
      </c>
      <c r="D9" s="209">
        <v>20</v>
      </c>
      <c r="E9" s="200">
        <v>1.5349194167306215</v>
      </c>
      <c r="F9" s="199">
        <v>9</v>
      </c>
      <c r="G9" s="200">
        <v>0.82949308755760376</v>
      </c>
      <c r="H9" s="199">
        <v>28</v>
      </c>
      <c r="I9" s="216">
        <v>2.4604569420035149</v>
      </c>
      <c r="J9" s="225">
        <v>18</v>
      </c>
      <c r="K9" s="216">
        <v>1.8691588785046727</v>
      </c>
      <c r="N9" s="47"/>
    </row>
    <row r="10" spans="1:14" s="15" customFormat="1" ht="18.75" customHeight="1">
      <c r="A10" s="160" t="s">
        <v>69</v>
      </c>
      <c r="B10" s="199">
        <v>74</v>
      </c>
      <c r="C10" s="200">
        <v>5.5059523809523805</v>
      </c>
      <c r="D10" s="210">
        <v>14</v>
      </c>
      <c r="E10" s="200">
        <v>1.0744435917114352</v>
      </c>
      <c r="F10" s="199">
        <v>12</v>
      </c>
      <c r="G10" s="200">
        <v>1.1059907834101383</v>
      </c>
      <c r="H10" s="199">
        <v>36</v>
      </c>
      <c r="I10" s="216">
        <v>3.1634446397188052</v>
      </c>
      <c r="J10" s="225">
        <v>1</v>
      </c>
      <c r="K10" s="216">
        <v>0.10384215991692627</v>
      </c>
      <c r="N10" s="47"/>
    </row>
    <row r="11" spans="1:14" s="15" customFormat="1" ht="18.75" customHeight="1">
      <c r="A11" s="160" t="s">
        <v>70</v>
      </c>
      <c r="B11" s="199">
        <v>0</v>
      </c>
      <c r="C11" s="200">
        <v>0</v>
      </c>
      <c r="D11" s="211">
        <v>1</v>
      </c>
      <c r="E11" s="200">
        <v>7.6745970836531077E-2</v>
      </c>
      <c r="F11" s="199">
        <v>0</v>
      </c>
      <c r="G11" s="200">
        <v>0</v>
      </c>
      <c r="H11" s="199">
        <v>1</v>
      </c>
      <c r="I11" s="216">
        <v>8.7873462214411238E-2</v>
      </c>
      <c r="J11" s="225">
        <v>0</v>
      </c>
      <c r="K11" s="216">
        <v>0</v>
      </c>
      <c r="N11" s="47"/>
    </row>
    <row r="12" spans="1:14" s="15" customFormat="1" ht="18.75" customHeight="1">
      <c r="A12" s="160" t="s">
        <v>71</v>
      </c>
      <c r="B12" s="199">
        <v>130</v>
      </c>
      <c r="C12" s="200">
        <v>9.6726190476190474</v>
      </c>
      <c r="D12" s="209">
        <v>89</v>
      </c>
      <c r="E12" s="200">
        <v>6.8303914044512668</v>
      </c>
      <c r="F12" s="199">
        <v>66</v>
      </c>
      <c r="G12" s="200">
        <v>6.0829493087557607</v>
      </c>
      <c r="H12" s="199">
        <v>81</v>
      </c>
      <c r="I12" s="216">
        <v>7.1177504393673114</v>
      </c>
      <c r="J12" s="225">
        <v>69</v>
      </c>
      <c r="K12" s="216">
        <v>7.1651090342679122</v>
      </c>
      <c r="N12" s="47"/>
    </row>
    <row r="13" spans="1:14" s="15" customFormat="1" ht="18.75" customHeight="1">
      <c r="A13" s="160" t="s">
        <v>72</v>
      </c>
      <c r="B13" s="199">
        <v>15</v>
      </c>
      <c r="C13" s="200">
        <v>1.1160714285714286</v>
      </c>
      <c r="D13" s="210">
        <v>4</v>
      </c>
      <c r="E13" s="200">
        <v>0.30698388334612431</v>
      </c>
      <c r="F13" s="199">
        <v>6</v>
      </c>
      <c r="G13" s="200">
        <v>0.55299539170506917</v>
      </c>
      <c r="H13" s="199">
        <v>14</v>
      </c>
      <c r="I13" s="216">
        <v>1.2302284710017575</v>
      </c>
      <c r="J13" s="225">
        <v>1</v>
      </c>
      <c r="K13" s="216">
        <v>0.10384215991692627</v>
      </c>
      <c r="N13" s="47"/>
    </row>
    <row r="14" spans="1:14" s="15" customFormat="1" ht="18.75" customHeight="1">
      <c r="A14" s="160" t="s">
        <v>73</v>
      </c>
      <c r="B14" s="199">
        <v>44</v>
      </c>
      <c r="C14" s="200">
        <v>3.2738095238095242</v>
      </c>
      <c r="D14" s="211">
        <v>30</v>
      </c>
      <c r="E14" s="200">
        <v>2.3023791250959325</v>
      </c>
      <c r="F14" s="199">
        <v>24</v>
      </c>
      <c r="G14" s="200">
        <v>2.2119815668202767</v>
      </c>
      <c r="H14" s="199">
        <v>35</v>
      </c>
      <c r="I14" s="216">
        <v>3.0755711775043935</v>
      </c>
      <c r="J14" s="225">
        <v>33</v>
      </c>
      <c r="K14" s="216">
        <v>3.4267912772585665</v>
      </c>
      <c r="N14" s="47"/>
    </row>
    <row r="15" spans="1:14" s="15" customFormat="1" ht="18.75" customHeight="1">
      <c r="A15" s="160" t="s">
        <v>74</v>
      </c>
      <c r="B15" s="199">
        <v>70</v>
      </c>
      <c r="C15" s="200">
        <v>5.2083333333333339</v>
      </c>
      <c r="D15" s="209">
        <v>114</v>
      </c>
      <c r="E15" s="200">
        <v>8.7490406753645438</v>
      </c>
      <c r="F15" s="199">
        <v>96</v>
      </c>
      <c r="G15" s="200">
        <v>8.8479262672811068</v>
      </c>
      <c r="H15" s="199">
        <v>94</v>
      </c>
      <c r="I15" s="216">
        <v>8.2601054481546576</v>
      </c>
      <c r="J15" s="225">
        <v>84</v>
      </c>
      <c r="K15" s="216">
        <v>8.722741433021806</v>
      </c>
      <c r="N15" s="47"/>
    </row>
    <row r="16" spans="1:14" s="15" customFormat="1" ht="18.75" customHeight="1">
      <c r="A16" s="160" t="s">
        <v>75</v>
      </c>
      <c r="B16" s="199">
        <v>1</v>
      </c>
      <c r="C16" s="200">
        <v>7.4404761904761904E-2</v>
      </c>
      <c r="D16" s="210">
        <v>0</v>
      </c>
      <c r="E16" s="200">
        <v>0</v>
      </c>
      <c r="F16" s="199">
        <v>1</v>
      </c>
      <c r="G16" s="200">
        <v>9.2165898617511524E-2</v>
      </c>
      <c r="H16" s="199">
        <v>2</v>
      </c>
      <c r="I16" s="216">
        <v>0.17574692442882248</v>
      </c>
      <c r="J16" s="225">
        <v>1</v>
      </c>
      <c r="K16" s="216">
        <v>0.10384215991692627</v>
      </c>
      <c r="N16" s="47"/>
    </row>
    <row r="17" spans="1:14" s="15" customFormat="1" ht="18.75" customHeight="1">
      <c r="A17" s="160" t="s">
        <v>76</v>
      </c>
      <c r="B17" s="199">
        <v>0</v>
      </c>
      <c r="C17" s="200">
        <v>0</v>
      </c>
      <c r="D17" s="211">
        <v>0</v>
      </c>
      <c r="E17" s="201">
        <v>0</v>
      </c>
      <c r="F17" s="199">
        <v>0</v>
      </c>
      <c r="G17" s="201">
        <v>0</v>
      </c>
      <c r="H17" s="199">
        <v>4</v>
      </c>
      <c r="I17" s="217">
        <v>0.35149384885764495</v>
      </c>
      <c r="J17" s="225">
        <v>2</v>
      </c>
      <c r="K17" s="216">
        <v>0.20768431983385255</v>
      </c>
      <c r="N17" s="47"/>
    </row>
    <row r="18" spans="1:14" s="15" customFormat="1" ht="18.75" customHeight="1">
      <c r="A18" s="160" t="s">
        <v>77</v>
      </c>
      <c r="B18" s="199">
        <v>1</v>
      </c>
      <c r="C18" s="201">
        <v>7.4404761904761904E-2</v>
      </c>
      <c r="D18" s="209">
        <v>1</v>
      </c>
      <c r="E18" s="200">
        <v>7.6745970836531077E-2</v>
      </c>
      <c r="F18" s="199">
        <v>0</v>
      </c>
      <c r="G18" s="201">
        <v>0</v>
      </c>
      <c r="H18" s="199">
        <v>0</v>
      </c>
      <c r="I18" s="217">
        <v>0</v>
      </c>
      <c r="J18" s="225">
        <v>0</v>
      </c>
      <c r="K18" s="217">
        <v>0</v>
      </c>
      <c r="N18" s="47"/>
    </row>
    <row r="19" spans="1:14" s="15" customFormat="1" ht="18.75" customHeight="1">
      <c r="A19" s="160" t="s">
        <v>78</v>
      </c>
      <c r="B19" s="199">
        <v>27</v>
      </c>
      <c r="C19" s="200">
        <v>2.0089285714285716</v>
      </c>
      <c r="D19" s="209">
        <v>19</v>
      </c>
      <c r="E19" s="200">
        <v>1.4581734458940905</v>
      </c>
      <c r="F19" s="199">
        <v>26</v>
      </c>
      <c r="G19" s="200">
        <v>2.3963133640552998</v>
      </c>
      <c r="H19" s="199">
        <v>19</v>
      </c>
      <c r="I19" s="216">
        <v>1.6695957820738139</v>
      </c>
      <c r="J19" s="225">
        <v>28</v>
      </c>
      <c r="K19" s="216">
        <v>2.9075804776739358</v>
      </c>
      <c r="N19" s="47"/>
    </row>
    <row r="20" spans="1:14" s="15" customFormat="1" ht="18.75" customHeight="1">
      <c r="A20" s="160" t="s">
        <v>79</v>
      </c>
      <c r="B20" s="199">
        <v>395</v>
      </c>
      <c r="C20" s="200">
        <v>29.389880952380953</v>
      </c>
      <c r="D20" s="209">
        <v>338</v>
      </c>
      <c r="E20" s="200">
        <v>25.940138142747504</v>
      </c>
      <c r="F20" s="199">
        <v>393</v>
      </c>
      <c r="G20" s="200">
        <v>36.221198156682028</v>
      </c>
      <c r="H20" s="199">
        <v>398</v>
      </c>
      <c r="I20" s="216">
        <v>34.973637961335676</v>
      </c>
      <c r="J20" s="225">
        <v>293</v>
      </c>
      <c r="K20" s="216">
        <v>30.4257528556594</v>
      </c>
      <c r="N20" s="47"/>
    </row>
    <row r="21" spans="1:14" s="15" customFormat="1" ht="18.75" customHeight="1">
      <c r="A21" s="160" t="s">
        <v>49</v>
      </c>
      <c r="B21" s="199">
        <v>507</v>
      </c>
      <c r="C21" s="200">
        <v>37.723214285714285</v>
      </c>
      <c r="D21" s="209">
        <v>624</v>
      </c>
      <c r="E21" s="200">
        <v>47.889485801995399</v>
      </c>
      <c r="F21" s="199">
        <v>413</v>
      </c>
      <c r="G21" s="200">
        <v>38.064516129032256</v>
      </c>
      <c r="H21" s="199">
        <v>384</v>
      </c>
      <c r="I21" s="216">
        <v>33.743409490333917</v>
      </c>
      <c r="J21" s="225">
        <v>406</v>
      </c>
      <c r="K21" s="216">
        <v>42.159916926272068</v>
      </c>
      <c r="N21" s="47"/>
    </row>
    <row r="22" spans="1:14" s="15" customFormat="1" ht="18.75" customHeight="1">
      <c r="A22" s="161" t="s">
        <v>80</v>
      </c>
      <c r="B22" s="202">
        <v>0</v>
      </c>
      <c r="C22" s="203">
        <v>0</v>
      </c>
      <c r="D22" s="210">
        <v>0</v>
      </c>
      <c r="E22" s="212">
        <v>0</v>
      </c>
      <c r="F22" s="202">
        <v>0</v>
      </c>
      <c r="G22" s="203">
        <v>0</v>
      </c>
      <c r="H22" s="202">
        <v>0</v>
      </c>
      <c r="I22" s="218">
        <v>0</v>
      </c>
      <c r="J22" s="226">
        <v>0</v>
      </c>
      <c r="K22" s="218">
        <v>0</v>
      </c>
      <c r="N22" s="47"/>
    </row>
    <row r="23" spans="1:14" s="15" customFormat="1" ht="18.75" customHeight="1">
      <c r="A23" s="158" t="s">
        <v>81</v>
      </c>
      <c r="B23" s="199">
        <v>2</v>
      </c>
      <c r="C23" s="201">
        <v>0.14880952380952381</v>
      </c>
      <c r="D23" s="213">
        <v>1</v>
      </c>
      <c r="E23" s="200">
        <v>7.6745970836531077E-2</v>
      </c>
      <c r="F23" s="199">
        <v>1</v>
      </c>
      <c r="G23" s="200">
        <v>9.2165898617511524E-2</v>
      </c>
      <c r="H23" s="199">
        <v>2</v>
      </c>
      <c r="I23" s="216">
        <v>0.17574692442882248</v>
      </c>
      <c r="J23" s="225">
        <v>1</v>
      </c>
      <c r="K23" s="216">
        <v>0.10384215991692627</v>
      </c>
      <c r="N23" s="47"/>
    </row>
    <row r="24" spans="1:14" s="15" customFormat="1" ht="18.75" customHeight="1" thickBot="1">
      <c r="A24" s="159" t="s">
        <v>82</v>
      </c>
      <c r="B24" s="204">
        <v>5</v>
      </c>
      <c r="C24" s="205">
        <v>0.37202380952380948</v>
      </c>
      <c r="D24" s="214">
        <v>9</v>
      </c>
      <c r="E24" s="205">
        <v>0.69071373752877974</v>
      </c>
      <c r="F24" s="214">
        <v>5</v>
      </c>
      <c r="G24" s="205">
        <v>0.46082949308755761</v>
      </c>
      <c r="H24" s="214">
        <v>10</v>
      </c>
      <c r="I24" s="219">
        <v>0.87873462214411258</v>
      </c>
      <c r="J24" s="227">
        <v>8</v>
      </c>
      <c r="K24" s="228">
        <v>0.83073727933541019</v>
      </c>
      <c r="N24" s="47"/>
    </row>
    <row r="25" spans="1:14" s="15" customFormat="1" ht="13.5" customHeight="1">
      <c r="A25" s="49" t="s">
        <v>83</v>
      </c>
      <c r="B25" s="49"/>
      <c r="C25" s="49"/>
      <c r="D25" s="71"/>
      <c r="E25" s="49"/>
      <c r="F25" s="49"/>
      <c r="G25" s="49"/>
      <c r="H25" s="49"/>
      <c r="I25" s="49"/>
      <c r="J25" s="49"/>
      <c r="K25" s="49"/>
    </row>
    <row r="26" spans="1:14" s="15" customFormat="1" ht="13.5" customHeight="1">
      <c r="A26" s="49" t="s">
        <v>201</v>
      </c>
      <c r="B26" s="49"/>
      <c r="C26" s="49"/>
      <c r="D26" s="49"/>
      <c r="E26" s="49"/>
      <c r="F26" s="49"/>
      <c r="G26" s="49"/>
      <c r="H26" s="49"/>
      <c r="I26" s="49"/>
      <c r="J26" s="49"/>
      <c r="K26" s="49"/>
    </row>
  </sheetData>
  <mergeCells count="7">
    <mergeCell ref="A2:K2"/>
    <mergeCell ref="B4:C4"/>
    <mergeCell ref="D4:E4"/>
    <mergeCell ref="F4:G4"/>
    <mergeCell ref="H4:I4"/>
    <mergeCell ref="J4:K4"/>
    <mergeCell ref="A4:A5"/>
  </mergeCells>
  <phoneticPr fontId="2"/>
  <pageMargins left="0.7" right="0.7"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Normal="100" workbookViewId="0"/>
  </sheetViews>
  <sheetFormatPr defaultRowHeight="13.5"/>
  <cols>
    <col min="1" max="1" width="9.125" style="16" customWidth="1"/>
    <col min="2" max="10" width="8.625" style="16" customWidth="1"/>
    <col min="11" max="16384" width="9" style="16"/>
  </cols>
  <sheetData>
    <row r="1" spans="1:10" ht="30" customHeight="1">
      <c r="A1" s="15"/>
      <c r="B1" s="15"/>
      <c r="C1" s="15"/>
      <c r="D1" s="15"/>
      <c r="E1" s="15"/>
      <c r="F1" s="15"/>
      <c r="G1" s="15"/>
      <c r="H1" s="15"/>
      <c r="I1" s="15"/>
      <c r="J1" s="15"/>
    </row>
    <row r="2" spans="1:10" ht="22.5" customHeight="1">
      <c r="A2" s="389" t="s">
        <v>321</v>
      </c>
      <c r="B2" s="389"/>
      <c r="C2" s="389"/>
      <c r="D2" s="389"/>
      <c r="E2" s="389"/>
      <c r="F2" s="389"/>
      <c r="G2" s="389"/>
      <c r="H2" s="389"/>
      <c r="I2" s="389"/>
      <c r="J2" s="389"/>
    </row>
    <row r="3" spans="1:10" ht="13.5" customHeight="1" thickBot="1">
      <c r="A3" s="50"/>
      <c r="B3" s="50"/>
      <c r="C3" s="50"/>
      <c r="D3" s="50"/>
      <c r="E3" s="50"/>
      <c r="F3" s="50"/>
      <c r="G3" s="50"/>
      <c r="H3" s="229"/>
      <c r="I3" s="49"/>
      <c r="J3" s="153" t="s">
        <v>41</v>
      </c>
    </row>
    <row r="4" spans="1:10" ht="18.75" customHeight="1">
      <c r="A4" s="190" t="s">
        <v>208</v>
      </c>
      <c r="B4" s="364" t="s">
        <v>210</v>
      </c>
      <c r="C4" s="347"/>
      <c r="D4" s="348"/>
      <c r="E4" s="364" t="s">
        <v>211</v>
      </c>
      <c r="F4" s="347"/>
      <c r="G4" s="348"/>
      <c r="H4" s="364" t="s">
        <v>212</v>
      </c>
      <c r="I4" s="347"/>
      <c r="J4" s="347"/>
    </row>
    <row r="5" spans="1:10" ht="18.75" customHeight="1">
      <c r="A5" s="305" t="s">
        <v>293</v>
      </c>
      <c r="B5" s="231"/>
      <c r="C5" s="232">
        <v>1344</v>
      </c>
      <c r="D5" s="233"/>
      <c r="E5" s="231"/>
      <c r="F5" s="232">
        <v>13</v>
      </c>
      <c r="G5" s="233"/>
      <c r="H5" s="231"/>
      <c r="I5" s="232">
        <v>1716</v>
      </c>
      <c r="J5" s="233"/>
    </row>
    <row r="6" spans="1:10" ht="18.75" customHeight="1">
      <c r="A6" s="306" t="s">
        <v>288</v>
      </c>
      <c r="B6" s="231"/>
      <c r="C6" s="235">
        <v>1303</v>
      </c>
      <c r="D6" s="233"/>
      <c r="E6" s="231"/>
      <c r="F6" s="235">
        <v>4</v>
      </c>
      <c r="G6" s="233"/>
      <c r="H6" s="231"/>
      <c r="I6" s="235">
        <v>1674</v>
      </c>
      <c r="J6" s="233"/>
    </row>
    <row r="7" spans="1:10" ht="18.75" customHeight="1">
      <c r="A7" s="306" t="s">
        <v>290</v>
      </c>
      <c r="B7" s="236"/>
      <c r="C7" s="235">
        <v>1085</v>
      </c>
      <c r="D7" s="237"/>
      <c r="E7" s="236"/>
      <c r="F7" s="235">
        <v>6</v>
      </c>
      <c r="G7" s="237"/>
      <c r="H7" s="236"/>
      <c r="I7" s="235">
        <v>1363</v>
      </c>
      <c r="J7" s="237"/>
    </row>
    <row r="8" spans="1:10" ht="18.75" customHeight="1">
      <c r="A8" s="306" t="s">
        <v>291</v>
      </c>
      <c r="B8" s="236"/>
      <c r="C8" s="238">
        <v>1138</v>
      </c>
      <c r="D8" s="237"/>
      <c r="E8" s="236"/>
      <c r="F8" s="238">
        <v>4</v>
      </c>
      <c r="G8" s="237"/>
      <c r="H8" s="236"/>
      <c r="I8" s="238">
        <v>1415</v>
      </c>
      <c r="J8" s="237"/>
    </row>
    <row r="9" spans="1:10" ht="18.75" customHeight="1" thickBot="1">
      <c r="A9" s="304" t="s">
        <v>292</v>
      </c>
      <c r="B9" s="240"/>
      <c r="C9" s="241">
        <v>963</v>
      </c>
      <c r="D9" s="242"/>
      <c r="E9" s="243"/>
      <c r="F9" s="241">
        <v>2</v>
      </c>
      <c r="G9" s="242"/>
      <c r="H9" s="243"/>
      <c r="I9" s="241">
        <v>1249</v>
      </c>
      <c r="J9" s="242"/>
    </row>
    <row r="10" spans="1:10" ht="12" customHeight="1" thickBot="1">
      <c r="A10" s="244"/>
      <c r="B10" s="50"/>
      <c r="C10" s="245"/>
      <c r="D10" s="245"/>
      <c r="E10" s="246"/>
      <c r="F10" s="245"/>
      <c r="G10" s="245"/>
      <c r="H10" s="246"/>
      <c r="I10" s="245"/>
      <c r="J10" s="245"/>
    </row>
    <row r="11" spans="1:10" ht="21" customHeight="1">
      <c r="A11" s="247" t="s">
        <v>209</v>
      </c>
      <c r="B11" s="248" t="s">
        <v>259</v>
      </c>
      <c r="C11" s="249" t="s">
        <v>267</v>
      </c>
      <c r="D11" s="250" t="s">
        <v>286</v>
      </c>
      <c r="E11" s="248" t="s">
        <v>259</v>
      </c>
      <c r="F11" s="249" t="s">
        <v>267</v>
      </c>
      <c r="G11" s="250" t="s">
        <v>286</v>
      </c>
      <c r="H11" s="248" t="s">
        <v>259</v>
      </c>
      <c r="I11" s="249" t="s">
        <v>267</v>
      </c>
      <c r="J11" s="262" t="s">
        <v>286</v>
      </c>
    </row>
    <row r="12" spans="1:10" ht="18" customHeight="1">
      <c r="A12" s="230" t="s">
        <v>303</v>
      </c>
      <c r="B12" s="251">
        <v>109</v>
      </c>
      <c r="C12" s="252">
        <v>94</v>
      </c>
      <c r="D12" s="253">
        <v>93</v>
      </c>
      <c r="E12" s="260">
        <v>0</v>
      </c>
      <c r="F12" s="252">
        <v>0</v>
      </c>
      <c r="G12" s="253">
        <v>0</v>
      </c>
      <c r="H12" s="260">
        <v>134</v>
      </c>
      <c r="I12" s="252">
        <v>116</v>
      </c>
      <c r="J12" s="253">
        <v>119</v>
      </c>
    </row>
    <row r="13" spans="1:10" ht="18" customHeight="1">
      <c r="A13" s="234" t="s">
        <v>304</v>
      </c>
      <c r="B13" s="254">
        <v>57</v>
      </c>
      <c r="C13" s="255">
        <v>93</v>
      </c>
      <c r="D13" s="256">
        <v>75</v>
      </c>
      <c r="E13" s="261">
        <v>1</v>
      </c>
      <c r="F13" s="255">
        <v>0</v>
      </c>
      <c r="G13" s="256">
        <v>0</v>
      </c>
      <c r="H13" s="261">
        <v>64</v>
      </c>
      <c r="I13" s="255">
        <v>112</v>
      </c>
      <c r="J13" s="256">
        <v>99</v>
      </c>
    </row>
    <row r="14" spans="1:10" ht="18" customHeight="1">
      <c r="A14" s="234" t="s">
        <v>305</v>
      </c>
      <c r="B14" s="254">
        <v>102</v>
      </c>
      <c r="C14" s="255">
        <v>117</v>
      </c>
      <c r="D14" s="256">
        <v>84</v>
      </c>
      <c r="E14" s="261">
        <v>1</v>
      </c>
      <c r="F14" s="255">
        <v>0</v>
      </c>
      <c r="G14" s="256">
        <v>0</v>
      </c>
      <c r="H14" s="261">
        <v>123</v>
      </c>
      <c r="I14" s="255">
        <v>143</v>
      </c>
      <c r="J14" s="256">
        <v>108</v>
      </c>
    </row>
    <row r="15" spans="1:10" ht="18" customHeight="1">
      <c r="A15" s="234" t="s">
        <v>306</v>
      </c>
      <c r="B15" s="254">
        <v>69</v>
      </c>
      <c r="C15" s="255">
        <v>89</v>
      </c>
      <c r="D15" s="256">
        <v>74</v>
      </c>
      <c r="E15" s="261">
        <v>0</v>
      </c>
      <c r="F15" s="255">
        <v>0</v>
      </c>
      <c r="G15" s="256">
        <v>0</v>
      </c>
      <c r="H15" s="261">
        <v>83</v>
      </c>
      <c r="I15" s="255">
        <v>106</v>
      </c>
      <c r="J15" s="256">
        <v>91</v>
      </c>
    </row>
    <row r="16" spans="1:10" ht="18" customHeight="1">
      <c r="A16" s="234" t="s">
        <v>307</v>
      </c>
      <c r="B16" s="254">
        <v>79</v>
      </c>
      <c r="C16" s="255">
        <v>106</v>
      </c>
      <c r="D16" s="256">
        <v>72</v>
      </c>
      <c r="E16" s="261">
        <v>0</v>
      </c>
      <c r="F16" s="255">
        <v>1</v>
      </c>
      <c r="G16" s="256">
        <v>0</v>
      </c>
      <c r="H16" s="261">
        <v>103</v>
      </c>
      <c r="I16" s="255">
        <v>137</v>
      </c>
      <c r="J16" s="256">
        <v>92</v>
      </c>
    </row>
    <row r="17" spans="1:10" ht="18" customHeight="1">
      <c r="A17" s="234" t="s">
        <v>308</v>
      </c>
      <c r="B17" s="254">
        <v>99</v>
      </c>
      <c r="C17" s="255">
        <v>82</v>
      </c>
      <c r="D17" s="256">
        <v>90</v>
      </c>
      <c r="E17" s="254">
        <v>0</v>
      </c>
      <c r="F17" s="255">
        <v>0</v>
      </c>
      <c r="G17" s="256">
        <v>0</v>
      </c>
      <c r="H17" s="261">
        <v>138</v>
      </c>
      <c r="I17" s="255">
        <v>101</v>
      </c>
      <c r="J17" s="256">
        <v>124</v>
      </c>
    </row>
    <row r="18" spans="1:10" ht="18" customHeight="1">
      <c r="A18" s="234" t="s">
        <v>309</v>
      </c>
      <c r="B18" s="254">
        <v>95</v>
      </c>
      <c r="C18" s="255">
        <v>96</v>
      </c>
      <c r="D18" s="256">
        <v>87</v>
      </c>
      <c r="E18" s="254">
        <v>0</v>
      </c>
      <c r="F18" s="255">
        <v>0</v>
      </c>
      <c r="G18" s="256">
        <v>0</v>
      </c>
      <c r="H18" s="254">
        <v>112</v>
      </c>
      <c r="I18" s="255">
        <v>130</v>
      </c>
      <c r="J18" s="256">
        <v>110</v>
      </c>
    </row>
    <row r="19" spans="1:10" ht="18" customHeight="1">
      <c r="A19" s="234" t="s">
        <v>310</v>
      </c>
      <c r="B19" s="254">
        <v>106</v>
      </c>
      <c r="C19" s="255">
        <v>103</v>
      </c>
      <c r="D19" s="256">
        <v>86</v>
      </c>
      <c r="E19" s="254">
        <v>1</v>
      </c>
      <c r="F19" s="255">
        <v>0</v>
      </c>
      <c r="G19" s="256">
        <v>0</v>
      </c>
      <c r="H19" s="254">
        <v>139</v>
      </c>
      <c r="I19" s="255">
        <v>120</v>
      </c>
      <c r="J19" s="256">
        <v>113</v>
      </c>
    </row>
    <row r="20" spans="1:10" ht="18" customHeight="1">
      <c r="A20" s="234" t="s">
        <v>311</v>
      </c>
      <c r="B20" s="254">
        <v>88</v>
      </c>
      <c r="C20" s="255">
        <v>70</v>
      </c>
      <c r="D20" s="256">
        <v>62</v>
      </c>
      <c r="E20" s="254">
        <v>0</v>
      </c>
      <c r="F20" s="255">
        <v>0</v>
      </c>
      <c r="G20" s="256">
        <v>1</v>
      </c>
      <c r="H20" s="254">
        <v>105</v>
      </c>
      <c r="I20" s="255">
        <v>81</v>
      </c>
      <c r="J20" s="256">
        <v>83</v>
      </c>
    </row>
    <row r="21" spans="1:10" ht="18" customHeight="1">
      <c r="A21" s="234" t="s">
        <v>312</v>
      </c>
      <c r="B21" s="254">
        <v>80</v>
      </c>
      <c r="C21" s="255">
        <v>109</v>
      </c>
      <c r="D21" s="256">
        <v>73</v>
      </c>
      <c r="E21" s="254">
        <v>1</v>
      </c>
      <c r="F21" s="255">
        <v>0</v>
      </c>
      <c r="G21" s="256">
        <v>1</v>
      </c>
      <c r="H21" s="254">
        <v>106</v>
      </c>
      <c r="I21" s="255">
        <v>139</v>
      </c>
      <c r="J21" s="256">
        <v>91</v>
      </c>
    </row>
    <row r="22" spans="1:10" ht="18" customHeight="1">
      <c r="A22" s="234" t="s">
        <v>176</v>
      </c>
      <c r="B22" s="254">
        <v>114</v>
      </c>
      <c r="C22" s="255">
        <v>87</v>
      </c>
      <c r="D22" s="256">
        <v>85</v>
      </c>
      <c r="E22" s="254">
        <v>1</v>
      </c>
      <c r="F22" s="255">
        <v>1</v>
      </c>
      <c r="G22" s="256">
        <v>0</v>
      </c>
      <c r="H22" s="254">
        <v>142</v>
      </c>
      <c r="I22" s="255">
        <v>112</v>
      </c>
      <c r="J22" s="256">
        <v>115</v>
      </c>
    </row>
    <row r="23" spans="1:10" ht="18" customHeight="1" thickBot="1">
      <c r="A23" s="239" t="s">
        <v>177</v>
      </c>
      <c r="B23" s="257">
        <v>87</v>
      </c>
      <c r="C23" s="258">
        <v>92</v>
      </c>
      <c r="D23" s="259">
        <v>82</v>
      </c>
      <c r="E23" s="257">
        <v>1</v>
      </c>
      <c r="F23" s="258">
        <v>2</v>
      </c>
      <c r="G23" s="259">
        <v>0</v>
      </c>
      <c r="H23" s="257">
        <v>114</v>
      </c>
      <c r="I23" s="258">
        <v>118</v>
      </c>
      <c r="J23" s="259">
        <v>104</v>
      </c>
    </row>
    <row r="24" spans="1:10">
      <c r="A24" s="49" t="s">
        <v>84</v>
      </c>
      <c r="B24" s="49"/>
      <c r="C24" s="49"/>
      <c r="D24" s="49"/>
      <c r="E24" s="49"/>
      <c r="F24" s="49"/>
      <c r="G24" s="49"/>
      <c r="H24" s="49"/>
      <c r="I24" s="49"/>
      <c r="J24" s="49"/>
    </row>
  </sheetData>
  <mergeCells count="4">
    <mergeCell ref="B4:D4"/>
    <mergeCell ref="E4:G4"/>
    <mergeCell ref="H4:J4"/>
    <mergeCell ref="A2:J2"/>
  </mergeCells>
  <phoneticPr fontId="2"/>
  <pageMargins left="0.7" right="0.7" top="0.75" bottom="0.75" header="0.3" footer="0.3"/>
  <pageSetup paperSize="9" fitToWidth="0" orientation="portrait" r:id="rId1"/>
  <ignoredErrors>
    <ignoredError sqref="A10:A11 A6:A9 A22:A23 A13:A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目次</vt:lpstr>
      <vt:lpstr>210</vt:lpstr>
      <vt:lpstr>211</vt:lpstr>
      <vt:lpstr>212</vt:lpstr>
      <vt:lpstr>213</vt:lpstr>
      <vt:lpstr>214</vt:lpstr>
      <vt:lpstr>215</vt:lpstr>
      <vt:lpstr>216</vt:lpstr>
      <vt:lpstr>217</vt:lpstr>
      <vt:lpstr>218</vt:lpstr>
      <vt:lpstr>219</vt:lpstr>
      <vt:lpstr>220</vt:lpstr>
      <vt:lpstr>'213'!Print_Area</vt:lpstr>
      <vt:lpstr>'218'!Print_Area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2025-06-10T00:46:45Z</cp:lastPrinted>
  <dcterms:created xsi:type="dcterms:W3CDTF">2015-05-24T23:58:53Z</dcterms:created>
  <dcterms:modified xsi:type="dcterms:W3CDTF">2025-07-09T04:44:49Z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116393</vt:lpwstr>
  </property>
  <property fmtid="{D5CDD505-2E9C-101B-9397-08002B2CF9AE}" pid="3" name="NXPowerLiteSettings">
    <vt:lpwstr>F74006B004C800</vt:lpwstr>
  </property>
  <property fmtid="{D5CDD505-2E9C-101B-9397-08002B2CF9AE}" pid="4" name="NXPowerLiteVersion">
    <vt:lpwstr>S5.2.4</vt:lpwstr>
  </property>
</Properties>
</file>