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6930"/>
  </bookViews>
  <sheets>
    <sheet name="目次" sheetId="1" r:id="rId1"/>
    <sheet name="194" sheetId="19" r:id="rId2"/>
    <sheet name="195" sheetId="2" r:id="rId3"/>
    <sheet name="196" sheetId="3" r:id="rId4"/>
    <sheet name="197" sheetId="4" r:id="rId5"/>
    <sheet name="198" sheetId="5" r:id="rId6"/>
    <sheet name="199" sheetId="6" r:id="rId7"/>
    <sheet name="200" sheetId="7" r:id="rId8"/>
    <sheet name="201" sheetId="8" r:id="rId9"/>
    <sheet name="202" sheetId="9" r:id="rId10"/>
    <sheet name="203" sheetId="10" r:id="rId11"/>
    <sheet name="204" sheetId="11" r:id="rId12"/>
    <sheet name="205" sheetId="12" r:id="rId13"/>
    <sheet name="206" sheetId="14" r:id="rId14"/>
    <sheet name="207" sheetId="16" r:id="rId15"/>
    <sheet name="208" sheetId="17" r:id="rId16"/>
    <sheet name="209" sheetId="18" r:id="rId17"/>
  </sheets>
  <definedNames>
    <definedName name="_xlnm.Print_Area" localSheetId="13">'206'!$A$1:$J$35</definedName>
    <definedName name="_xlnm.Print_Area">#REF!</definedName>
  </definedNames>
  <calcPr calcId="162913"/>
</workbook>
</file>

<file path=xl/calcChain.xml><?xml version="1.0" encoding="utf-8"?>
<calcChain xmlns="http://schemas.openxmlformats.org/spreadsheetml/2006/main">
  <c r="C20" i="1" l="1"/>
  <c r="C19" i="1"/>
  <c r="C18" i="1"/>
  <c r="C15" i="1"/>
  <c r="C22" i="1" l="1"/>
  <c r="C21" i="1"/>
  <c r="C16" i="1"/>
  <c r="C13" i="1"/>
  <c r="C12" i="1"/>
  <c r="C11" i="1"/>
  <c r="C10" i="1"/>
  <c r="C9" i="1"/>
  <c r="C8" i="1"/>
  <c r="C7" i="1"/>
  <c r="C6" i="1"/>
  <c r="C5" i="1"/>
  <c r="B22" i="1"/>
  <c r="B21" i="1"/>
  <c r="B20" i="1"/>
  <c r="B19" i="1"/>
  <c r="B18" i="1"/>
  <c r="B16" i="1"/>
  <c r="B15" i="1"/>
  <c r="B13" i="1"/>
  <c r="B12" i="1"/>
  <c r="B11" i="1"/>
  <c r="B10" i="1"/>
  <c r="B9" i="1"/>
  <c r="B8" i="1"/>
  <c r="B7" i="1"/>
  <c r="B6" i="1"/>
  <c r="B5" i="1"/>
</calcChain>
</file>

<file path=xl/sharedStrings.xml><?xml version="1.0" encoding="utf-8"?>
<sst xmlns="http://schemas.openxmlformats.org/spreadsheetml/2006/main" count="1115" uniqueCount="719">
  <si>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4"/>
  </si>
  <si>
    <t>タイトル</t>
    <phoneticPr fontId="4"/>
  </si>
  <si>
    <t>掲載年次・年度</t>
    <rPh sb="0" eb="2">
      <t>ケイサイ</t>
    </rPh>
    <rPh sb="2" eb="4">
      <t>ネンジ</t>
    </rPh>
    <rPh sb="5" eb="7">
      <t>ネンド</t>
    </rPh>
    <phoneticPr fontId="4"/>
  </si>
  <si>
    <t>橋 数</t>
  </si>
  <si>
    <t>延 長</t>
  </si>
  <si>
    <t>面 積</t>
  </si>
  <si>
    <t>（単位（面積）:ha）</t>
    <rPh sb="1" eb="3">
      <t>タンイ</t>
    </rPh>
    <rPh sb="4" eb="6">
      <t>メンセキ</t>
    </rPh>
    <phoneticPr fontId="4"/>
  </si>
  <si>
    <t>計</t>
    <rPh sb="0" eb="1">
      <t>ケイ</t>
    </rPh>
    <phoneticPr fontId="4"/>
  </si>
  <si>
    <t>旧佐賀市</t>
    <rPh sb="0" eb="1">
      <t>キュウ</t>
    </rPh>
    <rPh sb="1" eb="4">
      <t>サガシ</t>
    </rPh>
    <phoneticPr fontId="4"/>
  </si>
  <si>
    <t>諸富町</t>
    <rPh sb="0" eb="2">
      <t>モロドミ</t>
    </rPh>
    <rPh sb="2" eb="3">
      <t>チョウ</t>
    </rPh>
    <phoneticPr fontId="4"/>
  </si>
  <si>
    <t>大和町</t>
    <rPh sb="0" eb="2">
      <t>ヤマト</t>
    </rPh>
    <rPh sb="2" eb="3">
      <t>チョウ</t>
    </rPh>
    <phoneticPr fontId="4"/>
  </si>
  <si>
    <t>富士町</t>
    <rPh sb="0" eb="2">
      <t>フジ</t>
    </rPh>
    <rPh sb="2" eb="3">
      <t>チョウ</t>
    </rPh>
    <phoneticPr fontId="4"/>
  </si>
  <si>
    <t>三瀬村</t>
    <rPh sb="0" eb="2">
      <t>ミツセ</t>
    </rPh>
    <rPh sb="2" eb="3">
      <t>ムラ</t>
    </rPh>
    <phoneticPr fontId="4"/>
  </si>
  <si>
    <t>川副町</t>
    <rPh sb="0" eb="3">
      <t>カワソエマチ</t>
    </rPh>
    <phoneticPr fontId="4"/>
  </si>
  <si>
    <t>東与賀町</t>
    <rPh sb="0" eb="1">
      <t>ヒガシ</t>
    </rPh>
    <rPh sb="1" eb="2">
      <t>ヨ</t>
    </rPh>
    <rPh sb="2" eb="3">
      <t>ガ</t>
    </rPh>
    <rPh sb="3" eb="4">
      <t>マチ</t>
    </rPh>
    <phoneticPr fontId="4"/>
  </si>
  <si>
    <t>久保田町</t>
    <rPh sb="0" eb="3">
      <t>クボタ</t>
    </rPh>
    <rPh sb="3" eb="4">
      <t>マチ</t>
    </rPh>
    <phoneticPr fontId="4"/>
  </si>
  <si>
    <t>公園数</t>
    <rPh sb="0" eb="2">
      <t>コウエン</t>
    </rPh>
    <rPh sb="2" eb="3">
      <t>カズ</t>
    </rPh>
    <phoneticPr fontId="4"/>
  </si>
  <si>
    <t>面積</t>
    <rPh sb="0" eb="1">
      <t>メン</t>
    </rPh>
    <rPh sb="1" eb="2">
      <t>セキ</t>
    </rPh>
    <phoneticPr fontId="4"/>
  </si>
  <si>
    <t>都市公園</t>
    <rPh sb="0" eb="2">
      <t>トシ</t>
    </rPh>
    <rPh sb="2" eb="4">
      <t>コウエン</t>
    </rPh>
    <phoneticPr fontId="4"/>
  </si>
  <si>
    <t>住区基幹公園</t>
    <rPh sb="0" eb="1">
      <t>ジュウ</t>
    </rPh>
    <rPh sb="1" eb="2">
      <t>ク</t>
    </rPh>
    <rPh sb="2" eb="4">
      <t>キカン</t>
    </rPh>
    <rPh sb="4" eb="6">
      <t>コウエン</t>
    </rPh>
    <phoneticPr fontId="4"/>
  </si>
  <si>
    <t>街区
公園</t>
    <rPh sb="0" eb="2">
      <t>ガイク</t>
    </rPh>
    <rPh sb="3" eb="5">
      <t>コウエン</t>
    </rPh>
    <phoneticPr fontId="4"/>
  </si>
  <si>
    <t>近隣
公園</t>
    <rPh sb="0" eb="2">
      <t>キンリン</t>
    </rPh>
    <rPh sb="3" eb="5">
      <t>コウエン</t>
    </rPh>
    <phoneticPr fontId="4"/>
  </si>
  <si>
    <t>地区
公園</t>
    <rPh sb="0" eb="2">
      <t>チク</t>
    </rPh>
    <rPh sb="3" eb="5">
      <t>コウエン</t>
    </rPh>
    <phoneticPr fontId="4"/>
  </si>
  <si>
    <t>都市基幹公園</t>
    <rPh sb="0" eb="2">
      <t>トシ</t>
    </rPh>
    <rPh sb="2" eb="4">
      <t>キカン</t>
    </rPh>
    <rPh sb="4" eb="6">
      <t>コウエン</t>
    </rPh>
    <phoneticPr fontId="4"/>
  </si>
  <si>
    <t>総合
公園</t>
    <rPh sb="0" eb="2">
      <t>ソウゴウ</t>
    </rPh>
    <rPh sb="3" eb="5">
      <t>コウエン</t>
    </rPh>
    <phoneticPr fontId="4"/>
  </si>
  <si>
    <t>特殊
公園</t>
    <rPh sb="0" eb="2">
      <t>トクシュ</t>
    </rPh>
    <rPh sb="3" eb="5">
      <t>コウエン</t>
    </rPh>
    <phoneticPr fontId="4"/>
  </si>
  <si>
    <t>歴史
公園</t>
    <rPh sb="0" eb="2">
      <t>レキシ</t>
    </rPh>
    <rPh sb="3" eb="5">
      <t>コウエン</t>
    </rPh>
    <phoneticPr fontId="4"/>
  </si>
  <si>
    <t>広域
公園</t>
    <rPh sb="0" eb="2">
      <t>コウイキ</t>
    </rPh>
    <rPh sb="3" eb="5">
      <t>コウエン</t>
    </rPh>
    <phoneticPr fontId="4"/>
  </si>
  <si>
    <t>緑地・緑道等</t>
    <rPh sb="0" eb="2">
      <t>リョクチ</t>
    </rPh>
    <rPh sb="3" eb="4">
      <t>ミドリ</t>
    </rPh>
    <rPh sb="4" eb="5">
      <t>ミチ</t>
    </rPh>
    <rPh sb="5" eb="6">
      <t>トウ</t>
    </rPh>
    <phoneticPr fontId="4"/>
  </si>
  <si>
    <t>都市
緑地</t>
    <rPh sb="0" eb="2">
      <t>トシ</t>
    </rPh>
    <rPh sb="3" eb="5">
      <t>リョクチ</t>
    </rPh>
    <phoneticPr fontId="4"/>
  </si>
  <si>
    <t>児童遊園</t>
    <rPh sb="0" eb="2">
      <t>ジドウ</t>
    </rPh>
    <rPh sb="2" eb="4">
      <t>ユウエン</t>
    </rPh>
    <phoneticPr fontId="4"/>
  </si>
  <si>
    <t>児童
遊園</t>
    <rPh sb="0" eb="2">
      <t>ジドウ</t>
    </rPh>
    <rPh sb="3" eb="5">
      <t>ユウエン</t>
    </rPh>
    <phoneticPr fontId="4"/>
  </si>
  <si>
    <t>児童
広場</t>
    <rPh sb="0" eb="2">
      <t>ジドウ</t>
    </rPh>
    <rPh sb="3" eb="5">
      <t>ヒロバ</t>
    </rPh>
    <phoneticPr fontId="4"/>
  </si>
  <si>
    <t>資料：緑化推進課</t>
    <rPh sb="3" eb="5">
      <t>リョクカ</t>
    </rPh>
    <rPh sb="5" eb="7">
      <t>スイシン</t>
    </rPh>
    <rPh sb="7" eb="8">
      <t>カ</t>
    </rPh>
    <phoneticPr fontId="4"/>
  </si>
  <si>
    <t>佐賀都市計画区域面積</t>
    <rPh sb="0" eb="2">
      <t>サガ</t>
    </rPh>
    <rPh sb="2" eb="4">
      <t>トシ</t>
    </rPh>
    <rPh sb="4" eb="6">
      <t>ケイカク</t>
    </rPh>
    <rPh sb="6" eb="8">
      <t>クイキ</t>
    </rPh>
    <rPh sb="8" eb="10">
      <t>メンセキ</t>
    </rPh>
    <phoneticPr fontId="4"/>
  </si>
  <si>
    <t>用　途　地　域</t>
  </si>
  <si>
    <t>面   積</t>
  </si>
  <si>
    <t>市街化区域</t>
  </si>
  <si>
    <t>第二種低層住居専用地域</t>
  </si>
  <si>
    <t>第一種中高層住居専用地域</t>
  </si>
  <si>
    <t>第二種中高層住居専用地域</t>
  </si>
  <si>
    <t>第一種住居地域</t>
  </si>
  <si>
    <t>第二種住居地域</t>
  </si>
  <si>
    <t>準住居地域</t>
  </si>
  <si>
    <t>近隣商業地域</t>
  </si>
  <si>
    <t>商業地域</t>
  </si>
  <si>
    <t>工業地域</t>
  </si>
  <si>
    <t>工業専用地域</t>
  </si>
  <si>
    <t>合    　　計</t>
    <rPh sb="0" eb="1">
      <t>ゴウ</t>
    </rPh>
    <rPh sb="7" eb="8">
      <t>ケイ</t>
    </rPh>
    <phoneticPr fontId="4"/>
  </si>
  <si>
    <t>合　　　　　計</t>
  </si>
  <si>
    <t>市街化調整区域</t>
  </si>
  <si>
    <t>防火地域</t>
  </si>
  <si>
    <t>準防火地域</t>
  </si>
  <si>
    <t>高度地区</t>
    <rPh sb="0" eb="2">
      <t>コウド</t>
    </rPh>
    <rPh sb="2" eb="4">
      <t>チク</t>
    </rPh>
    <phoneticPr fontId="4"/>
  </si>
  <si>
    <t>高度利用地区</t>
  </si>
  <si>
    <t>風致地区</t>
  </si>
  <si>
    <t>特別用途地区</t>
  </si>
  <si>
    <t>特別工業地区</t>
    <rPh sb="2" eb="3">
      <t>タクミ</t>
    </rPh>
    <rPh sb="3" eb="4">
      <t>ギョウ</t>
    </rPh>
    <rPh sb="4" eb="5">
      <t>チ</t>
    </rPh>
    <rPh sb="5" eb="6">
      <t>ク</t>
    </rPh>
    <phoneticPr fontId="4"/>
  </si>
  <si>
    <t>資料：都市政策課</t>
    <rPh sb="5" eb="7">
      <t>セイサク</t>
    </rPh>
    <rPh sb="7" eb="8">
      <t>カ</t>
    </rPh>
    <phoneticPr fontId="4"/>
  </si>
  <si>
    <t>（単位：ha）</t>
  </si>
  <si>
    <t>昭和46年 7月 6日</t>
  </si>
  <si>
    <t>10 368 　　　</t>
  </si>
  <si>
    <t xml:space="preserve">2 118　　　 </t>
  </si>
  <si>
    <t xml:space="preserve">8 250　　　 </t>
  </si>
  <si>
    <t>55年11月 1日</t>
  </si>
  <si>
    <t xml:space="preserve">2 268　　　 </t>
  </si>
  <si>
    <t xml:space="preserve">8 100　　　 </t>
  </si>
  <si>
    <t xml:space="preserve">2 335　　　 </t>
  </si>
  <si>
    <t xml:space="preserve">8 033　　　 </t>
  </si>
  <si>
    <t>　　63年10月 1日</t>
  </si>
  <si>
    <t>10 376 　　　</t>
  </si>
  <si>
    <t xml:space="preserve">8 041　　　 </t>
  </si>
  <si>
    <t>平成10年 9月 2日</t>
  </si>
  <si>
    <t xml:space="preserve">2 467　　　 </t>
  </si>
  <si>
    <t xml:space="preserve">7 909　　　 </t>
  </si>
  <si>
    <t>10年12月18日</t>
    <rPh sb="2" eb="3">
      <t>ネン</t>
    </rPh>
    <rPh sb="5" eb="6">
      <t>ガツ</t>
    </rPh>
    <rPh sb="8" eb="9">
      <t>ニチ</t>
    </rPh>
    <phoneticPr fontId="4"/>
  </si>
  <si>
    <t xml:space="preserve">2 466　　　 </t>
  </si>
  <si>
    <t xml:space="preserve">7 910　　　 </t>
  </si>
  <si>
    <t>17年10月 1日</t>
  </si>
  <si>
    <t>35 515 　　　</t>
  </si>
  <si>
    <t xml:space="preserve">2 950　　　 </t>
  </si>
  <si>
    <t xml:space="preserve">11 508　　　 </t>
  </si>
  <si>
    <t>19年10月 1日</t>
  </si>
  <si>
    <t>43 142 　　　</t>
  </si>
  <si>
    <t>22年10月 1日</t>
  </si>
  <si>
    <t xml:space="preserve">19 135　　　 </t>
  </si>
  <si>
    <t>資料：都市政策課</t>
  </si>
  <si>
    <t>自然的土地利用（単位:ha）</t>
    <rPh sb="0" eb="3">
      <t>シゼンテキ</t>
    </rPh>
    <rPh sb="3" eb="5">
      <t>トチ</t>
    </rPh>
    <rPh sb="5" eb="7">
      <t>リヨウ</t>
    </rPh>
    <rPh sb="8" eb="10">
      <t>タンイ</t>
    </rPh>
    <phoneticPr fontId="4"/>
  </si>
  <si>
    <t>合   計</t>
    <phoneticPr fontId="4"/>
  </si>
  <si>
    <t>農     地</t>
  </si>
  <si>
    <t>山  林</t>
    <phoneticPr fontId="4"/>
  </si>
  <si>
    <t>水  面</t>
    <phoneticPr fontId="4"/>
  </si>
  <si>
    <t>その他の
自 然 地</t>
    <phoneticPr fontId="4"/>
  </si>
  <si>
    <t>田</t>
  </si>
  <si>
    <t>畑</t>
  </si>
  <si>
    <t>小  計</t>
  </si>
  <si>
    <t>都市的土地利用（単位:ha）</t>
    <rPh sb="0" eb="2">
      <t>トシ</t>
    </rPh>
    <rPh sb="2" eb="3">
      <t>テキ</t>
    </rPh>
    <rPh sb="3" eb="5">
      <t>トチ</t>
    </rPh>
    <rPh sb="5" eb="7">
      <t>リヨウ</t>
    </rPh>
    <rPh sb="8" eb="10">
      <t>タンイ</t>
    </rPh>
    <phoneticPr fontId="4"/>
  </si>
  <si>
    <t>合   計</t>
    <phoneticPr fontId="4"/>
  </si>
  <si>
    <t>宅          地</t>
    <phoneticPr fontId="4"/>
  </si>
  <si>
    <t>農林漁業
施設用地</t>
    <rPh sb="0" eb="2">
      <t>ノウリン</t>
    </rPh>
    <rPh sb="2" eb="4">
      <t>ギョギョウ</t>
    </rPh>
    <rPh sb="5" eb="7">
      <t>シセツ</t>
    </rPh>
    <rPh sb="7" eb="9">
      <t>ヨウチ</t>
    </rPh>
    <phoneticPr fontId="4"/>
  </si>
  <si>
    <t>公益施設
用地</t>
    <rPh sb="0" eb="2">
      <t>コウエキ</t>
    </rPh>
    <rPh sb="2" eb="4">
      <t>シセツ</t>
    </rPh>
    <rPh sb="5" eb="7">
      <t>ヨウチ</t>
    </rPh>
    <phoneticPr fontId="4"/>
  </si>
  <si>
    <t>道　路</t>
    <rPh sb="0" eb="1">
      <t>ミチ</t>
    </rPh>
    <rPh sb="2" eb="3">
      <t>ミチ</t>
    </rPh>
    <phoneticPr fontId="4"/>
  </si>
  <si>
    <t>交　通
施　設</t>
    <rPh sb="0" eb="1">
      <t>コウ</t>
    </rPh>
    <rPh sb="2" eb="3">
      <t>ツウ</t>
    </rPh>
    <rPh sb="4" eb="5">
      <t>セ</t>
    </rPh>
    <rPh sb="6" eb="7">
      <t>セツ</t>
    </rPh>
    <phoneticPr fontId="4"/>
  </si>
  <si>
    <t>公　共
施　設</t>
    <rPh sb="0" eb="1">
      <t>コウ</t>
    </rPh>
    <rPh sb="2" eb="3">
      <t>トモ</t>
    </rPh>
    <rPh sb="4" eb="5">
      <t>セ</t>
    </rPh>
    <rPh sb="6" eb="7">
      <t>セツ</t>
    </rPh>
    <phoneticPr fontId="4"/>
  </si>
  <si>
    <t>その他
空　地</t>
    <phoneticPr fontId="4"/>
  </si>
  <si>
    <t>住  宅</t>
  </si>
  <si>
    <t>商  業</t>
  </si>
  <si>
    <t>工  業</t>
  </si>
  <si>
    <t>年　　次</t>
    <rPh sb="0" eb="4">
      <t>ネンジ</t>
    </rPh>
    <phoneticPr fontId="4"/>
  </si>
  <si>
    <t>人  口</t>
  </si>
  <si>
    <t>水洗化率
注3)</t>
    <rPh sb="0" eb="3">
      <t>スイセンカ</t>
    </rPh>
    <phoneticPr fontId="4"/>
  </si>
  <si>
    <t>資料：上下水道局業務課</t>
    <rPh sb="3" eb="5">
      <t>ジョウゲ</t>
    </rPh>
    <rPh sb="5" eb="8">
      <t>スイドウキョク</t>
    </rPh>
    <rPh sb="8" eb="10">
      <t>ギョウム</t>
    </rPh>
    <rPh sb="10" eb="11">
      <t>カ</t>
    </rPh>
    <phoneticPr fontId="4"/>
  </si>
  <si>
    <t>注3）水洗化人口／普及人口</t>
    <rPh sb="9" eb="11">
      <t>フキュウ</t>
    </rPh>
    <rPh sb="11" eb="13">
      <t>ジンコウ</t>
    </rPh>
    <phoneticPr fontId="4"/>
  </si>
  <si>
    <t>各年4月1日現在</t>
    <rPh sb="0" eb="1">
      <t>カク</t>
    </rPh>
    <rPh sb="1" eb="2">
      <t>ネン</t>
    </rPh>
    <phoneticPr fontId="4"/>
  </si>
  <si>
    <t>構造・年次</t>
    <rPh sb="0" eb="2">
      <t>コウゾウ</t>
    </rPh>
    <rPh sb="3" eb="5">
      <t>ネンジ</t>
    </rPh>
    <phoneticPr fontId="4"/>
  </si>
  <si>
    <t>平成25年</t>
    <rPh sb="0" eb="2">
      <t>ヘイセイ</t>
    </rPh>
    <rPh sb="4" eb="5">
      <t>ネン</t>
    </rPh>
    <phoneticPr fontId="4"/>
  </si>
  <si>
    <t>準耐火
（平家）</t>
    <rPh sb="0" eb="1">
      <t>ジュン</t>
    </rPh>
    <rPh sb="1" eb="2">
      <t>タイ</t>
    </rPh>
    <rPh sb="2" eb="3">
      <t>ヒ</t>
    </rPh>
    <phoneticPr fontId="22"/>
  </si>
  <si>
    <t>準耐火
（２階）</t>
    <rPh sb="0" eb="1">
      <t>ジュン</t>
    </rPh>
    <rPh sb="1" eb="2">
      <t>タイ</t>
    </rPh>
    <rPh sb="2" eb="3">
      <t>ヒ</t>
    </rPh>
    <rPh sb="6" eb="7">
      <t>カイ</t>
    </rPh>
    <phoneticPr fontId="22"/>
  </si>
  <si>
    <t>低層耐火</t>
    <rPh sb="0" eb="2">
      <t>テイソウ</t>
    </rPh>
    <rPh sb="3" eb="4">
      <t>ヒ</t>
    </rPh>
    <phoneticPr fontId="22"/>
  </si>
  <si>
    <t>（単位：戸）</t>
    <rPh sb="1" eb="3">
      <t>タンイ</t>
    </rPh>
    <rPh sb="4" eb="5">
      <t>コ</t>
    </rPh>
    <phoneticPr fontId="4"/>
  </si>
  <si>
    <t>各年度末現在</t>
    <rPh sb="0" eb="1">
      <t>カク</t>
    </rPh>
    <rPh sb="1" eb="3">
      <t>ネンド</t>
    </rPh>
    <rPh sb="3" eb="4">
      <t>マツ</t>
    </rPh>
    <rPh sb="4" eb="6">
      <t>ゲンザイ</t>
    </rPh>
    <phoneticPr fontId="4"/>
  </si>
  <si>
    <t>公営住宅</t>
    <rPh sb="0" eb="2">
      <t>コウエイ</t>
    </rPh>
    <rPh sb="2" eb="4">
      <t>ジュウタク</t>
    </rPh>
    <phoneticPr fontId="22"/>
  </si>
  <si>
    <t>簡易耐火
（平家）</t>
    <rPh sb="0" eb="2">
      <t>カンイ</t>
    </rPh>
    <rPh sb="3" eb="4">
      <t>ヒ</t>
    </rPh>
    <phoneticPr fontId="22"/>
  </si>
  <si>
    <t>簡易耐火
（２階）</t>
    <rPh sb="0" eb="2">
      <t>カンイ</t>
    </rPh>
    <rPh sb="3" eb="4">
      <t>ヒ</t>
    </rPh>
    <rPh sb="7" eb="8">
      <t>カイ</t>
    </rPh>
    <phoneticPr fontId="22"/>
  </si>
  <si>
    <t>低層耐火</t>
    <rPh sb="0" eb="2">
      <t>テイソウ</t>
    </rPh>
    <rPh sb="2" eb="4">
      <t>タイカ</t>
    </rPh>
    <phoneticPr fontId="4"/>
  </si>
  <si>
    <t>中層耐火</t>
    <rPh sb="1" eb="2">
      <t>ソウ</t>
    </rPh>
    <rPh sb="3" eb="4">
      <t>ヒ</t>
    </rPh>
    <phoneticPr fontId="22"/>
  </si>
  <si>
    <t>改良住宅</t>
    <rPh sb="0" eb="2">
      <t>カイリョウ</t>
    </rPh>
    <rPh sb="2" eb="4">
      <t>ジュウタク</t>
    </rPh>
    <phoneticPr fontId="4"/>
  </si>
  <si>
    <t>住居の種類・
住宅の所有の関係（6区分）</t>
    <rPh sb="0" eb="1">
      <t>ジュウ</t>
    </rPh>
    <rPh sb="1" eb="2">
      <t>キョ</t>
    </rPh>
    <rPh sb="3" eb="4">
      <t>タネ</t>
    </rPh>
    <rPh sb="4" eb="5">
      <t>タグイ</t>
    </rPh>
    <phoneticPr fontId="27"/>
  </si>
  <si>
    <t>世帯数</t>
    <rPh sb="0" eb="1">
      <t>ヨ</t>
    </rPh>
    <rPh sb="1" eb="2">
      <t>オビ</t>
    </rPh>
    <rPh sb="2" eb="3">
      <t>カズ</t>
    </rPh>
    <phoneticPr fontId="27"/>
  </si>
  <si>
    <t>世帯人員</t>
    <rPh sb="0" eb="1">
      <t>ヨ</t>
    </rPh>
    <rPh sb="1" eb="2">
      <t>オビ</t>
    </rPh>
    <rPh sb="2" eb="3">
      <t>ヒト</t>
    </rPh>
    <rPh sb="3" eb="4">
      <t>イン</t>
    </rPh>
    <phoneticPr fontId="27"/>
  </si>
  <si>
    <t>1世帯当たり
人員</t>
    <rPh sb="1" eb="3">
      <t>セタイ</t>
    </rPh>
    <rPh sb="3" eb="4">
      <t>ア</t>
    </rPh>
    <phoneticPr fontId="27"/>
  </si>
  <si>
    <t>公営・都市機構・公社の借家</t>
    <rPh sb="0" eb="2">
      <t>コウエイ</t>
    </rPh>
    <rPh sb="3" eb="5">
      <t>トシ</t>
    </rPh>
    <rPh sb="5" eb="7">
      <t>キコウ</t>
    </rPh>
    <phoneticPr fontId="27"/>
  </si>
  <si>
    <t>町丁・大字</t>
    <rPh sb="0" eb="1">
      <t>マチ</t>
    </rPh>
    <rPh sb="1" eb="2">
      <t>チョウ</t>
    </rPh>
    <rPh sb="3" eb="5">
      <t>オオアザ</t>
    </rPh>
    <phoneticPr fontId="27"/>
  </si>
  <si>
    <t>住　宅　に　住　む　一　般　世　帯</t>
    <rPh sb="0" eb="1">
      <t>ジュウ</t>
    </rPh>
    <rPh sb="2" eb="3">
      <t>タク</t>
    </rPh>
    <rPh sb="6" eb="7">
      <t>ス</t>
    </rPh>
    <rPh sb="10" eb="11">
      <t>１</t>
    </rPh>
    <rPh sb="12" eb="13">
      <t>バン</t>
    </rPh>
    <rPh sb="14" eb="15">
      <t>ヨ</t>
    </rPh>
    <rPh sb="16" eb="17">
      <t>オビ</t>
    </rPh>
    <phoneticPr fontId="27"/>
  </si>
  <si>
    <t>住宅以外の
一般世帯</t>
    <rPh sb="0" eb="2">
      <t>ジュウタク</t>
    </rPh>
    <rPh sb="2" eb="4">
      <t>イガイ</t>
    </rPh>
    <rPh sb="6" eb="8">
      <t>イッパン</t>
    </rPh>
    <rPh sb="8" eb="10">
      <t>セタイ</t>
    </rPh>
    <phoneticPr fontId="27"/>
  </si>
  <si>
    <t>住　宅　に　住　む　一　般　世　帯　人　員</t>
    <rPh sb="0" eb="1">
      <t>ジュウ</t>
    </rPh>
    <rPh sb="2" eb="3">
      <t>タク</t>
    </rPh>
    <rPh sb="6" eb="7">
      <t>ス</t>
    </rPh>
    <rPh sb="10" eb="11">
      <t>１</t>
    </rPh>
    <rPh sb="12" eb="13">
      <t>バン</t>
    </rPh>
    <rPh sb="14" eb="15">
      <t>セ</t>
    </rPh>
    <rPh sb="16" eb="17">
      <t>タイ</t>
    </rPh>
    <rPh sb="18" eb="19">
      <t>ヒト</t>
    </rPh>
    <rPh sb="20" eb="21">
      <t>イン</t>
    </rPh>
    <phoneticPr fontId="27"/>
  </si>
  <si>
    <t>住宅以外の
一般世帯
人   員</t>
    <rPh sb="0" eb="2">
      <t>ジュウタク</t>
    </rPh>
    <rPh sb="2" eb="4">
      <t>イガイ</t>
    </rPh>
    <rPh sb="6" eb="7">
      <t>１</t>
    </rPh>
    <rPh sb="7" eb="8">
      <t>バン</t>
    </rPh>
    <rPh sb="8" eb="10">
      <t>セタイ</t>
    </rPh>
    <rPh sb="11" eb="12">
      <t>ヒト</t>
    </rPh>
    <rPh sb="15" eb="16">
      <t>イン</t>
    </rPh>
    <phoneticPr fontId="27"/>
  </si>
  <si>
    <t>総　　数</t>
    <rPh sb="0" eb="1">
      <t>フサ</t>
    </rPh>
    <rPh sb="3" eb="4">
      <t>カズ</t>
    </rPh>
    <phoneticPr fontId="27"/>
  </si>
  <si>
    <t>主　　　世　　　帯</t>
    <rPh sb="0" eb="1">
      <t>シュ</t>
    </rPh>
    <rPh sb="4" eb="5">
      <t>ヨ</t>
    </rPh>
    <rPh sb="8" eb="9">
      <t>オビ</t>
    </rPh>
    <phoneticPr fontId="27"/>
  </si>
  <si>
    <t>間借り</t>
    <rPh sb="0" eb="2">
      <t>マガ</t>
    </rPh>
    <phoneticPr fontId="27"/>
  </si>
  <si>
    <t>総　数</t>
    <rPh sb="0" eb="1">
      <t>フサ</t>
    </rPh>
    <rPh sb="2" eb="3">
      <t>カズ</t>
    </rPh>
    <phoneticPr fontId="27"/>
  </si>
  <si>
    <t>持ち家</t>
    <rPh sb="0" eb="1">
      <t>モ</t>
    </rPh>
    <rPh sb="2" eb="3">
      <t>イエ</t>
    </rPh>
    <phoneticPr fontId="27"/>
  </si>
  <si>
    <t>公営公社</t>
    <rPh sb="0" eb="2">
      <t>コウエイ</t>
    </rPh>
    <rPh sb="2" eb="4">
      <t>コウシャ</t>
    </rPh>
    <phoneticPr fontId="27"/>
  </si>
  <si>
    <t>民営借家</t>
    <rPh sb="0" eb="2">
      <t>ミンエイ</t>
    </rPh>
    <rPh sb="2" eb="4">
      <t>シャクヤ</t>
    </rPh>
    <phoneticPr fontId="27"/>
  </si>
  <si>
    <t>給与住宅</t>
    <rPh sb="0" eb="2">
      <t>キュウヨ</t>
    </rPh>
    <rPh sb="2" eb="4">
      <t>ジュウタク</t>
    </rPh>
    <phoneticPr fontId="27"/>
  </si>
  <si>
    <t>総数</t>
    <rPh sb="0" eb="2">
      <t>ソウスウ</t>
    </rPh>
    <phoneticPr fontId="4"/>
  </si>
  <si>
    <t>総数</t>
    <rPh sb="0" eb="2">
      <t>ソウスウ</t>
    </rPh>
    <phoneticPr fontId="27"/>
  </si>
  <si>
    <t>駅前中央一丁目</t>
    <rPh sb="0" eb="2">
      <t>エキマエ</t>
    </rPh>
    <rPh sb="2" eb="4">
      <t>チュウオウ</t>
    </rPh>
    <rPh sb="4" eb="5">
      <t>1</t>
    </rPh>
    <rPh sb="5" eb="7">
      <t>チョウメ</t>
    </rPh>
    <phoneticPr fontId="4"/>
  </si>
  <si>
    <t>駅前中央二丁目</t>
    <rPh sb="0" eb="2">
      <t>エキマエ</t>
    </rPh>
    <rPh sb="2" eb="4">
      <t>チュウオウ</t>
    </rPh>
    <rPh sb="4" eb="5">
      <t>2</t>
    </rPh>
    <phoneticPr fontId="4"/>
  </si>
  <si>
    <t>駅前中央三丁目</t>
    <rPh sb="0" eb="2">
      <t>エキマエ</t>
    </rPh>
    <rPh sb="2" eb="4">
      <t>チュウオウ</t>
    </rPh>
    <rPh sb="4" eb="5">
      <t>3</t>
    </rPh>
    <phoneticPr fontId="4"/>
  </si>
  <si>
    <t>大財一丁目</t>
    <rPh sb="0" eb="2">
      <t>オオタカラ</t>
    </rPh>
    <rPh sb="2" eb="3">
      <t>1</t>
    </rPh>
    <rPh sb="3" eb="5">
      <t>チョウメ</t>
    </rPh>
    <phoneticPr fontId="4"/>
  </si>
  <si>
    <t>大財二丁目</t>
    <rPh sb="0" eb="2">
      <t>オオタカラ</t>
    </rPh>
    <rPh sb="2" eb="3">
      <t>2</t>
    </rPh>
    <phoneticPr fontId="4"/>
  </si>
  <si>
    <t>大財三丁目</t>
    <rPh sb="0" eb="2">
      <t>オオタカラ</t>
    </rPh>
    <rPh sb="2" eb="5">
      <t>3チョウメ</t>
    </rPh>
    <phoneticPr fontId="4"/>
  </si>
  <si>
    <t>大財四丁目</t>
    <rPh sb="0" eb="2">
      <t>オオタカラ</t>
    </rPh>
    <rPh sb="2" eb="5">
      <t>4チョウメ</t>
    </rPh>
    <phoneticPr fontId="4"/>
  </si>
  <si>
    <t>大財五丁目</t>
    <rPh sb="0" eb="2">
      <t>オオタカラ</t>
    </rPh>
    <rPh sb="2" eb="3">
      <t>5</t>
    </rPh>
    <phoneticPr fontId="4"/>
  </si>
  <si>
    <t>大財六丁目</t>
    <rPh sb="0" eb="2">
      <t>オオタカラ</t>
    </rPh>
    <rPh sb="2" eb="3">
      <t>6</t>
    </rPh>
    <phoneticPr fontId="4"/>
  </si>
  <si>
    <t>神園一丁目</t>
    <rPh sb="0" eb="2">
      <t>カミゾノ</t>
    </rPh>
    <rPh sb="2" eb="3">
      <t>1</t>
    </rPh>
    <rPh sb="3" eb="5">
      <t>チョウメ</t>
    </rPh>
    <phoneticPr fontId="4"/>
  </si>
  <si>
    <t>神園二丁目</t>
    <rPh sb="0" eb="2">
      <t>カミゾノ</t>
    </rPh>
    <rPh sb="2" eb="3">
      <t>2</t>
    </rPh>
    <phoneticPr fontId="4"/>
  </si>
  <si>
    <t>神園三丁目</t>
    <rPh sb="0" eb="2">
      <t>カミゾノ</t>
    </rPh>
    <rPh sb="2" eb="3">
      <t>3</t>
    </rPh>
    <phoneticPr fontId="4"/>
  </si>
  <si>
    <t>神園四丁目</t>
    <rPh sb="0" eb="2">
      <t>カミゾノ</t>
    </rPh>
    <rPh sb="2" eb="3">
      <t>4</t>
    </rPh>
    <phoneticPr fontId="4"/>
  </si>
  <si>
    <t>神園五丁目</t>
    <rPh sb="0" eb="2">
      <t>カミゾノ</t>
    </rPh>
    <rPh sb="2" eb="3">
      <t>5</t>
    </rPh>
    <phoneticPr fontId="4"/>
  </si>
  <si>
    <t>神園六丁目</t>
    <rPh sb="0" eb="2">
      <t>カミゾノ</t>
    </rPh>
    <rPh sb="2" eb="3">
      <t>6</t>
    </rPh>
    <phoneticPr fontId="4"/>
  </si>
  <si>
    <t>神野西一丁目</t>
    <rPh sb="0" eb="2">
      <t>コウノ</t>
    </rPh>
    <rPh sb="2" eb="3">
      <t>ニシ</t>
    </rPh>
    <rPh sb="3" eb="4">
      <t>1</t>
    </rPh>
    <rPh sb="4" eb="6">
      <t>チョウメ</t>
    </rPh>
    <phoneticPr fontId="4"/>
  </si>
  <si>
    <t>神野西二丁目</t>
    <rPh sb="0" eb="2">
      <t>コウノ</t>
    </rPh>
    <rPh sb="2" eb="3">
      <t>ニシ</t>
    </rPh>
    <rPh sb="3" eb="4">
      <t>2</t>
    </rPh>
    <phoneticPr fontId="4"/>
  </si>
  <si>
    <t>神野西三丁目</t>
    <rPh sb="0" eb="2">
      <t>コウノ</t>
    </rPh>
    <rPh sb="2" eb="3">
      <t>ニシ</t>
    </rPh>
    <rPh sb="3" eb="4">
      <t>3</t>
    </rPh>
    <phoneticPr fontId="4"/>
  </si>
  <si>
    <t>神野西四丁目</t>
    <rPh sb="0" eb="2">
      <t>コウノ</t>
    </rPh>
    <rPh sb="2" eb="3">
      <t>ニシ</t>
    </rPh>
    <rPh sb="3" eb="4">
      <t>4</t>
    </rPh>
    <phoneticPr fontId="4"/>
  </si>
  <si>
    <t>神野東一丁目</t>
    <rPh sb="0" eb="2">
      <t>コウノ</t>
    </rPh>
    <rPh sb="2" eb="3">
      <t>ヒガシ</t>
    </rPh>
    <rPh sb="3" eb="4">
      <t>1</t>
    </rPh>
    <rPh sb="4" eb="6">
      <t>チョウメ</t>
    </rPh>
    <phoneticPr fontId="4"/>
  </si>
  <si>
    <t>神野東二丁目</t>
    <rPh sb="0" eb="2">
      <t>コウノ</t>
    </rPh>
    <rPh sb="2" eb="3">
      <t>ヒガシ</t>
    </rPh>
    <rPh sb="3" eb="4">
      <t>2</t>
    </rPh>
    <phoneticPr fontId="4"/>
  </si>
  <si>
    <t>神野東三丁目</t>
    <rPh sb="0" eb="2">
      <t>コウノ</t>
    </rPh>
    <rPh sb="2" eb="3">
      <t>ヒガシ</t>
    </rPh>
    <rPh sb="3" eb="4">
      <t>3</t>
    </rPh>
    <phoneticPr fontId="4"/>
  </si>
  <si>
    <t>神野東四丁目</t>
    <rPh sb="0" eb="2">
      <t>コウノ</t>
    </rPh>
    <rPh sb="2" eb="3">
      <t>ヒガシ</t>
    </rPh>
    <rPh sb="3" eb="4">
      <t>4</t>
    </rPh>
    <phoneticPr fontId="4"/>
  </si>
  <si>
    <t>材木一丁目</t>
    <rPh sb="0" eb="2">
      <t>ザイモク</t>
    </rPh>
    <rPh sb="2" eb="3">
      <t>1</t>
    </rPh>
    <rPh sb="3" eb="5">
      <t>チョウメ</t>
    </rPh>
    <phoneticPr fontId="4"/>
  </si>
  <si>
    <t>材木二丁目</t>
    <rPh sb="0" eb="2">
      <t>ザイモク</t>
    </rPh>
    <rPh sb="2" eb="3">
      <t>2</t>
    </rPh>
    <phoneticPr fontId="4"/>
  </si>
  <si>
    <t>城内一丁目</t>
    <rPh sb="0" eb="2">
      <t>ジョウナイ</t>
    </rPh>
    <rPh sb="2" eb="3">
      <t>1</t>
    </rPh>
    <rPh sb="3" eb="5">
      <t>チョウメ</t>
    </rPh>
    <phoneticPr fontId="4"/>
  </si>
  <si>
    <t>城内二丁目</t>
    <rPh sb="0" eb="2">
      <t>ジョウナイ</t>
    </rPh>
    <rPh sb="2" eb="3">
      <t>2</t>
    </rPh>
    <phoneticPr fontId="4"/>
  </si>
  <si>
    <t>白山一丁目</t>
    <rPh sb="0" eb="2">
      <t>シラヤマ</t>
    </rPh>
    <rPh sb="2" eb="3">
      <t>1</t>
    </rPh>
    <rPh sb="3" eb="5">
      <t>チョウメ</t>
    </rPh>
    <phoneticPr fontId="4"/>
  </si>
  <si>
    <t>白山二丁目</t>
    <rPh sb="0" eb="2">
      <t>シラヤマ</t>
    </rPh>
    <rPh sb="2" eb="3">
      <t>2</t>
    </rPh>
    <phoneticPr fontId="4"/>
  </si>
  <si>
    <t>末広一丁目</t>
    <rPh sb="0" eb="2">
      <t>スエヒロ</t>
    </rPh>
    <rPh sb="2" eb="3">
      <t>1</t>
    </rPh>
    <rPh sb="3" eb="5">
      <t>チョウメ</t>
    </rPh>
    <phoneticPr fontId="4"/>
  </si>
  <si>
    <t>末広二丁目</t>
    <rPh sb="0" eb="2">
      <t>スエヒロ</t>
    </rPh>
    <rPh sb="2" eb="3">
      <t>2</t>
    </rPh>
    <phoneticPr fontId="4"/>
  </si>
  <si>
    <t>田代一丁目</t>
    <rPh sb="0" eb="2">
      <t>タシロ</t>
    </rPh>
    <rPh sb="2" eb="3">
      <t>1</t>
    </rPh>
    <rPh sb="3" eb="5">
      <t>チョウメ</t>
    </rPh>
    <phoneticPr fontId="4"/>
  </si>
  <si>
    <t>田代二丁目</t>
    <rPh sb="0" eb="2">
      <t>タシロ</t>
    </rPh>
    <rPh sb="2" eb="3">
      <t>2</t>
    </rPh>
    <phoneticPr fontId="4"/>
  </si>
  <si>
    <t>多布施一丁目</t>
    <rPh sb="0" eb="1">
      <t>タ</t>
    </rPh>
    <rPh sb="1" eb="3">
      <t>フセ</t>
    </rPh>
    <rPh sb="3" eb="4">
      <t>1</t>
    </rPh>
    <rPh sb="4" eb="6">
      <t>チョウメ</t>
    </rPh>
    <phoneticPr fontId="4"/>
  </si>
  <si>
    <t>多布施二丁目</t>
    <rPh sb="0" eb="1">
      <t>タ</t>
    </rPh>
    <rPh sb="1" eb="3">
      <t>フセ</t>
    </rPh>
    <rPh sb="3" eb="4">
      <t>2</t>
    </rPh>
    <phoneticPr fontId="4"/>
  </si>
  <si>
    <t>多布施三丁目</t>
    <rPh sb="0" eb="1">
      <t>タ</t>
    </rPh>
    <rPh sb="1" eb="3">
      <t>フセ</t>
    </rPh>
    <rPh sb="3" eb="4">
      <t>3</t>
    </rPh>
    <phoneticPr fontId="4"/>
  </si>
  <si>
    <t>多布施四丁目</t>
    <rPh sb="0" eb="1">
      <t>タ</t>
    </rPh>
    <rPh sb="1" eb="3">
      <t>フセ</t>
    </rPh>
    <rPh sb="3" eb="4">
      <t>4</t>
    </rPh>
    <phoneticPr fontId="4"/>
  </si>
  <si>
    <t>天神一丁目</t>
    <rPh sb="0" eb="2">
      <t>テンジン</t>
    </rPh>
    <rPh sb="2" eb="3">
      <t>1</t>
    </rPh>
    <rPh sb="3" eb="5">
      <t>チョウメ</t>
    </rPh>
    <phoneticPr fontId="4"/>
  </si>
  <si>
    <t>天神二丁目</t>
    <rPh sb="0" eb="2">
      <t>テンジン</t>
    </rPh>
    <rPh sb="2" eb="3">
      <t>2</t>
    </rPh>
    <phoneticPr fontId="4"/>
  </si>
  <si>
    <t>天神三丁目</t>
    <rPh sb="0" eb="2">
      <t>テンジン</t>
    </rPh>
    <rPh sb="2" eb="3">
      <t>3</t>
    </rPh>
    <phoneticPr fontId="4"/>
  </si>
  <si>
    <t>天祐一丁目</t>
    <rPh sb="0" eb="2">
      <t>テンユウ</t>
    </rPh>
    <rPh sb="2" eb="3">
      <t>1</t>
    </rPh>
    <rPh sb="3" eb="5">
      <t>チョウメ</t>
    </rPh>
    <phoneticPr fontId="4"/>
  </si>
  <si>
    <t>天祐二丁目</t>
    <rPh sb="0" eb="2">
      <t>テンユウ</t>
    </rPh>
    <rPh sb="2" eb="3">
      <t>2</t>
    </rPh>
    <phoneticPr fontId="4"/>
  </si>
  <si>
    <t>唐人一丁目</t>
    <rPh sb="0" eb="2">
      <t>トウジン</t>
    </rPh>
    <rPh sb="2" eb="3">
      <t>1</t>
    </rPh>
    <rPh sb="3" eb="5">
      <t>チョウメ</t>
    </rPh>
    <phoneticPr fontId="4"/>
  </si>
  <si>
    <t>唐人二丁目</t>
    <rPh sb="0" eb="2">
      <t>トウジン</t>
    </rPh>
    <rPh sb="2" eb="3">
      <t>2</t>
    </rPh>
    <phoneticPr fontId="4"/>
  </si>
  <si>
    <t>西田代一丁目</t>
    <rPh sb="0" eb="2">
      <t>ニシタ</t>
    </rPh>
    <rPh sb="2" eb="3">
      <t>ダイ</t>
    </rPh>
    <rPh sb="3" eb="4">
      <t>1</t>
    </rPh>
    <rPh sb="4" eb="6">
      <t>チョウメ</t>
    </rPh>
    <phoneticPr fontId="4"/>
  </si>
  <si>
    <t>西田代二丁目</t>
    <rPh sb="0" eb="2">
      <t>ニシタ</t>
    </rPh>
    <rPh sb="2" eb="3">
      <t>ダイ</t>
    </rPh>
    <rPh sb="3" eb="4">
      <t>2</t>
    </rPh>
    <phoneticPr fontId="4"/>
  </si>
  <si>
    <t>日の出一丁目</t>
    <rPh sb="0" eb="3">
      <t>ヒノデ</t>
    </rPh>
    <rPh sb="3" eb="4">
      <t>1</t>
    </rPh>
    <rPh sb="4" eb="6">
      <t>チョウメ</t>
    </rPh>
    <phoneticPr fontId="4"/>
  </si>
  <si>
    <t>日の出二丁目</t>
    <rPh sb="0" eb="3">
      <t>ヒノデ</t>
    </rPh>
    <rPh sb="3" eb="4">
      <t>2</t>
    </rPh>
    <phoneticPr fontId="4"/>
  </si>
  <si>
    <t>松原一丁目</t>
    <rPh sb="0" eb="2">
      <t>マツバラ</t>
    </rPh>
    <rPh sb="2" eb="3">
      <t>1</t>
    </rPh>
    <rPh sb="3" eb="5">
      <t>チョウメ</t>
    </rPh>
    <phoneticPr fontId="4"/>
  </si>
  <si>
    <t>松原二丁目</t>
    <rPh sb="0" eb="2">
      <t>マツバラ</t>
    </rPh>
    <rPh sb="2" eb="3">
      <t>2</t>
    </rPh>
    <phoneticPr fontId="4"/>
  </si>
  <si>
    <t>松原三丁目</t>
    <rPh sb="0" eb="2">
      <t>マツバラ</t>
    </rPh>
    <rPh sb="2" eb="3">
      <t>3</t>
    </rPh>
    <phoneticPr fontId="4"/>
  </si>
  <si>
    <t>松原四丁目</t>
    <rPh sb="0" eb="2">
      <t>マツバラ</t>
    </rPh>
    <rPh sb="2" eb="3">
      <t>4</t>
    </rPh>
    <phoneticPr fontId="4"/>
  </si>
  <si>
    <t>八戸一丁目</t>
    <rPh sb="0" eb="2">
      <t>ハチノヘ</t>
    </rPh>
    <rPh sb="2" eb="3">
      <t>1</t>
    </rPh>
    <rPh sb="3" eb="5">
      <t>チョウメ</t>
    </rPh>
    <phoneticPr fontId="4"/>
  </si>
  <si>
    <t>八戸二丁目</t>
    <rPh sb="0" eb="2">
      <t>ハチノヘ</t>
    </rPh>
    <rPh sb="2" eb="3">
      <t>2</t>
    </rPh>
    <phoneticPr fontId="4"/>
  </si>
  <si>
    <t>八戸溝一丁目</t>
    <rPh sb="0" eb="3">
      <t>ヤエミゾ</t>
    </rPh>
    <rPh sb="3" eb="4">
      <t>1</t>
    </rPh>
    <rPh sb="4" eb="6">
      <t>チョウメ</t>
    </rPh>
    <phoneticPr fontId="4"/>
  </si>
  <si>
    <t>八戸溝二丁目</t>
    <rPh sb="0" eb="3">
      <t>ヤエミゾ</t>
    </rPh>
    <rPh sb="3" eb="4">
      <t>2</t>
    </rPh>
    <phoneticPr fontId="4"/>
  </si>
  <si>
    <t>八戸溝三丁目</t>
    <rPh sb="0" eb="3">
      <t>ヤエミゾ</t>
    </rPh>
    <rPh sb="3" eb="4">
      <t>3</t>
    </rPh>
    <phoneticPr fontId="4"/>
  </si>
  <si>
    <t>若宮一丁目</t>
    <rPh sb="0" eb="2">
      <t>ワカミヤ</t>
    </rPh>
    <rPh sb="2" eb="3">
      <t>1</t>
    </rPh>
    <rPh sb="3" eb="5">
      <t>チョウメ</t>
    </rPh>
    <phoneticPr fontId="4"/>
  </si>
  <si>
    <t>若宮二丁目</t>
    <rPh sb="0" eb="2">
      <t>ワカミヤ</t>
    </rPh>
    <rPh sb="2" eb="3">
      <t>2</t>
    </rPh>
    <phoneticPr fontId="4"/>
  </si>
  <si>
    <t>若宮三丁目</t>
    <rPh sb="0" eb="2">
      <t>ワカミヤ</t>
    </rPh>
    <rPh sb="2" eb="3">
      <t>3</t>
    </rPh>
    <phoneticPr fontId="4"/>
  </si>
  <si>
    <t>若楠一丁目</t>
    <rPh sb="0" eb="2">
      <t>ワカクス</t>
    </rPh>
    <rPh sb="2" eb="3">
      <t>1</t>
    </rPh>
    <rPh sb="3" eb="5">
      <t>チョウメ</t>
    </rPh>
    <phoneticPr fontId="4"/>
  </si>
  <si>
    <t>若楠二丁目</t>
    <rPh sb="0" eb="2">
      <t>ワカクス</t>
    </rPh>
    <rPh sb="2" eb="3">
      <t>2</t>
    </rPh>
    <phoneticPr fontId="4"/>
  </si>
  <si>
    <t>若楠三丁目</t>
    <rPh sb="0" eb="2">
      <t>ワカクス</t>
    </rPh>
    <rPh sb="2" eb="3">
      <t>3</t>
    </rPh>
    <phoneticPr fontId="4"/>
  </si>
  <si>
    <t>高木瀬東一丁目</t>
    <rPh sb="0" eb="3">
      <t>タカギセ</t>
    </rPh>
    <rPh sb="3" eb="4">
      <t>ヒガシ</t>
    </rPh>
    <rPh sb="4" eb="5">
      <t>1</t>
    </rPh>
    <rPh sb="5" eb="7">
      <t>チョウメ</t>
    </rPh>
    <phoneticPr fontId="4"/>
  </si>
  <si>
    <t>高木瀬東二丁目</t>
    <rPh sb="0" eb="3">
      <t>タカギセ</t>
    </rPh>
    <rPh sb="3" eb="4">
      <t>ヒガシ</t>
    </rPh>
    <rPh sb="4" eb="5">
      <t>2</t>
    </rPh>
    <phoneticPr fontId="4"/>
  </si>
  <si>
    <t>高木瀬東三丁目</t>
    <rPh sb="0" eb="3">
      <t>タカギセ</t>
    </rPh>
    <rPh sb="3" eb="4">
      <t>ヒガシ</t>
    </rPh>
    <rPh sb="4" eb="5">
      <t>3</t>
    </rPh>
    <phoneticPr fontId="4"/>
  </si>
  <si>
    <t>高木瀬東四丁目</t>
    <rPh sb="0" eb="3">
      <t>タカギセ</t>
    </rPh>
    <rPh sb="3" eb="4">
      <t>ヒガシ</t>
    </rPh>
    <rPh sb="4" eb="5">
      <t>4</t>
    </rPh>
    <phoneticPr fontId="4"/>
  </si>
  <si>
    <t>高木瀬東五丁目</t>
    <rPh sb="0" eb="3">
      <t>タカギセ</t>
    </rPh>
    <rPh sb="3" eb="4">
      <t>ヒガシ</t>
    </rPh>
    <rPh sb="4" eb="5">
      <t>5</t>
    </rPh>
    <phoneticPr fontId="4"/>
  </si>
  <si>
    <t>高木瀬東六丁目</t>
    <rPh sb="0" eb="3">
      <t>タカギセ</t>
    </rPh>
    <rPh sb="3" eb="4">
      <t>ヒガシ</t>
    </rPh>
    <rPh sb="4" eb="5">
      <t>6</t>
    </rPh>
    <phoneticPr fontId="4"/>
  </si>
  <si>
    <t>高木瀬西一丁目</t>
    <rPh sb="0" eb="3">
      <t>タカギセ</t>
    </rPh>
    <rPh sb="3" eb="4">
      <t>ニシ</t>
    </rPh>
    <rPh sb="4" eb="5">
      <t>1</t>
    </rPh>
    <rPh sb="5" eb="7">
      <t>チョウメ</t>
    </rPh>
    <phoneticPr fontId="4"/>
  </si>
  <si>
    <t>高木瀬西二丁目</t>
    <rPh sb="0" eb="3">
      <t>タカギセ</t>
    </rPh>
    <rPh sb="3" eb="4">
      <t>ニシ</t>
    </rPh>
    <rPh sb="4" eb="5">
      <t>2</t>
    </rPh>
    <phoneticPr fontId="4"/>
  </si>
  <si>
    <t>高木瀬西三丁目</t>
    <rPh sb="0" eb="3">
      <t>タカギセ</t>
    </rPh>
    <rPh sb="3" eb="4">
      <t>ニシ</t>
    </rPh>
    <rPh sb="4" eb="6">
      <t>3チョウ</t>
    </rPh>
    <phoneticPr fontId="4"/>
  </si>
  <si>
    <t>高木瀬西四丁目</t>
    <rPh sb="0" eb="3">
      <t>タカギセ</t>
    </rPh>
    <rPh sb="3" eb="4">
      <t>ニシ</t>
    </rPh>
    <rPh sb="4" eb="5">
      <t>4</t>
    </rPh>
    <phoneticPr fontId="4"/>
  </si>
  <si>
    <t>高木瀬西五丁目</t>
    <rPh sb="0" eb="3">
      <t>タカギセ</t>
    </rPh>
    <rPh sb="3" eb="4">
      <t>ニシ</t>
    </rPh>
    <rPh sb="4" eb="5">
      <t>5</t>
    </rPh>
    <phoneticPr fontId="4"/>
  </si>
  <si>
    <t>高木瀬西六丁目</t>
    <rPh sb="0" eb="3">
      <t>タカギセ</t>
    </rPh>
    <rPh sb="3" eb="4">
      <t>ニシ</t>
    </rPh>
    <rPh sb="4" eb="5">
      <t>6</t>
    </rPh>
    <phoneticPr fontId="4"/>
  </si>
  <si>
    <t>愛敬町</t>
    <rPh sb="0" eb="2">
      <t>アイケイ</t>
    </rPh>
    <rPh sb="2" eb="3">
      <t>マチ</t>
    </rPh>
    <phoneticPr fontId="4"/>
  </si>
  <si>
    <t>赤松町</t>
    <rPh sb="0" eb="3">
      <t>アカマツマチ</t>
    </rPh>
    <phoneticPr fontId="4"/>
  </si>
  <si>
    <t>朝日町</t>
    <rPh sb="0" eb="3">
      <t>アサヒマチ</t>
    </rPh>
    <phoneticPr fontId="4"/>
  </si>
  <si>
    <t>伊勢町</t>
    <rPh sb="0" eb="3">
      <t>イセマチ</t>
    </rPh>
    <phoneticPr fontId="4"/>
  </si>
  <si>
    <t>今宿町</t>
    <rPh sb="0" eb="3">
      <t>イマシュクマチ</t>
    </rPh>
    <phoneticPr fontId="4"/>
  </si>
  <si>
    <t>駅南本町</t>
    <rPh sb="0" eb="4">
      <t>エキミナミホンマチ</t>
    </rPh>
    <phoneticPr fontId="4"/>
  </si>
  <si>
    <t>大財北町</t>
    <rPh sb="0" eb="2">
      <t>オオタカラ</t>
    </rPh>
    <rPh sb="2" eb="4">
      <t>キタマチ</t>
    </rPh>
    <phoneticPr fontId="4"/>
  </si>
  <si>
    <t>鬼丸町</t>
    <rPh sb="0" eb="2">
      <t>オニマル</t>
    </rPh>
    <rPh sb="2" eb="3">
      <t>マチ</t>
    </rPh>
    <phoneticPr fontId="4"/>
  </si>
  <si>
    <t>卸本町</t>
    <rPh sb="0" eb="1">
      <t>オロシ</t>
    </rPh>
    <rPh sb="1" eb="3">
      <t>ホンマチ</t>
    </rPh>
    <phoneticPr fontId="4"/>
  </si>
  <si>
    <t>川原町</t>
    <rPh sb="0" eb="3">
      <t>カワハラマチ</t>
    </rPh>
    <phoneticPr fontId="4"/>
  </si>
  <si>
    <t>呉服元町</t>
    <rPh sb="0" eb="4">
      <t>ゴフクモトマチ</t>
    </rPh>
    <phoneticPr fontId="4"/>
  </si>
  <si>
    <t>紺屋町</t>
    <rPh sb="0" eb="2">
      <t>コンヤ</t>
    </rPh>
    <rPh sb="2" eb="3">
      <t>マチ</t>
    </rPh>
    <phoneticPr fontId="4"/>
  </si>
  <si>
    <t>栄町</t>
    <rPh sb="0" eb="2">
      <t>サカエマチ</t>
    </rPh>
    <phoneticPr fontId="4"/>
  </si>
  <si>
    <t>道祖元町</t>
    <rPh sb="0" eb="4">
      <t>サヤノモトマチ</t>
    </rPh>
    <phoneticPr fontId="4"/>
  </si>
  <si>
    <t>下田町</t>
    <rPh sb="0" eb="3">
      <t>シモダマチ</t>
    </rPh>
    <phoneticPr fontId="4"/>
  </si>
  <si>
    <t>昭栄町</t>
    <rPh sb="0" eb="3">
      <t>ショウエイマチ</t>
    </rPh>
    <phoneticPr fontId="4"/>
  </si>
  <si>
    <t>新生町</t>
    <rPh sb="0" eb="1">
      <t>シンセイマチ</t>
    </rPh>
    <rPh sb="1" eb="2">
      <t>セイ</t>
    </rPh>
    <rPh sb="2" eb="3">
      <t>マチ</t>
    </rPh>
    <phoneticPr fontId="4"/>
  </si>
  <si>
    <t>新中町</t>
    <rPh sb="0" eb="1">
      <t>シン</t>
    </rPh>
    <rPh sb="1" eb="2">
      <t>ナカ</t>
    </rPh>
    <rPh sb="2" eb="3">
      <t>マチ</t>
    </rPh>
    <phoneticPr fontId="4"/>
  </si>
  <si>
    <t>成章町</t>
    <rPh sb="0" eb="1">
      <t>セイジン</t>
    </rPh>
    <rPh sb="1" eb="2">
      <t>ショウ</t>
    </rPh>
    <rPh sb="2" eb="3">
      <t>マチ</t>
    </rPh>
    <phoneticPr fontId="4"/>
  </si>
  <si>
    <t>高木町</t>
    <rPh sb="0" eb="3">
      <t>タカギマチ</t>
    </rPh>
    <phoneticPr fontId="4"/>
  </si>
  <si>
    <t>高木瀬団地</t>
    <rPh sb="0" eb="3">
      <t>タカギセ</t>
    </rPh>
    <rPh sb="3" eb="5">
      <t>ダンチ</t>
    </rPh>
    <phoneticPr fontId="4"/>
  </si>
  <si>
    <t>中央本町</t>
    <rPh sb="0" eb="4">
      <t>チュウオウホンマチ</t>
    </rPh>
    <phoneticPr fontId="4"/>
  </si>
  <si>
    <t>天祐団地</t>
    <rPh sb="0" eb="2">
      <t>テンユウ</t>
    </rPh>
    <rPh sb="2" eb="4">
      <t>ダンチ</t>
    </rPh>
    <phoneticPr fontId="4"/>
  </si>
  <si>
    <t>中折町</t>
    <rPh sb="0" eb="2">
      <t>ナカオ</t>
    </rPh>
    <rPh sb="2" eb="3">
      <t>マチ</t>
    </rPh>
    <phoneticPr fontId="4"/>
  </si>
  <si>
    <t>長瀬町</t>
    <rPh sb="0" eb="3">
      <t>ナガセマチ</t>
    </rPh>
    <phoneticPr fontId="4"/>
  </si>
  <si>
    <t>中の小路</t>
    <rPh sb="0" eb="1">
      <t>ナカ</t>
    </rPh>
    <rPh sb="2" eb="4">
      <t>コウジ</t>
    </rPh>
    <phoneticPr fontId="4"/>
  </si>
  <si>
    <t>中の館町</t>
    <rPh sb="0" eb="1">
      <t>ナカ</t>
    </rPh>
    <rPh sb="2" eb="3">
      <t>ヤカタ</t>
    </rPh>
    <rPh sb="3" eb="4">
      <t>マチ</t>
    </rPh>
    <phoneticPr fontId="4"/>
  </si>
  <si>
    <t>西魚町</t>
    <rPh sb="0" eb="1">
      <t>ニシ</t>
    </rPh>
    <rPh sb="1" eb="2">
      <t>ウオ</t>
    </rPh>
    <rPh sb="2" eb="3">
      <t>マチ</t>
    </rPh>
    <phoneticPr fontId="4"/>
  </si>
  <si>
    <t>八幡小路</t>
    <rPh sb="0" eb="4">
      <t>ハチマンコウジ</t>
    </rPh>
    <phoneticPr fontId="4"/>
  </si>
  <si>
    <t>八丁畷町</t>
    <rPh sb="0" eb="2">
      <t>ハッチョウ</t>
    </rPh>
    <rPh sb="2" eb="3">
      <t>畷</t>
    </rPh>
    <rPh sb="3" eb="4">
      <t>マチ</t>
    </rPh>
    <phoneticPr fontId="4"/>
  </si>
  <si>
    <t>東佐賀町</t>
    <rPh sb="0" eb="1">
      <t>ヒガシ</t>
    </rPh>
    <rPh sb="1" eb="3">
      <t>サガ</t>
    </rPh>
    <rPh sb="3" eb="4">
      <t>マチ</t>
    </rPh>
    <phoneticPr fontId="4"/>
  </si>
  <si>
    <t>堀川町</t>
    <rPh sb="0" eb="3">
      <t>ホリカワマチ</t>
    </rPh>
    <phoneticPr fontId="4"/>
  </si>
  <si>
    <t>緑小路</t>
    <rPh sb="0" eb="1">
      <t>ミドリ</t>
    </rPh>
    <rPh sb="1" eb="3">
      <t>コウジ</t>
    </rPh>
    <phoneticPr fontId="4"/>
  </si>
  <si>
    <t>柳町</t>
    <rPh sb="0" eb="2">
      <t>ヤナギマチ</t>
    </rPh>
    <phoneticPr fontId="4"/>
  </si>
  <si>
    <t>与賀町</t>
    <rPh sb="0" eb="1">
      <t>ヨ</t>
    </rPh>
    <rPh sb="1" eb="2">
      <t>ガ</t>
    </rPh>
    <rPh sb="2" eb="3">
      <t>マチ</t>
    </rPh>
    <phoneticPr fontId="4"/>
  </si>
  <si>
    <t>六座町</t>
    <rPh sb="0" eb="1">
      <t>ロク</t>
    </rPh>
    <rPh sb="1" eb="2">
      <t>ザ</t>
    </rPh>
    <rPh sb="2" eb="3">
      <t>マチ</t>
    </rPh>
    <phoneticPr fontId="4"/>
  </si>
  <si>
    <t>嘉瀬町大字荻野</t>
    <rPh sb="0" eb="2">
      <t>カセ</t>
    </rPh>
    <rPh sb="2" eb="3">
      <t>マチ</t>
    </rPh>
    <rPh sb="3" eb="5">
      <t>オオアザ</t>
    </rPh>
    <rPh sb="5" eb="7">
      <t>オギノ</t>
    </rPh>
    <phoneticPr fontId="4"/>
  </si>
  <si>
    <t>嘉瀬町大字中原</t>
    <rPh sb="0" eb="2">
      <t>カセ</t>
    </rPh>
    <rPh sb="2" eb="3">
      <t>マチ</t>
    </rPh>
    <rPh sb="3" eb="5">
      <t>オオアザ</t>
    </rPh>
    <rPh sb="5" eb="7">
      <t>ナカハラ</t>
    </rPh>
    <phoneticPr fontId="4"/>
  </si>
  <si>
    <t>嘉瀬町大字扇町</t>
    <rPh sb="0" eb="2">
      <t>カセ</t>
    </rPh>
    <rPh sb="2" eb="3">
      <t>マチ</t>
    </rPh>
    <rPh sb="3" eb="5">
      <t>オオアザ</t>
    </rPh>
    <rPh sb="5" eb="7">
      <t>オウギマチ</t>
    </rPh>
    <phoneticPr fontId="4"/>
  </si>
  <si>
    <t>嘉瀬町大字十五</t>
    <rPh sb="0" eb="2">
      <t>カセ</t>
    </rPh>
    <rPh sb="2" eb="3">
      <t>マチ</t>
    </rPh>
    <rPh sb="3" eb="5">
      <t>オオアザ</t>
    </rPh>
    <rPh sb="5" eb="7">
      <t>ジュウゴ</t>
    </rPh>
    <phoneticPr fontId="4"/>
  </si>
  <si>
    <t>西与賀町大字高太郎</t>
    <rPh sb="0" eb="1">
      <t>ニシ</t>
    </rPh>
    <rPh sb="1" eb="2">
      <t>ヨ</t>
    </rPh>
    <rPh sb="2" eb="3">
      <t>ガ</t>
    </rPh>
    <rPh sb="3" eb="4">
      <t>マチ</t>
    </rPh>
    <rPh sb="4" eb="6">
      <t>オオアザ</t>
    </rPh>
    <rPh sb="6" eb="7">
      <t>タカ</t>
    </rPh>
    <rPh sb="7" eb="9">
      <t>タロウ</t>
    </rPh>
    <phoneticPr fontId="4"/>
  </si>
  <si>
    <t>西与賀町大字厘外</t>
    <rPh sb="0" eb="1">
      <t>ニシ</t>
    </rPh>
    <rPh sb="1" eb="2">
      <t>ヨ</t>
    </rPh>
    <rPh sb="2" eb="3">
      <t>ガ</t>
    </rPh>
    <rPh sb="3" eb="4">
      <t>マチ</t>
    </rPh>
    <rPh sb="4" eb="6">
      <t>オオアザ</t>
    </rPh>
    <rPh sb="6" eb="7">
      <t>リン</t>
    </rPh>
    <rPh sb="7" eb="8">
      <t>ソト</t>
    </rPh>
    <phoneticPr fontId="4"/>
  </si>
  <si>
    <t>西与賀町大字相応津</t>
    <rPh sb="0" eb="1">
      <t>ニシ</t>
    </rPh>
    <rPh sb="1" eb="2">
      <t>ヨ</t>
    </rPh>
    <rPh sb="2" eb="3">
      <t>ガ</t>
    </rPh>
    <rPh sb="3" eb="4">
      <t>マチ</t>
    </rPh>
    <rPh sb="4" eb="6">
      <t>オオアザ</t>
    </rPh>
    <rPh sb="6" eb="8">
      <t>ソウオウ</t>
    </rPh>
    <rPh sb="8" eb="9">
      <t>ツ</t>
    </rPh>
    <phoneticPr fontId="4"/>
  </si>
  <si>
    <t>光一丁目</t>
    <rPh sb="0" eb="1">
      <t>ヒカリ</t>
    </rPh>
    <rPh sb="1" eb="2">
      <t>1</t>
    </rPh>
    <rPh sb="2" eb="4">
      <t>チョウメ</t>
    </rPh>
    <phoneticPr fontId="4"/>
  </si>
  <si>
    <t>光二丁目</t>
    <rPh sb="0" eb="1">
      <t>ヒカリ</t>
    </rPh>
    <rPh sb="1" eb="2">
      <t>2</t>
    </rPh>
    <phoneticPr fontId="4"/>
  </si>
  <si>
    <t>光三丁目</t>
    <rPh sb="0" eb="1">
      <t>ヒカリ</t>
    </rPh>
    <rPh sb="1" eb="2">
      <t>3</t>
    </rPh>
    <phoneticPr fontId="4"/>
  </si>
  <si>
    <t>本庄町大字本庄</t>
    <rPh sb="0" eb="3">
      <t>ホンジョウマチ</t>
    </rPh>
    <rPh sb="3" eb="5">
      <t>オオアザ</t>
    </rPh>
    <rPh sb="5" eb="7">
      <t>ホンジョウ</t>
    </rPh>
    <phoneticPr fontId="4"/>
  </si>
  <si>
    <t>本庄町大字鹿子</t>
    <rPh sb="0" eb="3">
      <t>ホンジョウマチ</t>
    </rPh>
    <rPh sb="3" eb="5">
      <t>オオアザ</t>
    </rPh>
    <rPh sb="5" eb="6">
      <t>カノコ</t>
    </rPh>
    <rPh sb="6" eb="7">
      <t>コ</t>
    </rPh>
    <phoneticPr fontId="4"/>
  </si>
  <si>
    <t>本庄町大字正里</t>
    <rPh sb="0" eb="3">
      <t>ホンジョウマチ</t>
    </rPh>
    <rPh sb="3" eb="5">
      <t>オオアザ</t>
    </rPh>
    <rPh sb="5" eb="6">
      <t>セイ</t>
    </rPh>
    <rPh sb="6" eb="7">
      <t>サト</t>
    </rPh>
    <phoneticPr fontId="4"/>
  </si>
  <si>
    <t>本庄町大字袋</t>
    <rPh sb="0" eb="3">
      <t>ホンジョウマチ</t>
    </rPh>
    <rPh sb="3" eb="5">
      <t>オオアザ</t>
    </rPh>
    <rPh sb="5" eb="6">
      <t>フクロ</t>
    </rPh>
    <phoneticPr fontId="4"/>
  </si>
  <si>
    <t>本庄町大字末次</t>
    <rPh sb="0" eb="3">
      <t>ホンジョウマチ</t>
    </rPh>
    <rPh sb="3" eb="5">
      <t>オオアザ</t>
    </rPh>
    <rPh sb="5" eb="7">
      <t>スエツグ</t>
    </rPh>
    <phoneticPr fontId="4"/>
  </si>
  <si>
    <t>北川副町大字江上</t>
    <rPh sb="0" eb="3">
      <t>キタカワソエ</t>
    </rPh>
    <rPh sb="3" eb="4">
      <t>マチ</t>
    </rPh>
    <rPh sb="4" eb="6">
      <t>オオアザ</t>
    </rPh>
    <rPh sb="6" eb="8">
      <t>エガミ</t>
    </rPh>
    <phoneticPr fontId="4"/>
  </si>
  <si>
    <t>北川副町大字光法</t>
    <rPh sb="0" eb="3">
      <t>キタカワソエ</t>
    </rPh>
    <rPh sb="3" eb="4">
      <t>マチ</t>
    </rPh>
    <rPh sb="4" eb="6">
      <t>オオアザ</t>
    </rPh>
    <rPh sb="6" eb="7">
      <t>ミツノリ</t>
    </rPh>
    <rPh sb="7" eb="8">
      <t>ホウ</t>
    </rPh>
    <phoneticPr fontId="4"/>
  </si>
  <si>
    <t>北川副町大字新郷</t>
    <rPh sb="0" eb="3">
      <t>キタカワソエ</t>
    </rPh>
    <rPh sb="3" eb="4">
      <t>マチ</t>
    </rPh>
    <rPh sb="4" eb="6">
      <t>オオアザ</t>
    </rPh>
    <rPh sb="6" eb="8">
      <t>シンゴウ</t>
    </rPh>
    <phoneticPr fontId="4"/>
  </si>
  <si>
    <t>木原一丁目</t>
    <rPh sb="0" eb="2">
      <t>キハラ</t>
    </rPh>
    <rPh sb="2" eb="3">
      <t>1</t>
    </rPh>
    <rPh sb="3" eb="5">
      <t>チョウメ</t>
    </rPh>
    <phoneticPr fontId="4"/>
  </si>
  <si>
    <t>木原二丁目</t>
    <rPh sb="0" eb="2">
      <t>キハラ</t>
    </rPh>
    <rPh sb="2" eb="3">
      <t>2</t>
    </rPh>
    <phoneticPr fontId="4"/>
  </si>
  <si>
    <t>木原三丁目</t>
    <rPh sb="0" eb="2">
      <t>キハラ</t>
    </rPh>
    <rPh sb="2" eb="3">
      <t>3</t>
    </rPh>
    <phoneticPr fontId="4"/>
  </si>
  <si>
    <t>巨勢町大字高尾</t>
    <rPh sb="0" eb="2">
      <t>コセ</t>
    </rPh>
    <rPh sb="2" eb="3">
      <t>マチ</t>
    </rPh>
    <rPh sb="3" eb="5">
      <t>オオアザ</t>
    </rPh>
    <rPh sb="5" eb="7">
      <t>タカオ</t>
    </rPh>
    <phoneticPr fontId="4"/>
  </si>
  <si>
    <t>巨勢町大字修理田</t>
    <rPh sb="0" eb="2">
      <t>コセ</t>
    </rPh>
    <rPh sb="2" eb="3">
      <t>マチ</t>
    </rPh>
    <rPh sb="3" eb="5">
      <t>オオアザ</t>
    </rPh>
    <rPh sb="5" eb="7">
      <t>シュウリ</t>
    </rPh>
    <rPh sb="7" eb="8">
      <t>タ</t>
    </rPh>
    <phoneticPr fontId="4"/>
  </si>
  <si>
    <t>巨勢町大字東西</t>
    <rPh sb="0" eb="2">
      <t>コセ</t>
    </rPh>
    <rPh sb="2" eb="3">
      <t>マチ</t>
    </rPh>
    <rPh sb="3" eb="5">
      <t>オオアザ</t>
    </rPh>
    <rPh sb="5" eb="7">
      <t>トウザイ</t>
    </rPh>
    <phoneticPr fontId="4"/>
  </si>
  <si>
    <t>巨勢町大字牛島</t>
    <rPh sb="0" eb="2">
      <t>コセ</t>
    </rPh>
    <rPh sb="2" eb="3">
      <t>マチ</t>
    </rPh>
    <rPh sb="3" eb="5">
      <t>オオアザ</t>
    </rPh>
    <rPh sb="5" eb="7">
      <t>ウシジマ</t>
    </rPh>
    <phoneticPr fontId="4"/>
  </si>
  <si>
    <t>兵庫町大字渕</t>
    <rPh sb="0" eb="3">
      <t>ヒョウゴマチ</t>
    </rPh>
    <rPh sb="3" eb="5">
      <t>オオアザ</t>
    </rPh>
    <rPh sb="5" eb="6">
      <t>フチ</t>
    </rPh>
    <phoneticPr fontId="4"/>
  </si>
  <si>
    <t>兵庫町大字西渕</t>
    <rPh sb="0" eb="3">
      <t>ヒョウゴマチ</t>
    </rPh>
    <rPh sb="3" eb="5">
      <t>オオアザ</t>
    </rPh>
    <rPh sb="5" eb="6">
      <t>ニシ</t>
    </rPh>
    <rPh sb="6" eb="7">
      <t>フチ</t>
    </rPh>
    <phoneticPr fontId="4"/>
  </si>
  <si>
    <t>兵庫町大字藤木</t>
    <rPh sb="0" eb="3">
      <t>ヒョウゴマチ</t>
    </rPh>
    <rPh sb="3" eb="5">
      <t>オオアザ</t>
    </rPh>
    <rPh sb="5" eb="7">
      <t>フジキ</t>
    </rPh>
    <phoneticPr fontId="4"/>
  </si>
  <si>
    <t>兵庫町大字瓦町</t>
    <rPh sb="0" eb="3">
      <t>ヒョウゴマチ</t>
    </rPh>
    <rPh sb="3" eb="5">
      <t>オオアザ</t>
    </rPh>
    <rPh sb="5" eb="7">
      <t>カワラマチ</t>
    </rPh>
    <phoneticPr fontId="4"/>
  </si>
  <si>
    <t>兵庫町大字若宮</t>
    <rPh sb="0" eb="3">
      <t>ヒョウゴマチ</t>
    </rPh>
    <rPh sb="3" eb="5">
      <t>オオアザ</t>
    </rPh>
    <rPh sb="5" eb="7">
      <t>ワカミヤ</t>
    </rPh>
    <phoneticPr fontId="4"/>
  </si>
  <si>
    <t>高木瀬町大字東高木</t>
    <rPh sb="0" eb="3">
      <t>タカギセ</t>
    </rPh>
    <rPh sb="3" eb="4">
      <t>マチ</t>
    </rPh>
    <rPh sb="4" eb="6">
      <t>オオアザ</t>
    </rPh>
    <rPh sb="6" eb="7">
      <t>ヒガシ</t>
    </rPh>
    <rPh sb="7" eb="9">
      <t>タカギ</t>
    </rPh>
    <phoneticPr fontId="4"/>
  </si>
  <si>
    <t>高木瀬町大字長瀬</t>
    <rPh sb="0" eb="3">
      <t>タカギセ</t>
    </rPh>
    <rPh sb="3" eb="4">
      <t>マチ</t>
    </rPh>
    <rPh sb="4" eb="6">
      <t>オオアザ</t>
    </rPh>
    <rPh sb="6" eb="8">
      <t>ナガセ</t>
    </rPh>
    <phoneticPr fontId="4"/>
  </si>
  <si>
    <t>開成一丁目</t>
    <rPh sb="0" eb="2">
      <t>カイセイ</t>
    </rPh>
    <rPh sb="2" eb="3">
      <t>1</t>
    </rPh>
    <rPh sb="3" eb="5">
      <t>チョウメ</t>
    </rPh>
    <phoneticPr fontId="4"/>
  </si>
  <si>
    <t>開成二丁目</t>
    <rPh sb="0" eb="2">
      <t>カイセイ</t>
    </rPh>
    <rPh sb="2" eb="3">
      <t>2</t>
    </rPh>
    <phoneticPr fontId="4"/>
  </si>
  <si>
    <t>開成三丁目</t>
    <rPh sb="0" eb="2">
      <t>カイセイ</t>
    </rPh>
    <rPh sb="2" eb="3">
      <t>3</t>
    </rPh>
    <phoneticPr fontId="4"/>
  </si>
  <si>
    <t>開成四丁目</t>
    <rPh sb="0" eb="2">
      <t>カイセイ</t>
    </rPh>
    <rPh sb="2" eb="3">
      <t>4</t>
    </rPh>
    <phoneticPr fontId="4"/>
  </si>
  <si>
    <t>開成五丁目</t>
    <rPh sb="0" eb="2">
      <t>カイセイ</t>
    </rPh>
    <rPh sb="2" eb="3">
      <t>5</t>
    </rPh>
    <phoneticPr fontId="4"/>
  </si>
  <si>
    <t>開成六丁目</t>
    <rPh sb="0" eb="2">
      <t>カイセイ</t>
    </rPh>
    <rPh sb="2" eb="3">
      <t>6</t>
    </rPh>
    <phoneticPr fontId="4"/>
  </si>
  <si>
    <t>鍋島町大字八戸溝</t>
    <rPh sb="0" eb="2">
      <t>ナベシマ</t>
    </rPh>
    <rPh sb="2" eb="3">
      <t>マチ</t>
    </rPh>
    <rPh sb="3" eb="5">
      <t>オオアザ</t>
    </rPh>
    <rPh sb="5" eb="8">
      <t>ヤエミゾ</t>
    </rPh>
    <phoneticPr fontId="4"/>
  </si>
  <si>
    <t>鍋島町大字森田</t>
    <rPh sb="0" eb="2">
      <t>ナベシマ</t>
    </rPh>
    <rPh sb="2" eb="3">
      <t>マチ</t>
    </rPh>
    <rPh sb="3" eb="5">
      <t>オオアザ</t>
    </rPh>
    <rPh sb="5" eb="7">
      <t>モリタ</t>
    </rPh>
    <phoneticPr fontId="4"/>
  </si>
  <si>
    <t>鍋島町大字鍋島</t>
    <rPh sb="0" eb="2">
      <t>ナベシマ</t>
    </rPh>
    <rPh sb="2" eb="3">
      <t>マチ</t>
    </rPh>
    <rPh sb="3" eb="5">
      <t>オオアザ</t>
    </rPh>
    <rPh sb="5" eb="7">
      <t>ナベシマ</t>
    </rPh>
    <phoneticPr fontId="4"/>
  </si>
  <si>
    <t>鍋島町大字蛎久</t>
    <rPh sb="0" eb="2">
      <t>ナベシマ</t>
    </rPh>
    <rPh sb="2" eb="3">
      <t>マチ</t>
    </rPh>
    <rPh sb="3" eb="5">
      <t>オオアザ</t>
    </rPh>
    <rPh sb="5" eb="6">
      <t>カキ</t>
    </rPh>
    <rPh sb="6" eb="7">
      <t>ヒサ</t>
    </rPh>
    <phoneticPr fontId="4"/>
  </si>
  <si>
    <t>鍋島町大字八戸</t>
    <rPh sb="0" eb="2">
      <t>ナベシマ</t>
    </rPh>
    <rPh sb="2" eb="3">
      <t>マチ</t>
    </rPh>
    <rPh sb="3" eb="5">
      <t>オオアザ</t>
    </rPh>
    <rPh sb="5" eb="7">
      <t>ヤエミゾ</t>
    </rPh>
    <phoneticPr fontId="4"/>
  </si>
  <si>
    <t>新栄東一丁目</t>
    <rPh sb="0" eb="1">
      <t>シン</t>
    </rPh>
    <rPh sb="1" eb="2">
      <t>エイ</t>
    </rPh>
    <rPh sb="2" eb="3">
      <t>ヒガシ</t>
    </rPh>
    <rPh sb="3" eb="4">
      <t>１</t>
    </rPh>
    <rPh sb="4" eb="6">
      <t>チョウメ</t>
    </rPh>
    <phoneticPr fontId="4"/>
  </si>
  <si>
    <t>新栄東二丁目</t>
    <rPh sb="0" eb="1">
      <t>シン</t>
    </rPh>
    <rPh sb="1" eb="2">
      <t>エイ</t>
    </rPh>
    <rPh sb="2" eb="3">
      <t>ヒガシ</t>
    </rPh>
    <rPh sb="3" eb="4">
      <t>２</t>
    </rPh>
    <rPh sb="4" eb="6">
      <t>チョウメ</t>
    </rPh>
    <phoneticPr fontId="4"/>
  </si>
  <si>
    <t>新栄東三丁目</t>
    <rPh sb="0" eb="1">
      <t>シン</t>
    </rPh>
    <rPh sb="1" eb="2">
      <t>エイ</t>
    </rPh>
    <rPh sb="2" eb="3">
      <t>ヒガシ</t>
    </rPh>
    <rPh sb="3" eb="4">
      <t>３</t>
    </rPh>
    <rPh sb="4" eb="6">
      <t>チョウメ</t>
    </rPh>
    <phoneticPr fontId="4"/>
  </si>
  <si>
    <t>新栄東四丁目</t>
    <rPh sb="0" eb="1">
      <t>シン</t>
    </rPh>
    <rPh sb="1" eb="2">
      <t>エイ</t>
    </rPh>
    <rPh sb="2" eb="3">
      <t>ヒガシ</t>
    </rPh>
    <rPh sb="3" eb="4">
      <t>４</t>
    </rPh>
    <rPh sb="4" eb="6">
      <t>チョウメ</t>
    </rPh>
    <phoneticPr fontId="4"/>
  </si>
  <si>
    <t>新栄西一丁目</t>
    <rPh sb="0" eb="1">
      <t>シン</t>
    </rPh>
    <rPh sb="1" eb="2">
      <t>エイ</t>
    </rPh>
    <rPh sb="2" eb="3">
      <t>ニシ</t>
    </rPh>
    <rPh sb="3" eb="4">
      <t>１</t>
    </rPh>
    <rPh sb="4" eb="6">
      <t>チョウメ</t>
    </rPh>
    <phoneticPr fontId="4"/>
  </si>
  <si>
    <t>新栄西二丁目</t>
    <rPh sb="0" eb="1">
      <t>シン</t>
    </rPh>
    <rPh sb="1" eb="2">
      <t>エイ</t>
    </rPh>
    <rPh sb="2" eb="3">
      <t>ニシ</t>
    </rPh>
    <rPh sb="3" eb="6">
      <t>２チョウメ</t>
    </rPh>
    <phoneticPr fontId="4"/>
  </si>
  <si>
    <t>金立町大字金立</t>
    <rPh sb="0" eb="2">
      <t>キンリュウ</t>
    </rPh>
    <rPh sb="2" eb="3">
      <t>マチ</t>
    </rPh>
    <rPh sb="3" eb="5">
      <t>オオアザ</t>
    </rPh>
    <rPh sb="5" eb="7">
      <t>キンリュウ</t>
    </rPh>
    <phoneticPr fontId="4"/>
  </si>
  <si>
    <t>金立町大字薬師丸</t>
    <rPh sb="0" eb="2">
      <t>キンリュウ</t>
    </rPh>
    <rPh sb="2" eb="3">
      <t>マチ</t>
    </rPh>
    <rPh sb="3" eb="5">
      <t>オオアザ</t>
    </rPh>
    <rPh sb="5" eb="8">
      <t>ヤクシマル</t>
    </rPh>
    <phoneticPr fontId="4"/>
  </si>
  <si>
    <t>金立町大字千布</t>
    <rPh sb="0" eb="2">
      <t>キンリュウ</t>
    </rPh>
    <rPh sb="2" eb="3">
      <t>マチ</t>
    </rPh>
    <rPh sb="3" eb="5">
      <t>オオアザ</t>
    </rPh>
    <rPh sb="5" eb="6">
      <t>セン</t>
    </rPh>
    <rPh sb="6" eb="7">
      <t>ヌノ</t>
    </rPh>
    <phoneticPr fontId="4"/>
  </si>
  <si>
    <t>久保泉町大字上和泉</t>
    <rPh sb="0" eb="3">
      <t>クボイズミ</t>
    </rPh>
    <rPh sb="3" eb="4">
      <t>マチ</t>
    </rPh>
    <rPh sb="4" eb="6">
      <t>オオアザ</t>
    </rPh>
    <rPh sb="6" eb="7">
      <t>カミ</t>
    </rPh>
    <rPh sb="7" eb="9">
      <t>イズミ</t>
    </rPh>
    <phoneticPr fontId="4"/>
  </si>
  <si>
    <t>久保泉町大字下和泉</t>
    <rPh sb="0" eb="3">
      <t>クボイズミ</t>
    </rPh>
    <rPh sb="3" eb="4">
      <t>マチ</t>
    </rPh>
    <rPh sb="4" eb="6">
      <t>オオアザ</t>
    </rPh>
    <rPh sb="6" eb="7">
      <t>シタ</t>
    </rPh>
    <rPh sb="7" eb="9">
      <t>イズミ</t>
    </rPh>
    <phoneticPr fontId="4"/>
  </si>
  <si>
    <t>久保泉町大字川久保</t>
    <rPh sb="0" eb="3">
      <t>クボイズミ</t>
    </rPh>
    <rPh sb="3" eb="4">
      <t>マチ</t>
    </rPh>
    <rPh sb="4" eb="6">
      <t>オオアザ</t>
    </rPh>
    <rPh sb="6" eb="9">
      <t>カワクボ</t>
    </rPh>
    <phoneticPr fontId="4"/>
  </si>
  <si>
    <t>蓮池町大字蓮池</t>
    <rPh sb="0" eb="2">
      <t>ハスイケ</t>
    </rPh>
    <rPh sb="2" eb="3">
      <t>マチ</t>
    </rPh>
    <rPh sb="3" eb="5">
      <t>オオアザ</t>
    </rPh>
    <rPh sb="5" eb="7">
      <t>ハスイケ</t>
    </rPh>
    <phoneticPr fontId="4"/>
  </si>
  <si>
    <t>蓮池町大字見島</t>
    <rPh sb="0" eb="2">
      <t>ハスイケ</t>
    </rPh>
    <rPh sb="2" eb="3">
      <t>マチ</t>
    </rPh>
    <rPh sb="3" eb="5">
      <t>オオアザ</t>
    </rPh>
    <rPh sb="5" eb="6">
      <t>ミ</t>
    </rPh>
    <rPh sb="6" eb="7">
      <t>シマ</t>
    </rPh>
    <phoneticPr fontId="4"/>
  </si>
  <si>
    <t>蓮池町大字小松</t>
    <rPh sb="0" eb="2">
      <t>ハスイケ</t>
    </rPh>
    <rPh sb="2" eb="3">
      <t>マチ</t>
    </rPh>
    <rPh sb="3" eb="5">
      <t>オオアザ</t>
    </rPh>
    <rPh sb="5" eb="7">
      <t>コマツ</t>
    </rPh>
    <phoneticPr fontId="4"/>
  </si>
  <si>
    <t>蓮池町大字古賀</t>
    <rPh sb="0" eb="2">
      <t>ハスイケ</t>
    </rPh>
    <rPh sb="2" eb="3">
      <t>マチ</t>
    </rPh>
    <rPh sb="3" eb="5">
      <t>オオアザ</t>
    </rPh>
    <rPh sb="5" eb="7">
      <t>コガ</t>
    </rPh>
    <phoneticPr fontId="4"/>
  </si>
  <si>
    <t>鍋島一丁目</t>
    <rPh sb="0" eb="2">
      <t>ナベシマ</t>
    </rPh>
    <rPh sb="2" eb="3">
      <t>1</t>
    </rPh>
    <rPh sb="3" eb="5">
      <t>チョウメ</t>
    </rPh>
    <phoneticPr fontId="4"/>
  </si>
  <si>
    <t>鍋島二丁目</t>
    <rPh sb="0" eb="2">
      <t>ナベシマ</t>
    </rPh>
    <rPh sb="2" eb="3">
      <t>2</t>
    </rPh>
    <phoneticPr fontId="4"/>
  </si>
  <si>
    <t>鍋島三丁目</t>
    <rPh sb="0" eb="2">
      <t>ナベシマ</t>
    </rPh>
    <rPh sb="2" eb="3">
      <t>3</t>
    </rPh>
    <phoneticPr fontId="4"/>
  </si>
  <si>
    <t>鍋島四丁目</t>
    <rPh sb="0" eb="2">
      <t>ナベシマ</t>
    </rPh>
    <rPh sb="2" eb="3">
      <t>4</t>
    </rPh>
    <phoneticPr fontId="4"/>
  </si>
  <si>
    <t>鍋島五丁目</t>
    <rPh sb="0" eb="2">
      <t>ナベシマ</t>
    </rPh>
    <rPh sb="2" eb="3">
      <t>5</t>
    </rPh>
    <phoneticPr fontId="4"/>
  </si>
  <si>
    <t>鍋島六丁目</t>
    <rPh sb="0" eb="2">
      <t>ナベシマ</t>
    </rPh>
    <rPh sb="2" eb="3">
      <t>6</t>
    </rPh>
    <phoneticPr fontId="4"/>
  </si>
  <si>
    <t>兵庫南一丁目</t>
    <rPh sb="0" eb="2">
      <t>ヒョウゴ</t>
    </rPh>
    <rPh sb="2" eb="3">
      <t>ミナミ</t>
    </rPh>
    <rPh sb="3" eb="4">
      <t>1</t>
    </rPh>
    <rPh sb="4" eb="6">
      <t>チョウメ</t>
    </rPh>
    <phoneticPr fontId="4"/>
  </si>
  <si>
    <t>兵庫南二丁目</t>
    <rPh sb="0" eb="2">
      <t>ヒョウゴ</t>
    </rPh>
    <rPh sb="2" eb="3">
      <t>ミナミ</t>
    </rPh>
    <rPh sb="3" eb="4">
      <t>2</t>
    </rPh>
    <phoneticPr fontId="4"/>
  </si>
  <si>
    <t>兵庫南三丁目</t>
    <rPh sb="0" eb="2">
      <t>ヒョウゴ</t>
    </rPh>
    <rPh sb="2" eb="3">
      <t>ミナミ</t>
    </rPh>
    <rPh sb="3" eb="4">
      <t>3</t>
    </rPh>
    <phoneticPr fontId="4"/>
  </si>
  <si>
    <t>兵庫南四丁目</t>
    <rPh sb="0" eb="2">
      <t>ヒョウゴ</t>
    </rPh>
    <rPh sb="2" eb="3">
      <t>ミナミ</t>
    </rPh>
    <rPh sb="3" eb="4">
      <t>4</t>
    </rPh>
    <phoneticPr fontId="4"/>
  </si>
  <si>
    <t>南佐賀一丁目</t>
    <rPh sb="0" eb="1">
      <t>ミナミ</t>
    </rPh>
    <rPh sb="1" eb="3">
      <t>サガ</t>
    </rPh>
    <rPh sb="3" eb="4">
      <t>1</t>
    </rPh>
    <rPh sb="4" eb="6">
      <t>チョウメ</t>
    </rPh>
    <phoneticPr fontId="4"/>
  </si>
  <si>
    <t>南佐賀二丁目</t>
    <rPh sb="0" eb="1">
      <t>ミナミ</t>
    </rPh>
    <rPh sb="1" eb="3">
      <t>サガ</t>
    </rPh>
    <rPh sb="3" eb="4">
      <t>2</t>
    </rPh>
    <phoneticPr fontId="4"/>
  </si>
  <si>
    <t>南佐賀三丁目</t>
    <rPh sb="0" eb="1">
      <t>ミナミ</t>
    </rPh>
    <rPh sb="1" eb="3">
      <t>サガ</t>
    </rPh>
    <rPh sb="3" eb="4">
      <t>3</t>
    </rPh>
    <phoneticPr fontId="4"/>
  </si>
  <si>
    <t>新郷本町</t>
    <rPh sb="0" eb="2">
      <t>シンゴウ</t>
    </rPh>
    <rPh sb="2" eb="4">
      <t>ホンマチ</t>
    </rPh>
    <phoneticPr fontId="4"/>
  </si>
  <si>
    <t>X</t>
  </si>
  <si>
    <t>大和町大字尼寺</t>
    <rPh sb="0" eb="3">
      <t>ヤマトマチ</t>
    </rPh>
    <rPh sb="3" eb="5">
      <t>オオアザ</t>
    </rPh>
    <rPh sb="5" eb="7">
      <t>アマテラ</t>
    </rPh>
    <phoneticPr fontId="4"/>
  </si>
  <si>
    <t>大和町大字久池井</t>
  </si>
  <si>
    <t>大和町大字八反原</t>
  </si>
  <si>
    <t>大和町大字川上</t>
  </si>
  <si>
    <t>大和町大字東山田</t>
  </si>
  <si>
    <t>大和町大字池上</t>
  </si>
  <si>
    <t>大和町大字久留間</t>
  </si>
  <si>
    <t>大和町大字梅野</t>
  </si>
  <si>
    <t>大和町大字松瀬</t>
  </si>
  <si>
    <t>大和町大字名尾</t>
  </si>
  <si>
    <t>富士町大字古湯</t>
    <rPh sb="0" eb="3">
      <t>フジチョウ</t>
    </rPh>
    <rPh sb="3" eb="5">
      <t>オオアザ</t>
    </rPh>
    <phoneticPr fontId="4"/>
  </si>
  <si>
    <t>富士町大字畑瀬</t>
  </si>
  <si>
    <t>富士町大字杉山</t>
  </si>
  <si>
    <t>富士町大字市川</t>
  </si>
  <si>
    <t>富士町大字鎌原</t>
  </si>
  <si>
    <t>川副町大字早津江津</t>
  </si>
  <si>
    <t>川副町大字大詫間</t>
    <phoneticPr fontId="4"/>
  </si>
  <si>
    <t>東与賀町大字下古賀</t>
    <phoneticPr fontId="4"/>
  </si>
  <si>
    <t>各年10月1日現在</t>
    <rPh sb="0" eb="2">
      <t>カクネン</t>
    </rPh>
    <rPh sb="4" eb="5">
      <t>ガツ</t>
    </rPh>
    <rPh sb="6" eb="7">
      <t>ニチ</t>
    </rPh>
    <rPh sb="7" eb="9">
      <t>ゲンザイ</t>
    </rPh>
    <phoneticPr fontId="4"/>
  </si>
  <si>
    <t>総  数</t>
  </si>
  <si>
    <t>居 住 世 帯 あ り</t>
  </si>
  <si>
    <t>総　数</t>
  </si>
  <si>
    <t>同居世帯
な　　し</t>
    <phoneticPr fontId="4"/>
  </si>
  <si>
    <t>同居世帯
あ　　り</t>
    <phoneticPr fontId="4"/>
  </si>
  <si>
    <t>一時現在
者 の み</t>
    <phoneticPr fontId="4"/>
  </si>
  <si>
    <t>空</t>
    <rPh sb="0" eb="1">
      <t>ソラ</t>
    </rPh>
    <phoneticPr fontId="4"/>
  </si>
  <si>
    <t>　き　家</t>
    <rPh sb="3" eb="4">
      <t>イエ</t>
    </rPh>
    <phoneticPr fontId="4"/>
  </si>
  <si>
    <t>建築中</t>
  </si>
  <si>
    <t>総 数</t>
    <rPh sb="0" eb="1">
      <t>フサ</t>
    </rPh>
    <rPh sb="2" eb="3">
      <t>カズ</t>
    </rPh>
    <phoneticPr fontId="4"/>
  </si>
  <si>
    <t>二次的
住　宅</t>
    <rPh sb="0" eb="3">
      <t>ニジテキ</t>
    </rPh>
    <rPh sb="4" eb="5">
      <t>ジュウ</t>
    </rPh>
    <rPh sb="6" eb="7">
      <t>タク</t>
    </rPh>
    <phoneticPr fontId="4"/>
  </si>
  <si>
    <t>賃貸用</t>
    <rPh sb="0" eb="3">
      <t>チンタイヨウ</t>
    </rPh>
    <phoneticPr fontId="4"/>
  </si>
  <si>
    <t>売却用</t>
    <rPh sb="0" eb="3">
      <t>バイキャクヨウ</t>
    </rPh>
    <phoneticPr fontId="4"/>
  </si>
  <si>
    <t>その他</t>
    <rPh sb="2" eb="3">
      <t>ホカ</t>
    </rPh>
    <phoneticPr fontId="4"/>
  </si>
  <si>
    <t>　　 必ずしも総数とは一致しない。</t>
    <rPh sb="3" eb="4">
      <t>カナラ</t>
    </rPh>
    <rPh sb="7" eb="9">
      <t>ソウスウ</t>
    </rPh>
    <rPh sb="11" eb="13">
      <t>イッチ</t>
    </rPh>
    <phoneticPr fontId="4"/>
  </si>
  <si>
    <t>各年10月1日現在</t>
    <rPh sb="0" eb="2">
      <t>カクネン</t>
    </rPh>
    <rPh sb="4" eb="5">
      <t>ガツ</t>
    </rPh>
    <rPh sb="6" eb="7">
      <t>ニチ</t>
    </rPh>
    <rPh sb="7" eb="9">
      <t>ゲンザイ</t>
    </rPh>
    <phoneticPr fontId="31"/>
  </si>
  <si>
    <t>1住宅
当たり
居住室数</t>
  </si>
  <si>
    <t>1住宅
当たり
畳数</t>
  </si>
  <si>
    <t>1住宅
当たり
延べ面積
(㎡)</t>
  </si>
  <si>
    <t>1室
当たり
人員</t>
  </si>
  <si>
    <t>持ち家</t>
    <rPh sb="0" eb="1">
      <t>モ</t>
    </rPh>
    <rPh sb="2" eb="3">
      <t>イエ</t>
    </rPh>
    <phoneticPr fontId="31"/>
  </si>
  <si>
    <t>借家</t>
    <phoneticPr fontId="4"/>
  </si>
  <si>
    <t>公営の借家</t>
    <rPh sb="0" eb="2">
      <t>コウエイ</t>
    </rPh>
    <rPh sb="3" eb="5">
      <t>シャクヤ</t>
    </rPh>
    <phoneticPr fontId="31"/>
  </si>
  <si>
    <t>民営借家</t>
    <rPh sb="0" eb="2">
      <t>ミンエイ</t>
    </rPh>
    <rPh sb="2" eb="4">
      <t>シャクヤ</t>
    </rPh>
    <phoneticPr fontId="31"/>
  </si>
  <si>
    <t>給与住宅</t>
    <rPh sb="0" eb="2">
      <t>キュウヨ</t>
    </rPh>
    <rPh sb="2" eb="4">
      <t>ジュウタク</t>
    </rPh>
    <phoneticPr fontId="31"/>
  </si>
  <si>
    <t>専用住宅</t>
    <phoneticPr fontId="4"/>
  </si>
  <si>
    <t>店舗その他の併用住宅</t>
    <rPh sb="0" eb="2">
      <t>テンポ</t>
    </rPh>
    <rPh sb="4" eb="5">
      <t>タ</t>
    </rPh>
    <rPh sb="6" eb="8">
      <t>ヘイヨウ</t>
    </rPh>
    <rPh sb="8" eb="10">
      <t>ジュウタク</t>
    </rPh>
    <phoneticPr fontId="31"/>
  </si>
  <si>
    <t>年          次
所 有 の 関 係
住 宅 の 種 類</t>
    <phoneticPr fontId="4"/>
  </si>
  <si>
    <t>住宅数</t>
    <phoneticPr fontId="4"/>
  </si>
  <si>
    <t>世帯数</t>
    <phoneticPr fontId="4"/>
  </si>
  <si>
    <t>世帯人員</t>
    <phoneticPr fontId="4"/>
  </si>
  <si>
    <t>1人
当たり
畳数</t>
    <phoneticPr fontId="4"/>
  </si>
  <si>
    <t>都市再生機構・公社の借家</t>
    <rPh sb="0" eb="2">
      <t>トシ</t>
    </rPh>
    <rPh sb="2" eb="4">
      <t>サイセイ</t>
    </rPh>
    <rPh sb="4" eb="6">
      <t>キコウ</t>
    </rPh>
    <rPh sb="7" eb="9">
      <t>コウシャ</t>
    </rPh>
    <rPh sb="10" eb="12">
      <t>シャクヤ</t>
    </rPh>
    <phoneticPr fontId="31"/>
  </si>
  <si>
    <t>平
成
25
年</t>
    <rPh sb="0" eb="1">
      <t>ヒラ</t>
    </rPh>
    <rPh sb="3" eb="4">
      <t>ナル</t>
    </rPh>
    <rPh sb="10" eb="11">
      <t>ネン</t>
    </rPh>
    <phoneticPr fontId="31"/>
  </si>
  <si>
    <t>注）住宅・土地統計調査は，標本調査による推定値であるため，表中の個々の数字の合計が必ずしも</t>
    <rPh sb="0" eb="1">
      <t>チュウ</t>
    </rPh>
    <rPh sb="2" eb="4">
      <t>ジュウタク</t>
    </rPh>
    <rPh sb="5" eb="7">
      <t>トチ</t>
    </rPh>
    <rPh sb="7" eb="9">
      <t>トウケイ</t>
    </rPh>
    <rPh sb="9" eb="11">
      <t>チョウサ</t>
    </rPh>
    <rPh sb="13" eb="15">
      <t>ヒョウホン</t>
    </rPh>
    <rPh sb="15" eb="17">
      <t>チョウサ</t>
    </rPh>
    <rPh sb="20" eb="23">
      <t>スイテイチ</t>
    </rPh>
    <rPh sb="29" eb="31">
      <t>ヒョウチュウ</t>
    </rPh>
    <rPh sb="32" eb="34">
      <t>ココ</t>
    </rPh>
    <rPh sb="35" eb="37">
      <t>スウジ</t>
    </rPh>
    <rPh sb="38" eb="40">
      <t>ゴウケイ</t>
    </rPh>
    <rPh sb="41" eb="42">
      <t>カナラ</t>
    </rPh>
    <phoneticPr fontId="31"/>
  </si>
  <si>
    <t xml:space="preserve"> 　 総数とは一致しない。</t>
    <rPh sb="3" eb="5">
      <t>ソウスウ</t>
    </rPh>
    <rPh sb="7" eb="9">
      <t>イッチ</t>
    </rPh>
    <phoneticPr fontId="31"/>
  </si>
  <si>
    <t xml:space="preserve">    55年</t>
    <rPh sb="6" eb="7">
      <t>ネン</t>
    </rPh>
    <phoneticPr fontId="31"/>
  </si>
  <si>
    <t>平成 2年</t>
    <rPh sb="0" eb="2">
      <t>ヘイセイ</t>
    </rPh>
    <rPh sb="4" eb="5">
      <t>ネン</t>
    </rPh>
    <phoneticPr fontId="31"/>
  </si>
  <si>
    <t>平成 3年</t>
    <rPh sb="0" eb="2">
      <t>ヘイセイ</t>
    </rPh>
    <rPh sb="4" eb="5">
      <t>ネン</t>
    </rPh>
    <phoneticPr fontId="31"/>
  </si>
  <si>
    <t xml:space="preserve">     7年</t>
    <rPh sb="6" eb="7">
      <t>ネン</t>
    </rPh>
    <phoneticPr fontId="31"/>
  </si>
  <si>
    <t>平成 8年</t>
    <rPh sb="0" eb="2">
      <t>ヘイセイ</t>
    </rPh>
    <rPh sb="4" eb="5">
      <t>ネン</t>
    </rPh>
    <phoneticPr fontId="31"/>
  </si>
  <si>
    <t>建築の時期</t>
    <rPh sb="0" eb="2">
      <t>ケンチク</t>
    </rPh>
    <rPh sb="3" eb="5">
      <t>ジキ</t>
    </rPh>
    <phoneticPr fontId="31"/>
  </si>
  <si>
    <t>総　数</t>
    <rPh sb="0" eb="1">
      <t>フサ</t>
    </rPh>
    <rPh sb="2" eb="3">
      <t>スウ</t>
    </rPh>
    <phoneticPr fontId="31"/>
  </si>
  <si>
    <t>種類別</t>
    <rPh sb="0" eb="2">
      <t>シュルイ</t>
    </rPh>
    <rPh sb="2" eb="3">
      <t>ベツ</t>
    </rPh>
    <phoneticPr fontId="31"/>
  </si>
  <si>
    <t>構造別</t>
    <rPh sb="0" eb="2">
      <t>コウゾウ</t>
    </rPh>
    <rPh sb="2" eb="3">
      <t>ベツ</t>
    </rPh>
    <phoneticPr fontId="31"/>
  </si>
  <si>
    <t>防火木造</t>
    <phoneticPr fontId="4"/>
  </si>
  <si>
    <t>鉄筋・鉄骨
ｺﾝｸﾘｰﾄ造</t>
    <rPh sb="0" eb="2">
      <t>テッキン</t>
    </rPh>
    <rPh sb="3" eb="5">
      <t>テッコツ</t>
    </rPh>
    <rPh sb="12" eb="13">
      <t>ゾウ</t>
    </rPh>
    <phoneticPr fontId="4"/>
  </si>
  <si>
    <t>鉄骨造</t>
    <rPh sb="0" eb="1">
      <t>テツ</t>
    </rPh>
    <rPh sb="1" eb="2">
      <t>ホネ</t>
    </rPh>
    <rPh sb="2" eb="3">
      <t>ゾウ</t>
    </rPh>
    <phoneticPr fontId="4"/>
  </si>
  <si>
    <t>～</t>
    <phoneticPr fontId="31"/>
  </si>
  <si>
    <t xml:space="preserve">    12年</t>
    <rPh sb="6" eb="7">
      <t>ネン</t>
    </rPh>
    <phoneticPr fontId="31"/>
  </si>
  <si>
    <t>平成13年</t>
    <rPh sb="0" eb="2">
      <t>ヘイセイ</t>
    </rPh>
    <rPh sb="4" eb="5">
      <t>ネン</t>
    </rPh>
    <phoneticPr fontId="31"/>
  </si>
  <si>
    <t>各年10月1日現在</t>
    <rPh sb="0" eb="2">
      <t>カクネン</t>
    </rPh>
    <rPh sb="4" eb="5">
      <t>ガツ</t>
    </rPh>
    <rPh sb="6" eb="9">
      <t>ニチゲンザイ</t>
    </rPh>
    <phoneticPr fontId="31"/>
  </si>
  <si>
    <t>専用住宅</t>
    <rPh sb="0" eb="2">
      <t>センヨウ</t>
    </rPh>
    <rPh sb="2" eb="4">
      <t>ジュウタク</t>
    </rPh>
    <phoneticPr fontId="31"/>
  </si>
  <si>
    <t>店舗その他
の併用住宅</t>
    <rPh sb="0" eb="2">
      <t>テンポ</t>
    </rPh>
    <rPh sb="4" eb="5">
      <t>タ</t>
    </rPh>
    <rPh sb="7" eb="9">
      <t>ヘイヨウ</t>
    </rPh>
    <rPh sb="9" eb="11">
      <t>ジュウタク</t>
    </rPh>
    <phoneticPr fontId="31"/>
  </si>
  <si>
    <t>木　造</t>
    <phoneticPr fontId="4"/>
  </si>
  <si>
    <t>昭和35年以前</t>
    <rPh sb="5" eb="7">
      <t>イゼン</t>
    </rPh>
    <phoneticPr fontId="4"/>
  </si>
  <si>
    <t>昭和36年</t>
    <phoneticPr fontId="4"/>
  </si>
  <si>
    <t xml:space="preserve">    45年</t>
    <rPh sb="6" eb="7">
      <t>ネン</t>
    </rPh>
    <phoneticPr fontId="31"/>
  </si>
  <si>
    <t>昭和46年</t>
    <phoneticPr fontId="4"/>
  </si>
  <si>
    <t>昭和56年</t>
    <phoneticPr fontId="4"/>
  </si>
  <si>
    <t xml:space="preserve">    17年</t>
    <rPh sb="6" eb="7">
      <t>ネン</t>
    </rPh>
    <phoneticPr fontId="31"/>
  </si>
  <si>
    <t>平成18年</t>
    <rPh sb="0" eb="2">
      <t>ヘイセイ</t>
    </rPh>
    <rPh sb="4" eb="5">
      <t>ネン</t>
    </rPh>
    <phoneticPr fontId="4"/>
  </si>
  <si>
    <t>平
成
25
年</t>
    <rPh sb="0" eb="1">
      <t>ヒラ</t>
    </rPh>
    <rPh sb="3" eb="4">
      <t>シゲル</t>
    </rPh>
    <rPh sb="10" eb="11">
      <t>ネン</t>
    </rPh>
    <phoneticPr fontId="31"/>
  </si>
  <si>
    <t xml:space="preserve">    22年</t>
    <rPh sb="6" eb="7">
      <t>ネン</t>
    </rPh>
    <phoneticPr fontId="31"/>
  </si>
  <si>
    <t>平成23年</t>
    <rPh sb="0" eb="2">
      <t>ヘイセイ</t>
    </rPh>
    <rPh sb="4" eb="5">
      <t>ネン</t>
    </rPh>
    <phoneticPr fontId="31"/>
  </si>
  <si>
    <t>～</t>
  </si>
  <si>
    <t xml:space="preserve"> 25年9月</t>
    <rPh sb="3" eb="4">
      <t>ネン</t>
    </rPh>
    <rPh sb="5" eb="6">
      <t>ガツ</t>
    </rPh>
    <phoneticPr fontId="31"/>
  </si>
  <si>
    <t>年次</t>
    <rPh sb="0" eb="1">
      <t>ネン</t>
    </rPh>
    <rPh sb="1" eb="2">
      <t>ジ</t>
    </rPh>
    <phoneticPr fontId="4"/>
  </si>
  <si>
    <t>木造計</t>
    <rPh sb="2" eb="3">
      <t>ケイ</t>
    </rPh>
    <phoneticPr fontId="4"/>
  </si>
  <si>
    <t>非木造</t>
  </si>
  <si>
    <t>工場・倉庫</t>
  </si>
  <si>
    <t>その他の
家屋</t>
  </si>
  <si>
    <t>床面積</t>
  </si>
  <si>
    <t>年次・月</t>
    <rPh sb="0" eb="1">
      <t>ネン</t>
    </rPh>
    <rPh sb="1" eb="2">
      <t>ジ</t>
    </rPh>
    <rPh sb="3" eb="4">
      <t>ツキ</t>
    </rPh>
    <phoneticPr fontId="27"/>
  </si>
  <si>
    <t>戸 数</t>
    <rPh sb="0" eb="1">
      <t>ト</t>
    </rPh>
    <rPh sb="2" eb="3">
      <t>カズ</t>
    </rPh>
    <phoneticPr fontId="27"/>
  </si>
  <si>
    <t>区 分</t>
    <rPh sb="0" eb="1">
      <t>ク</t>
    </rPh>
    <rPh sb="2" eb="3">
      <t>ブン</t>
    </rPh>
    <phoneticPr fontId="4"/>
  </si>
  <si>
    <t>道路面積(㎡)</t>
  </si>
  <si>
    <t>道路部面積</t>
  </si>
  <si>
    <t>計</t>
  </si>
  <si>
    <t>住宅に住む一般世帯</t>
    <phoneticPr fontId="27"/>
  </si>
  <si>
    <t>持ち家</t>
    <phoneticPr fontId="27"/>
  </si>
  <si>
    <t>民営の借家</t>
    <phoneticPr fontId="27"/>
  </si>
  <si>
    <t>給与住宅</t>
    <phoneticPr fontId="27"/>
  </si>
  <si>
    <t>住宅以外に住む一般世帯</t>
    <phoneticPr fontId="27"/>
  </si>
  <si>
    <t>公営公社</t>
    <phoneticPr fontId="27"/>
  </si>
  <si>
    <t>公営公社</t>
    <phoneticPr fontId="27"/>
  </si>
  <si>
    <t>公営公社</t>
    <phoneticPr fontId="27"/>
  </si>
  <si>
    <t>兵庫北一丁目</t>
    <rPh sb="3" eb="4">
      <t>１</t>
    </rPh>
    <rPh sb="4" eb="6">
      <t>チョウメ</t>
    </rPh>
    <phoneticPr fontId="4"/>
  </si>
  <si>
    <t>兵庫北二丁目</t>
    <rPh sb="3" eb="4">
      <t>２</t>
    </rPh>
    <rPh sb="4" eb="6">
      <t>チョウメ</t>
    </rPh>
    <phoneticPr fontId="4"/>
  </si>
  <si>
    <t>兵庫北三丁目</t>
    <rPh sb="3" eb="4">
      <t>３</t>
    </rPh>
    <rPh sb="4" eb="6">
      <t>チョウメ</t>
    </rPh>
    <phoneticPr fontId="4"/>
  </si>
  <si>
    <t>兵庫北四丁目</t>
    <rPh sb="3" eb="6">
      <t>４チョウメ</t>
    </rPh>
    <phoneticPr fontId="4"/>
  </si>
  <si>
    <t>兵庫北五丁目</t>
    <rPh sb="3" eb="4">
      <t>５</t>
    </rPh>
    <rPh sb="4" eb="6">
      <t>チョウメ</t>
    </rPh>
    <phoneticPr fontId="4"/>
  </si>
  <si>
    <t>兵庫北六丁目</t>
    <rPh sb="3" eb="4">
      <t>６</t>
    </rPh>
    <rPh sb="4" eb="6">
      <t>チョウメ</t>
    </rPh>
    <phoneticPr fontId="4"/>
  </si>
  <si>
    <t>兵庫北七丁目</t>
    <rPh sb="3" eb="4">
      <t>７</t>
    </rPh>
    <rPh sb="4" eb="6">
      <t>チョウメ</t>
    </rPh>
    <phoneticPr fontId="4"/>
  </si>
  <si>
    <t>富士町大字上熊川</t>
    <phoneticPr fontId="4"/>
  </si>
  <si>
    <t>富士町大字内野</t>
    <phoneticPr fontId="4"/>
  </si>
  <si>
    <t>富士町大字下熊川</t>
    <phoneticPr fontId="4"/>
  </si>
  <si>
    <t>富士町大字中原</t>
    <phoneticPr fontId="4"/>
  </si>
  <si>
    <t>富士町大字大野</t>
    <phoneticPr fontId="4"/>
  </si>
  <si>
    <t>富士町大字大串</t>
    <phoneticPr fontId="4"/>
  </si>
  <si>
    <t>富士町大字麻那古</t>
    <phoneticPr fontId="4"/>
  </si>
  <si>
    <t>富士町大字上無津呂</t>
    <phoneticPr fontId="4"/>
  </si>
  <si>
    <t>富士町大字下無津呂</t>
    <phoneticPr fontId="4"/>
  </si>
  <si>
    <t>富士町大字藤瀬</t>
    <phoneticPr fontId="4"/>
  </si>
  <si>
    <t>富士町大字古場</t>
    <phoneticPr fontId="4"/>
  </si>
  <si>
    <t>富士町大字下合瀬</t>
    <phoneticPr fontId="4"/>
  </si>
  <si>
    <t>富士町大字上合瀬</t>
    <phoneticPr fontId="4"/>
  </si>
  <si>
    <t>富士町大字小副川</t>
    <phoneticPr fontId="4"/>
  </si>
  <si>
    <t>富士町大字関屋</t>
    <phoneticPr fontId="4"/>
  </si>
  <si>
    <t>富士町大字松瀬</t>
    <phoneticPr fontId="4"/>
  </si>
  <si>
    <t>川副町大字犬井道</t>
    <phoneticPr fontId="4"/>
  </si>
  <si>
    <t>川副町大字鹿江</t>
    <phoneticPr fontId="4"/>
  </si>
  <si>
    <t>川副町大字南里</t>
    <phoneticPr fontId="4"/>
  </si>
  <si>
    <t>川副町大字西古賀</t>
    <phoneticPr fontId="4"/>
  </si>
  <si>
    <t>川副町大字小々森</t>
    <phoneticPr fontId="4"/>
  </si>
  <si>
    <t>川副町大字福富</t>
    <phoneticPr fontId="4"/>
  </si>
  <si>
    <t>川副町大字早津江</t>
    <phoneticPr fontId="4"/>
  </si>
  <si>
    <t>東与賀町大字田中</t>
    <phoneticPr fontId="4"/>
  </si>
  <si>
    <t>東与賀町大字飯盛</t>
    <phoneticPr fontId="4"/>
  </si>
  <si>
    <t>久保田町大字久保田</t>
    <phoneticPr fontId="4"/>
  </si>
  <si>
    <t>久保田町大字久富</t>
    <phoneticPr fontId="4"/>
  </si>
  <si>
    <t>久保田町大字徳万</t>
    <phoneticPr fontId="4"/>
  </si>
  <si>
    <t>久保田町大字新田</t>
    <phoneticPr fontId="4"/>
  </si>
  <si>
    <t>久保田町大字江戸</t>
  </si>
  <si>
    <t>路線数</t>
    <phoneticPr fontId="4"/>
  </si>
  <si>
    <t>総　数</t>
    <phoneticPr fontId="4"/>
  </si>
  <si>
    <t>舗 装 道</t>
    <phoneticPr fontId="4"/>
  </si>
  <si>
    <t>道路舗装率(％)</t>
    <phoneticPr fontId="4"/>
  </si>
  <si>
    <t>国 道</t>
    <phoneticPr fontId="4"/>
  </si>
  <si>
    <t>県 道</t>
    <phoneticPr fontId="4"/>
  </si>
  <si>
    <t>市 道</t>
    <phoneticPr fontId="4"/>
  </si>
  <si>
    <t>市 道</t>
    <phoneticPr fontId="4"/>
  </si>
  <si>
    <t>国 道</t>
    <phoneticPr fontId="4"/>
  </si>
  <si>
    <t>行政区域面積</t>
  </si>
  <si>
    <t>(1) 用 途 地 域</t>
  </si>
  <si>
    <t>区       分</t>
  </si>
  <si>
    <t>割   合</t>
  </si>
  <si>
    <t>割  合</t>
  </si>
  <si>
    <t>準工業地域</t>
  </si>
  <si>
    <t>(2) その他の地域地区</t>
  </si>
  <si>
    <t>面       積</t>
  </si>
  <si>
    <t>文教地区</t>
  </si>
  <si>
    <t>第１種特別業務地区</t>
  </si>
  <si>
    <t>第２種特別業務地区</t>
  </si>
  <si>
    <t>第３種特別業務地区</t>
  </si>
  <si>
    <t>　　63年 1月 5日</t>
  </si>
  <si>
    <t>26年10月 1日</t>
  </si>
  <si>
    <t>43 184 　　　</t>
  </si>
  <si>
    <t>各年3月31日現在</t>
  </si>
  <si>
    <t>下 水 道
計画面積</t>
  </si>
  <si>
    <t>普 及 人 口</t>
  </si>
  <si>
    <t>普 及 面 積</t>
  </si>
  <si>
    <t>水 洗 化 人 口</t>
  </si>
  <si>
    <t>普及率
注1)</t>
  </si>
  <si>
    <t>普及率
注2)</t>
  </si>
  <si>
    <t>注2）普及面積／下水道計画面積</t>
  </si>
  <si>
    <t>総数</t>
  </si>
  <si>
    <t>木造</t>
  </si>
  <si>
    <t>資料：建築住宅課</t>
  </si>
  <si>
    <t>各年1月1日現在</t>
  </si>
  <si>
    <t>専用住宅</t>
  </si>
  <si>
    <t>併用住宅</t>
  </si>
  <si>
    <t>付属家</t>
  </si>
  <si>
    <t>棟　数</t>
  </si>
  <si>
    <t>資料：資産税課</t>
  </si>
  <si>
    <t>床面積
の合計</t>
  </si>
  <si>
    <t>各年4月1日現在</t>
    <rPh sb="0" eb="1">
      <t>カク</t>
    </rPh>
    <rPh sb="1" eb="2">
      <t>ネン</t>
    </rPh>
    <rPh sb="3" eb="4">
      <t>ガツ</t>
    </rPh>
    <rPh sb="5" eb="8">
      <t>ニチゲンザイ</t>
    </rPh>
    <phoneticPr fontId="4"/>
  </si>
  <si>
    <t>注1）住宅・土地統計調査は標本調査による推定値であるため, 表中の個々の数字の合計が</t>
    <rPh sb="6" eb="8">
      <t>トチ</t>
    </rPh>
    <phoneticPr fontId="4"/>
  </si>
  <si>
    <t>注）住宅・土地統計調査は, 標本調査による推定値であるため, 表中の個々の数字が必ずしも総数と一致しない。</t>
    <rPh sb="0" eb="1">
      <t>チュウ</t>
    </rPh>
    <rPh sb="2" eb="4">
      <t>ジュウタク</t>
    </rPh>
    <rPh sb="5" eb="7">
      <t>トチ</t>
    </rPh>
    <rPh sb="7" eb="9">
      <t>トウケイ</t>
    </rPh>
    <rPh sb="9" eb="11">
      <t>チョウサ</t>
    </rPh>
    <rPh sb="14" eb="16">
      <t>ヒョウホン</t>
    </rPh>
    <rPh sb="16" eb="18">
      <t>チョウサ</t>
    </rPh>
    <rPh sb="21" eb="24">
      <t>スイテイチ</t>
    </rPh>
    <rPh sb="31" eb="33">
      <t>ヒョウチュウ</t>
    </rPh>
    <rPh sb="34" eb="36">
      <t>ココ</t>
    </rPh>
    <rPh sb="37" eb="39">
      <t>スウジ</t>
    </rPh>
    <rPh sb="40" eb="41">
      <t>カナラ</t>
    </rPh>
    <rPh sb="44" eb="46">
      <t>ソウスウ</t>
    </rPh>
    <rPh sb="47" eb="49">
      <t>イッチ</t>
    </rPh>
    <phoneticPr fontId="31"/>
  </si>
  <si>
    <t>注1）都市公園は, 都市計画区域に開設された公園数と面積を記載。</t>
    <rPh sb="1" eb="3">
      <t>トシ</t>
    </rPh>
    <rPh sb="3" eb="5">
      <t>コウエン</t>
    </rPh>
    <rPh sb="8" eb="10">
      <t>トシ</t>
    </rPh>
    <rPh sb="10" eb="12">
      <t>ケイカク</t>
    </rPh>
    <rPh sb="12" eb="14">
      <t>クイキ</t>
    </rPh>
    <rPh sb="15" eb="17">
      <t>カイセツ</t>
    </rPh>
    <rPh sb="20" eb="22">
      <t>コウエン</t>
    </rPh>
    <rPh sb="22" eb="23">
      <t>カズ</t>
    </rPh>
    <rPh sb="24" eb="26">
      <t>メンセキ</t>
    </rPh>
    <rPh sb="27" eb="29">
      <t>キサイ</t>
    </rPh>
    <phoneticPr fontId="4"/>
  </si>
  <si>
    <t>注3）旧佐賀市は, 平成17年10月合併以前の佐賀市の区域。</t>
    <rPh sb="3" eb="4">
      <t>キュウ</t>
    </rPh>
    <rPh sb="4" eb="7">
      <t>サガシ</t>
    </rPh>
    <rPh sb="10" eb="12">
      <t>ヘイセイ</t>
    </rPh>
    <rPh sb="14" eb="15">
      <t>ネン</t>
    </rPh>
    <rPh sb="17" eb="18">
      <t>ガツ</t>
    </rPh>
    <rPh sb="18" eb="20">
      <t>ガッペイ</t>
    </rPh>
    <rPh sb="20" eb="22">
      <t>イゼン</t>
    </rPh>
    <rPh sb="23" eb="26">
      <t>サガシ</t>
    </rPh>
    <rPh sb="27" eb="29">
      <t>クイキ</t>
    </rPh>
    <phoneticPr fontId="4"/>
  </si>
  <si>
    <t>注2）児童公園は, 市管理分のみ。</t>
    <rPh sb="0" eb="1">
      <t>チュウ</t>
    </rPh>
    <rPh sb="3" eb="5">
      <t>ジドウ</t>
    </rPh>
    <rPh sb="5" eb="7">
      <t>コウエン</t>
    </rPh>
    <rPh sb="10" eb="11">
      <t>シ</t>
    </rPh>
    <rPh sb="11" eb="13">
      <t>カンリ</t>
    </rPh>
    <rPh sb="13" eb="14">
      <t>ブン</t>
    </rPh>
    <phoneticPr fontId="4"/>
  </si>
  <si>
    <t>注）平成17年10月1日以前は旧佐賀市の数値。</t>
    <phoneticPr fontId="2"/>
  </si>
  <si>
    <t>城内周辺地区</t>
    <rPh sb="0" eb="2">
      <t>ジョウナイ</t>
    </rPh>
    <rPh sb="2" eb="4">
      <t>シュウヘン</t>
    </rPh>
    <rPh sb="4" eb="6">
      <t>チク</t>
    </rPh>
    <phoneticPr fontId="4"/>
  </si>
  <si>
    <t>注1）普及人口／行政人口, 行政人口＝住民基本台帳人口（3月31日現在）</t>
    <rPh sb="33" eb="35">
      <t>ゲンザイ</t>
    </rPh>
    <phoneticPr fontId="2"/>
  </si>
  <si>
    <t>資料：佐賀県建築住宅課</t>
    <rPh sb="3" eb="5">
      <t>サガ</t>
    </rPh>
    <rPh sb="5" eb="6">
      <t>ケン</t>
    </rPh>
    <phoneticPr fontId="4"/>
  </si>
  <si>
    <t>一般世帯</t>
    <rPh sb="0" eb="1">
      <t>イチ</t>
    </rPh>
    <rPh sb="1" eb="2">
      <t>バン</t>
    </rPh>
    <rPh sb="2" eb="3">
      <t>ヨ</t>
    </rPh>
    <rPh sb="3" eb="4">
      <t>オビ</t>
    </rPh>
    <phoneticPr fontId="27"/>
  </si>
  <si>
    <t>主世帯</t>
  </si>
  <si>
    <t>間借り</t>
    <rPh sb="0" eb="1">
      <t>マ</t>
    </rPh>
    <rPh sb="1" eb="2">
      <t>カ</t>
    </rPh>
    <phoneticPr fontId="27"/>
  </si>
  <si>
    <t>諸富町大字大堂</t>
    <rPh sb="0" eb="2">
      <t>モロドミ</t>
    </rPh>
    <rPh sb="2" eb="3">
      <t>チョウ</t>
    </rPh>
    <rPh sb="3" eb="5">
      <t>オオアザ</t>
    </rPh>
    <phoneticPr fontId="4"/>
  </si>
  <si>
    <t>諸富町大字徳富</t>
    <rPh sb="0" eb="2">
      <t>モロドミ</t>
    </rPh>
    <rPh sb="2" eb="3">
      <t>チョウ</t>
    </rPh>
    <rPh sb="3" eb="5">
      <t>オオアザ</t>
    </rPh>
    <phoneticPr fontId="4"/>
  </si>
  <si>
    <t>諸富町大字諸富津</t>
    <rPh sb="0" eb="2">
      <t>モロドミ</t>
    </rPh>
    <rPh sb="2" eb="3">
      <t>チョウ</t>
    </rPh>
    <rPh sb="3" eb="5">
      <t>オオアザ</t>
    </rPh>
    <phoneticPr fontId="4"/>
  </si>
  <si>
    <t>諸富町大字寺井津</t>
    <rPh sb="0" eb="2">
      <t>モロドミ</t>
    </rPh>
    <rPh sb="2" eb="3">
      <t>チョウ</t>
    </rPh>
    <rPh sb="3" eb="5">
      <t>オオアザ</t>
    </rPh>
    <phoneticPr fontId="4"/>
  </si>
  <si>
    <t>諸富町大字為重</t>
    <rPh sb="0" eb="2">
      <t>モロドミ</t>
    </rPh>
    <rPh sb="2" eb="3">
      <t>チョウ</t>
    </rPh>
    <rPh sb="3" eb="5">
      <t>オオアザ</t>
    </rPh>
    <phoneticPr fontId="4"/>
  </si>
  <si>
    <t>諸富町大字山領</t>
    <rPh sb="0" eb="2">
      <t>モロドミ</t>
    </rPh>
    <rPh sb="2" eb="3">
      <t>チョウ</t>
    </rPh>
    <rPh sb="3" eb="5">
      <t>オオアザ</t>
    </rPh>
    <phoneticPr fontId="4"/>
  </si>
  <si>
    <t>三瀬村三瀬</t>
    <rPh sb="0" eb="2">
      <t>ミツセ</t>
    </rPh>
    <rPh sb="2" eb="3">
      <t>ムラ</t>
    </rPh>
    <rPh sb="3" eb="5">
      <t>サンセ</t>
    </rPh>
    <phoneticPr fontId="4"/>
  </si>
  <si>
    <t>三瀬村藤原</t>
    <rPh sb="0" eb="2">
      <t>ミツセ</t>
    </rPh>
    <rPh sb="2" eb="3">
      <t>ムラ</t>
    </rPh>
    <rPh sb="3" eb="5">
      <t>フジハラ</t>
    </rPh>
    <phoneticPr fontId="4"/>
  </si>
  <si>
    <t>三瀬村杠</t>
    <rPh sb="0" eb="2">
      <t>ミツセ</t>
    </rPh>
    <rPh sb="2" eb="3">
      <t>ムラ</t>
    </rPh>
    <rPh sb="3" eb="4">
      <t>ユズリハ</t>
    </rPh>
    <phoneticPr fontId="4"/>
  </si>
  <si>
    <t>年　次</t>
    <rPh sb="0" eb="1">
      <t>トシ</t>
    </rPh>
    <rPh sb="2" eb="3">
      <t>ジ</t>
    </rPh>
    <phoneticPr fontId="4"/>
  </si>
  <si>
    <t>30年 9月28日</t>
  </si>
  <si>
    <t xml:space="preserve">2 955　　　 </t>
  </si>
  <si>
    <t xml:space="preserve">19 130　　　 </t>
  </si>
  <si>
    <t>区　分</t>
    <phoneticPr fontId="2"/>
  </si>
  <si>
    <t>面　積</t>
    <phoneticPr fontId="2"/>
  </si>
  <si>
    <t>割　合</t>
    <phoneticPr fontId="2"/>
  </si>
  <si>
    <t>全　域</t>
    <rPh sb="0" eb="1">
      <t>ゼン</t>
    </rPh>
    <rPh sb="2" eb="3">
      <t>イキ</t>
    </rPh>
    <phoneticPr fontId="4"/>
  </si>
  <si>
    <t>道路実延長（ｍ）</t>
    <rPh sb="0" eb="1">
      <t>ミチ</t>
    </rPh>
    <rPh sb="1" eb="2">
      <t>ミチ</t>
    </rPh>
    <rPh sb="2" eb="3">
      <t>ジツ</t>
    </rPh>
    <rPh sb="3" eb="4">
      <t>エン</t>
    </rPh>
    <rPh sb="4" eb="5">
      <t>チョウ</t>
    </rPh>
    <phoneticPr fontId="4"/>
  </si>
  <si>
    <t>年　度</t>
    <rPh sb="2" eb="3">
      <t>ド</t>
    </rPh>
    <phoneticPr fontId="4"/>
  </si>
  <si>
    <t>総　数</t>
    <phoneticPr fontId="2"/>
  </si>
  <si>
    <t>木　橋</t>
    <phoneticPr fontId="2"/>
  </si>
  <si>
    <t>永　久　橋</t>
    <phoneticPr fontId="2"/>
  </si>
  <si>
    <t>市街化区域</t>
    <phoneticPr fontId="2"/>
  </si>
  <si>
    <t>行政区域</t>
    <phoneticPr fontId="2"/>
  </si>
  <si>
    <t>年 月 日</t>
    <phoneticPr fontId="2"/>
  </si>
  <si>
    <t>総　数</t>
    <phoneticPr fontId="2"/>
  </si>
  <si>
    <t>持　家</t>
    <phoneticPr fontId="2"/>
  </si>
  <si>
    <t>貸　家</t>
    <phoneticPr fontId="2"/>
  </si>
  <si>
    <t>給与住宅</t>
    <phoneticPr fontId="2"/>
  </si>
  <si>
    <t>分譲住宅</t>
    <phoneticPr fontId="2"/>
  </si>
  <si>
    <t>構　造</t>
    <rPh sb="0" eb="1">
      <t>カマエ</t>
    </rPh>
    <rPh sb="2" eb="3">
      <t>ヅクリ</t>
    </rPh>
    <phoneticPr fontId="4"/>
  </si>
  <si>
    <t>総　数</t>
    <rPh sb="0" eb="1">
      <t>ソウ</t>
    </rPh>
    <rPh sb="2" eb="3">
      <t>スウ</t>
    </rPh>
    <phoneticPr fontId="26"/>
  </si>
  <si>
    <t>高　層</t>
    <phoneticPr fontId="2"/>
  </si>
  <si>
    <t>木　造</t>
    <phoneticPr fontId="2"/>
  </si>
  <si>
    <t>総　数</t>
    <phoneticPr fontId="2"/>
  </si>
  <si>
    <t xml:space="preserve">佐賀中央第１地区  </t>
    <phoneticPr fontId="2"/>
  </si>
  <si>
    <t>平成30年</t>
    <rPh sb="0" eb="2">
      <t>ヘイセイ</t>
    </rPh>
    <rPh sb="4" eb="5">
      <t>ネン</t>
    </rPh>
    <phoneticPr fontId="4"/>
  </si>
  <si>
    <t>平
成
30
年</t>
    <rPh sb="0" eb="1">
      <t>ヒラ</t>
    </rPh>
    <rPh sb="3" eb="4">
      <t>ナル</t>
    </rPh>
    <rPh sb="10" eb="11">
      <t>ネン</t>
    </rPh>
    <phoneticPr fontId="31"/>
  </si>
  <si>
    <t>平
成
30
年</t>
    <rPh sb="0" eb="1">
      <t>ヒラ</t>
    </rPh>
    <rPh sb="3" eb="4">
      <t>シゲル</t>
    </rPh>
    <rPh sb="10" eb="11">
      <t>ネン</t>
    </rPh>
    <phoneticPr fontId="31"/>
  </si>
  <si>
    <t>昭和45年以前</t>
    <rPh sb="5" eb="7">
      <t>イゼン</t>
    </rPh>
    <phoneticPr fontId="4"/>
  </si>
  <si>
    <t>平成23年</t>
    <rPh sb="0" eb="2">
      <t>ヘイセイ</t>
    </rPh>
    <rPh sb="4" eb="5">
      <t>ネン</t>
    </rPh>
    <phoneticPr fontId="4"/>
  </si>
  <si>
    <t xml:space="preserve">    27年</t>
    <rPh sb="6" eb="7">
      <t>ネン</t>
    </rPh>
    <phoneticPr fontId="31"/>
  </si>
  <si>
    <t>平成28年</t>
    <rPh sb="0" eb="2">
      <t>ヘイセイ</t>
    </rPh>
    <rPh sb="4" eb="5">
      <t>ネン</t>
    </rPh>
    <phoneticPr fontId="31"/>
  </si>
  <si>
    <t>令和元年度</t>
    <rPh sb="0" eb="2">
      <t>レイワ</t>
    </rPh>
    <rPh sb="2" eb="3">
      <t>ガン</t>
    </rPh>
    <rPh sb="3" eb="5">
      <t>ネンド</t>
    </rPh>
    <phoneticPr fontId="4"/>
  </si>
  <si>
    <t>令和2年</t>
    <rPh sb="0" eb="2">
      <t>レイワ</t>
    </rPh>
    <rPh sb="3" eb="4">
      <t>ネン</t>
    </rPh>
    <phoneticPr fontId="2"/>
  </si>
  <si>
    <t>令和2年</t>
    <rPh sb="0" eb="2">
      <t>レイワ</t>
    </rPh>
    <rPh sb="3" eb="4">
      <t>ネン</t>
    </rPh>
    <phoneticPr fontId="3"/>
  </si>
  <si>
    <t xml:space="preserve">        2月</t>
    <rPh sb="9" eb="10">
      <t>ガツ</t>
    </rPh>
    <phoneticPr fontId="2"/>
  </si>
  <si>
    <t xml:space="preserve">        3月</t>
  </si>
  <si>
    <t xml:space="preserve">        4月</t>
  </si>
  <si>
    <t xml:space="preserve">        5月</t>
  </si>
  <si>
    <t xml:space="preserve">        6月</t>
  </si>
  <si>
    <t xml:space="preserve">        7月</t>
  </si>
  <si>
    <t xml:space="preserve">        8月</t>
  </si>
  <si>
    <t xml:space="preserve">        9月</t>
  </si>
  <si>
    <t xml:space="preserve">       10月</t>
    <phoneticPr fontId="2"/>
  </si>
  <si>
    <t xml:space="preserve">       11月</t>
    <phoneticPr fontId="2"/>
  </si>
  <si>
    <t xml:space="preserve">       12月</t>
    <rPh sb="9" eb="10">
      <t>ガツ</t>
    </rPh>
    <phoneticPr fontId="2"/>
  </si>
  <si>
    <t>アパート・
旅館・料亭待合</t>
    <phoneticPr fontId="2"/>
  </si>
  <si>
    <t>事務所・銀行・
店舗・百貨店</t>
    <phoneticPr fontId="2"/>
  </si>
  <si>
    <t>注）専用住宅は農漁家を含む。</t>
    <rPh sb="0" eb="1">
      <t>チュウ</t>
    </rPh>
    <rPh sb="2" eb="4">
      <t>センヨウ</t>
    </rPh>
    <rPh sb="4" eb="6">
      <t>ジュウタク</t>
    </rPh>
    <rPh sb="7" eb="10">
      <t>ノウギョカ</t>
    </rPh>
    <rPh sb="11" eb="12">
      <t>フク</t>
    </rPh>
    <phoneticPr fontId="2"/>
  </si>
  <si>
    <t>(単位：基，ｍ，㎡）</t>
    <phoneticPr fontId="2"/>
  </si>
  <si>
    <t>（単位:ha，％）</t>
    <phoneticPr fontId="2"/>
  </si>
  <si>
    <t>（単位：ha，人，％）</t>
    <phoneticPr fontId="2"/>
  </si>
  <si>
    <t>（単位：棟，㎡）</t>
    <phoneticPr fontId="2"/>
  </si>
  <si>
    <t xml:space="preserve">（単位：戸，㎡）  </t>
    <phoneticPr fontId="2"/>
  </si>
  <si>
    <t>令和3年</t>
    <rPh sb="0" eb="2">
      <t>レイワ</t>
    </rPh>
    <rPh sb="3" eb="4">
      <t>ネン</t>
    </rPh>
    <phoneticPr fontId="2"/>
  </si>
  <si>
    <t>令和2年度</t>
    <rPh sb="0" eb="2">
      <t>レイワ</t>
    </rPh>
    <rPh sb="3" eb="5">
      <t>ネンド</t>
    </rPh>
    <phoneticPr fontId="4"/>
  </si>
  <si>
    <t>　　　　　　種　別
総　数</t>
    <rPh sb="6" eb="7">
      <t>タネ</t>
    </rPh>
    <rPh sb="8" eb="9">
      <t>ベツ</t>
    </rPh>
    <rPh sb="12" eb="13">
      <t>ソウ</t>
    </rPh>
    <rPh sb="14" eb="15">
      <t>スウ</t>
    </rPh>
    <phoneticPr fontId="4"/>
  </si>
  <si>
    <t>　　　3　　</t>
  </si>
  <si>
    <t>中高層耐火</t>
    <rPh sb="0" eb="1">
      <t>ナカ</t>
    </rPh>
    <rPh sb="1" eb="3">
      <t>コウソウ</t>
    </rPh>
    <rPh sb="3" eb="5">
      <t>タイカ</t>
    </rPh>
    <phoneticPr fontId="4"/>
  </si>
  <si>
    <t>注）特定公共賃貸住宅を含む。</t>
    <rPh sb="0" eb="1">
      <t>チュウ</t>
    </rPh>
    <phoneticPr fontId="2"/>
  </si>
  <si>
    <t>注1) 西田代は長瀬町に含まれる。</t>
    <phoneticPr fontId="31"/>
  </si>
  <si>
    <t>注2）富士町大字苣木の一部は富士町大字栗並に含まれる。</t>
    <phoneticPr fontId="31"/>
  </si>
  <si>
    <t>富士町大字梅野</t>
    <phoneticPr fontId="2"/>
  </si>
  <si>
    <t>富士町大字苣木 注2)</t>
    <phoneticPr fontId="2"/>
  </si>
  <si>
    <t>富士町大字栗並 注2)</t>
    <phoneticPr fontId="4"/>
  </si>
  <si>
    <t>西田代町 注1)</t>
    <rPh sb="0" eb="1">
      <t>ニシ</t>
    </rPh>
    <rPh sb="1" eb="3">
      <t>タシロ</t>
    </rPh>
    <rPh sb="3" eb="4">
      <t>マチ</t>
    </rPh>
    <rPh sb="5" eb="6">
      <t>チュウ</t>
    </rPh>
    <phoneticPr fontId="4"/>
  </si>
  <si>
    <t>第一種低層住居専用地域</t>
    <phoneticPr fontId="2"/>
  </si>
  <si>
    <t>区             分</t>
    <phoneticPr fontId="2"/>
  </si>
  <si>
    <t>　3　</t>
  </si>
  <si>
    <t>令和4年</t>
    <rPh sb="0" eb="2">
      <t>レイワ</t>
    </rPh>
    <rPh sb="3" eb="4">
      <t>ネン</t>
    </rPh>
    <phoneticPr fontId="2"/>
  </si>
  <si>
    <t>令和2年</t>
    <rPh sb="0" eb="2">
      <t>レイワ</t>
    </rPh>
    <rPh sb="3" eb="4">
      <t>ネン</t>
    </rPh>
    <phoneticPr fontId="5"/>
  </si>
  <si>
    <t>　　3　</t>
  </si>
  <si>
    <t>　　4　</t>
  </si>
  <si>
    <t>資料：ＤＸ推進課（総務省「国勢調査」）</t>
    <rPh sb="5" eb="7">
      <t>スイシン</t>
    </rPh>
    <rPh sb="7" eb="8">
      <t>カ</t>
    </rPh>
    <phoneticPr fontId="4"/>
  </si>
  <si>
    <t>　　一般世帯。</t>
    <phoneticPr fontId="4"/>
  </si>
  <si>
    <t>注）住宅以外に住む一般世帯とは，会社などの独身寮およびその他寄宿舎等に住む</t>
    <rPh sb="16" eb="18">
      <t>カイシャ</t>
    </rPh>
    <phoneticPr fontId="4"/>
  </si>
  <si>
    <t>資料：ＤＸ推進課（総務省「国勢調査」）</t>
    <rPh sb="0" eb="2">
      <t>シリョウ</t>
    </rPh>
    <rPh sb="5" eb="7">
      <t>スイシン</t>
    </rPh>
    <rPh sb="7" eb="8">
      <t>カ</t>
    </rPh>
    <rPh sb="9" eb="11">
      <t>ソウム</t>
    </rPh>
    <rPh sb="11" eb="12">
      <t>ショウ</t>
    </rPh>
    <rPh sb="13" eb="15">
      <t>コクセイ</t>
    </rPh>
    <rPh sb="15" eb="17">
      <t>チョウサ</t>
    </rPh>
    <phoneticPr fontId="27"/>
  </si>
  <si>
    <t>資料：ＤＸ推進課（総務省「住宅・土地統計調査」）</t>
    <rPh sb="5" eb="7">
      <t>スイシン</t>
    </rPh>
    <rPh sb="7" eb="8">
      <t>カ</t>
    </rPh>
    <rPh sb="11" eb="12">
      <t>ショウ</t>
    </rPh>
    <rPh sb="16" eb="18">
      <t>トチ</t>
    </rPh>
    <phoneticPr fontId="4"/>
  </si>
  <si>
    <t>資料：ＤＸ推進課（総務省「住宅・土地統計調査」）</t>
    <rPh sb="0" eb="2">
      <t>シリョウ</t>
    </rPh>
    <rPh sb="5" eb="7">
      <t>スイシン</t>
    </rPh>
    <rPh sb="7" eb="8">
      <t>カ</t>
    </rPh>
    <rPh sb="9" eb="12">
      <t>ソウムショウ</t>
    </rPh>
    <rPh sb="13" eb="15">
      <t>ジュウタク</t>
    </rPh>
    <rPh sb="16" eb="18">
      <t>トチ</t>
    </rPh>
    <rPh sb="18" eb="20">
      <t>トウケイ</t>
    </rPh>
    <rPh sb="20" eb="22">
      <t>チョウサ</t>
    </rPh>
    <phoneticPr fontId="31"/>
  </si>
  <si>
    <t>資料：ＤＸ推進課（国土交通省「建築着工統計調査」）</t>
    <rPh sb="5" eb="7">
      <t>スイシン</t>
    </rPh>
    <rPh sb="7" eb="8">
      <t>カ</t>
    </rPh>
    <rPh sb="9" eb="11">
      <t>コクド</t>
    </rPh>
    <rPh sb="11" eb="14">
      <t>コウツウショウ</t>
    </rPh>
    <rPh sb="15" eb="17">
      <t>ケンチク</t>
    </rPh>
    <rPh sb="17" eb="19">
      <t>チャッコウ</t>
    </rPh>
    <rPh sb="19" eb="21">
      <t>トウケイ</t>
    </rPh>
    <rPh sb="21" eb="23">
      <t>チョウサ</t>
    </rPh>
    <phoneticPr fontId="27"/>
  </si>
  <si>
    <t>令和3年度</t>
    <rPh sb="0" eb="2">
      <t>レイワ</t>
    </rPh>
    <rPh sb="3" eb="5">
      <t>ネンド</t>
    </rPh>
    <phoneticPr fontId="4"/>
  </si>
  <si>
    <t>水ヶ江一丁目</t>
    <rPh sb="3" eb="4">
      <t>1</t>
    </rPh>
    <rPh sb="4" eb="6">
      <t>チョウメ</t>
    </rPh>
    <phoneticPr fontId="4"/>
  </si>
  <si>
    <t>水ヶ江二丁目</t>
    <rPh sb="3" eb="4">
      <t>2</t>
    </rPh>
    <phoneticPr fontId="4"/>
  </si>
  <si>
    <t>水ヶ江三丁目</t>
    <rPh sb="3" eb="4">
      <t>3</t>
    </rPh>
    <phoneticPr fontId="4"/>
  </si>
  <si>
    <t>水ヶ江四丁目</t>
    <rPh sb="3" eb="4">
      <t>4</t>
    </rPh>
    <phoneticPr fontId="4"/>
  </si>
  <si>
    <t>水ヶ江五丁目</t>
    <rPh sb="3" eb="4">
      <t>5</t>
    </rPh>
    <phoneticPr fontId="4"/>
  </si>
  <si>
    <t>水ヶ江六丁目</t>
    <rPh sb="3" eb="4">
      <t>6</t>
    </rPh>
    <phoneticPr fontId="4"/>
  </si>
  <si>
    <t>　4　</t>
  </si>
  <si>
    <t>令和5年</t>
    <rPh sb="3" eb="4">
      <t>ネン</t>
    </rPh>
    <phoneticPr fontId="2"/>
  </si>
  <si>
    <t>令和4年度</t>
    <rPh sb="0" eb="2">
      <t>レイワ</t>
    </rPh>
    <rPh sb="3" eb="5">
      <t>ネンド</t>
    </rPh>
    <phoneticPr fontId="4"/>
  </si>
  <si>
    <t>　　　4　　</t>
  </si>
  <si>
    <t>資料：佐賀県道路課(国道,県道)，佐賀市建設監理課(市道)</t>
    <rPh sb="3" eb="5">
      <t>サガ</t>
    </rPh>
    <rPh sb="10" eb="12">
      <t>コクドウ</t>
    </rPh>
    <rPh sb="13" eb="15">
      <t>ケンドウ</t>
    </rPh>
    <rPh sb="17" eb="20">
      <t>サガシ</t>
    </rPh>
    <rPh sb="20" eb="24">
      <t>ケンセツカンリ</t>
    </rPh>
    <rPh sb="26" eb="28">
      <t>シドウ</t>
    </rPh>
    <phoneticPr fontId="4"/>
  </si>
  <si>
    <t>資料：建設監理課</t>
    <rPh sb="3" eb="7">
      <t>ケンセツカンリ</t>
    </rPh>
    <phoneticPr fontId="4"/>
  </si>
  <si>
    <t>令和２年</t>
  </si>
  <si>
    <t>各年4月1日現在</t>
    <rPh sb="0" eb="2">
      <t>カクネン</t>
    </rPh>
    <rPh sb="3" eb="4">
      <t>ガツ</t>
    </rPh>
    <rPh sb="4" eb="6">
      <t>ツイタチ</t>
    </rPh>
    <rPh sb="6" eb="8">
      <t>ゲンザイ</t>
    </rPh>
    <phoneticPr fontId="2"/>
  </si>
  <si>
    <t>令和 2年</t>
    <rPh sb="0" eb="2">
      <t>レイワ</t>
    </rPh>
    <rPh sb="4" eb="5">
      <t>ネン</t>
    </rPh>
    <phoneticPr fontId="2"/>
  </si>
  <si>
    <t>令和4年</t>
    <rPh sb="0" eb="2">
      <t>レイワ</t>
    </rPh>
    <rPh sb="3" eb="4">
      <t>ネン</t>
    </rPh>
    <phoneticPr fontId="6"/>
  </si>
  <si>
    <t>198. 市街化区域の推移</t>
    <rPh sb="11" eb="13">
      <t>スイイ</t>
    </rPh>
    <phoneticPr fontId="4"/>
  </si>
  <si>
    <t>201. 市営住宅管理戸数</t>
    <rPh sb="5" eb="6">
      <t>シ</t>
    </rPh>
    <rPh sb="6" eb="7">
      <t>エイ</t>
    </rPh>
    <rPh sb="7" eb="8">
      <t>ジュウ</t>
    </rPh>
    <rPh sb="8" eb="9">
      <t>タク</t>
    </rPh>
    <rPh sb="9" eb="10">
      <t>カン</t>
    </rPh>
    <rPh sb="10" eb="11">
      <t>リ</t>
    </rPh>
    <rPh sb="11" eb="12">
      <t>ト</t>
    </rPh>
    <rPh sb="12" eb="13">
      <t>カズ</t>
    </rPh>
    <phoneticPr fontId="4"/>
  </si>
  <si>
    <t>204. 町丁・大字別住居の種類・住宅所有の</t>
    <rPh sb="5" eb="6">
      <t>マチ</t>
    </rPh>
    <rPh sb="6" eb="7">
      <t>チョウメ</t>
    </rPh>
    <rPh sb="8" eb="9">
      <t>ダイ</t>
    </rPh>
    <rPh sb="9" eb="10">
      <t>ジ</t>
    </rPh>
    <rPh sb="11" eb="12">
      <t>ジュウ</t>
    </rPh>
    <rPh sb="12" eb="13">
      <t>キョ</t>
    </rPh>
    <rPh sb="14" eb="15">
      <t>タネ</t>
    </rPh>
    <rPh sb="15" eb="16">
      <t>タグイ</t>
    </rPh>
    <rPh sb="17" eb="18">
      <t>ジュウ</t>
    </rPh>
    <rPh sb="18" eb="19">
      <t>タク</t>
    </rPh>
    <rPh sb="19" eb="20">
      <t>トコロ</t>
    </rPh>
    <rPh sb="20" eb="21">
      <t>ユウ</t>
    </rPh>
    <phoneticPr fontId="27"/>
  </si>
  <si>
    <t>208. 家屋の現況</t>
    <rPh sb="5" eb="6">
      <t>イエ</t>
    </rPh>
    <rPh sb="6" eb="7">
      <t>ヤ</t>
    </rPh>
    <rPh sb="8" eb="10">
      <t>ゲンキョウ</t>
    </rPh>
    <phoneticPr fontId="4"/>
  </si>
  <si>
    <t>（国勢調査結果（203,204）)</t>
    <rPh sb="1" eb="3">
      <t>コクセイ</t>
    </rPh>
    <rPh sb="3" eb="5">
      <t>チョウサ</t>
    </rPh>
    <rPh sb="5" eb="7">
      <t>ケッカ</t>
    </rPh>
    <phoneticPr fontId="2"/>
  </si>
  <si>
    <t>（住宅・土地統計調査結果（205～207））</t>
    <rPh sb="1" eb="3">
      <t>ジュウタク</t>
    </rPh>
    <rPh sb="4" eb="6">
      <t>トチ</t>
    </rPh>
    <rPh sb="6" eb="8">
      <t>トウケイ</t>
    </rPh>
    <rPh sb="8" eb="10">
      <t>チョウサ</t>
    </rPh>
    <rPh sb="10" eb="12">
      <t>ケッカ</t>
    </rPh>
    <phoneticPr fontId="2"/>
  </si>
  <si>
    <t>令和２～６年</t>
  </si>
  <si>
    <t>令和２～６年</t>
    <phoneticPr fontId="2"/>
  </si>
  <si>
    <t>令和６年</t>
    <phoneticPr fontId="2"/>
  </si>
  <si>
    <t>令和４年</t>
    <phoneticPr fontId="2"/>
  </si>
  <si>
    <t>平成２５，３０，令和５年</t>
    <rPh sb="8" eb="10">
      <t>レイワ</t>
    </rPh>
    <rPh sb="11" eb="12">
      <t>ネン</t>
    </rPh>
    <phoneticPr fontId="2"/>
  </si>
  <si>
    <t>　　　5　　</t>
  </si>
  <si>
    <t>　6</t>
    <phoneticPr fontId="2"/>
  </si>
  <si>
    <t>令和6年 1月</t>
    <rPh sb="0" eb="1">
      <t>レイワ</t>
    </rPh>
    <rPh sb="5" eb="6">
      <t>ガツ</t>
    </rPh>
    <phoneticPr fontId="27"/>
  </si>
  <si>
    <t>令和元～令和５年度</t>
    <rPh sb="0" eb="2">
      <t>レイワ</t>
    </rPh>
    <rPh sb="2" eb="3">
      <t>モト</t>
    </rPh>
    <phoneticPr fontId="2"/>
  </si>
  <si>
    <t>　5　</t>
  </si>
  <si>
    <t>　　5　</t>
  </si>
  <si>
    <t>　　6　</t>
    <phoneticPr fontId="2"/>
  </si>
  <si>
    <t>令和6年</t>
    <rPh sb="3" eb="4">
      <t>ネン</t>
    </rPh>
    <phoneticPr fontId="2"/>
  </si>
  <si>
    <t>令和6年
旧佐賀市</t>
    <rPh sb="5" eb="6">
      <t>キュウ</t>
    </rPh>
    <rPh sb="6" eb="9">
      <t>サガシ</t>
    </rPh>
    <phoneticPr fontId="5"/>
  </si>
  <si>
    <t>令和6年
諸富町</t>
    <rPh sb="5" eb="7">
      <t>モロドミ</t>
    </rPh>
    <rPh sb="7" eb="8">
      <t>チョウ</t>
    </rPh>
    <phoneticPr fontId="5"/>
  </si>
  <si>
    <t>令和6年
大和町</t>
    <rPh sb="5" eb="7">
      <t>ヤマト</t>
    </rPh>
    <rPh sb="7" eb="8">
      <t>チョウ</t>
    </rPh>
    <phoneticPr fontId="5"/>
  </si>
  <si>
    <t>令和6年
富士町</t>
    <rPh sb="5" eb="7">
      <t>フジ</t>
    </rPh>
    <rPh sb="7" eb="8">
      <t>チョウ</t>
    </rPh>
    <phoneticPr fontId="5"/>
  </si>
  <si>
    <t>令和6年
三瀬村</t>
    <rPh sb="5" eb="7">
      <t>ミツセ</t>
    </rPh>
    <rPh sb="7" eb="8">
      <t>ムラ</t>
    </rPh>
    <phoneticPr fontId="5"/>
  </si>
  <si>
    <t>令和6年
川副町</t>
    <rPh sb="5" eb="8">
      <t>カワソエマチ</t>
    </rPh>
    <phoneticPr fontId="5"/>
  </si>
  <si>
    <t>令和6年
東与賀町</t>
    <rPh sb="5" eb="6">
      <t>ヒガシ</t>
    </rPh>
    <rPh sb="6" eb="7">
      <t>ヨ</t>
    </rPh>
    <rPh sb="7" eb="8">
      <t>ガ</t>
    </rPh>
    <rPh sb="8" eb="9">
      <t>マチ</t>
    </rPh>
    <phoneticPr fontId="5"/>
  </si>
  <si>
    <t>令和6年
久保田町</t>
    <rPh sb="5" eb="8">
      <t>クボタ</t>
    </rPh>
    <rPh sb="8" eb="9">
      <t>チョウ</t>
    </rPh>
    <phoneticPr fontId="5"/>
  </si>
  <si>
    <t>令和5年度</t>
    <rPh sb="0" eb="2">
      <t>レイワ</t>
    </rPh>
    <rPh sb="3" eb="5">
      <t>ネンド</t>
    </rPh>
    <phoneticPr fontId="4"/>
  </si>
  <si>
    <t>昭和46年</t>
  </si>
  <si>
    <t>昭和56年</t>
  </si>
  <si>
    <t>年次</t>
    <phoneticPr fontId="4"/>
  </si>
  <si>
    <t>-</t>
  </si>
  <si>
    <t>令和 2年</t>
    <rPh sb="0" eb="2">
      <t>レイワ</t>
    </rPh>
    <rPh sb="4" eb="5">
      <t>ネン</t>
    </rPh>
    <phoneticPr fontId="31"/>
  </si>
  <si>
    <t>令和 3年</t>
    <rPh sb="0" eb="2">
      <t>レイワ</t>
    </rPh>
    <rPh sb="4" eb="5">
      <t>ネン</t>
    </rPh>
    <phoneticPr fontId="74"/>
  </si>
  <si>
    <t>43 142 　　　</t>
    <phoneticPr fontId="2"/>
  </si>
  <si>
    <t>令和 3年 1月 1日</t>
    <rPh sb="0" eb="2">
      <t>レイワ</t>
    </rPh>
    <rPh sb="4" eb="5">
      <t>ネン</t>
    </rPh>
    <rPh sb="7" eb="8">
      <t>ガツ</t>
    </rPh>
    <rPh sb="10" eb="11">
      <t>ニチ</t>
    </rPh>
    <phoneticPr fontId="2"/>
  </si>
  <si>
    <t>令和 6年 1月 1日</t>
    <rPh sb="0" eb="2">
      <t>レイワ</t>
    </rPh>
    <rPh sb="4" eb="5">
      <t>ネン</t>
    </rPh>
    <rPh sb="7" eb="8">
      <t>ガツ</t>
    </rPh>
    <rPh sb="10" eb="11">
      <t>ニチ</t>
    </rPh>
    <phoneticPr fontId="2"/>
  </si>
  <si>
    <t>43 182 　　　</t>
  </si>
  <si>
    <t>43 181 　　　</t>
  </si>
  <si>
    <t>43 184 　　　</t>
    <phoneticPr fontId="2"/>
  </si>
  <si>
    <t>10 368 　　　</t>
    <phoneticPr fontId="2"/>
  </si>
  <si>
    <t>　6</t>
    <phoneticPr fontId="3"/>
  </si>
  <si>
    <t>　　令和2年　　</t>
    <rPh sb="2" eb="4">
      <t>レイワ</t>
    </rPh>
    <rPh sb="5" eb="6">
      <t>ネン</t>
    </rPh>
    <phoneticPr fontId="2"/>
  </si>
  <si>
    <t>注）概ね5年ごとに行われる「都市計画に関する基礎調査」を参照。</t>
    <phoneticPr fontId="4"/>
  </si>
  <si>
    <t>令和 5年</t>
    <rPh sb="0" eb="2">
      <t>レイワ</t>
    </rPh>
    <rPh sb="4" eb="5">
      <t>ネン</t>
    </rPh>
    <phoneticPr fontId="4"/>
  </si>
  <si>
    <t>居　住</t>
    <rPh sb="0" eb="1">
      <t>キョ</t>
    </rPh>
    <rPh sb="2" eb="3">
      <t>ジュウ</t>
    </rPh>
    <phoneticPr fontId="4"/>
  </si>
  <si>
    <t>総　　　　　　　　　　数</t>
    <rPh sb="11" eb="12">
      <t>カズ</t>
    </rPh>
    <phoneticPr fontId="4"/>
  </si>
  <si>
    <t>世　帯　な　し</t>
    <rPh sb="2" eb="3">
      <t>オビ</t>
    </rPh>
    <phoneticPr fontId="4"/>
  </si>
  <si>
    <t>令
和
5
年</t>
    <rPh sb="0" eb="1">
      <t>レイ</t>
    </rPh>
    <rPh sb="3" eb="4">
      <t>ワ</t>
    </rPh>
    <rPh sb="9" eb="10">
      <t>ネン</t>
    </rPh>
    <phoneticPr fontId="31"/>
  </si>
  <si>
    <t>住宅以外
で人が
居住する
建物数</t>
    <rPh sb="0" eb="2">
      <t>ジュウタク</t>
    </rPh>
    <rPh sb="2" eb="4">
      <t>イガイ</t>
    </rPh>
    <rPh sb="6" eb="7">
      <t>ヒト</t>
    </rPh>
    <rPh sb="9" eb="11">
      <t>キョジュウ</t>
    </rPh>
    <rPh sb="14" eb="16">
      <t>タテモノ</t>
    </rPh>
    <rPh sb="16" eb="17">
      <t>カズ</t>
    </rPh>
    <phoneticPr fontId="4"/>
  </si>
  <si>
    <t>　　　　　　　　　　　　　住　　　　　　　　　　宅</t>
    <rPh sb="13" eb="14">
      <t>ジュウ</t>
    </rPh>
    <rPh sb="24" eb="25">
      <t>タク</t>
    </rPh>
    <phoneticPr fontId="4"/>
  </si>
  <si>
    <t xml:space="preserve"> 30年9月</t>
    <rPh sb="3" eb="4">
      <t>ネン</t>
    </rPh>
    <rPh sb="5" eb="6">
      <t>ガツ</t>
    </rPh>
    <phoneticPr fontId="31"/>
  </si>
  <si>
    <t xml:space="preserve">  5年9月</t>
    <rPh sb="3" eb="4">
      <t>ネン</t>
    </rPh>
    <rPh sb="5" eb="6">
      <t>ガツ</t>
    </rPh>
    <phoneticPr fontId="31"/>
  </si>
  <si>
    <t>200. 公共下水道普及状況（令和２～６年）</t>
    <rPh sb="5" eb="7">
      <t>コウキョウ</t>
    </rPh>
    <rPh sb="7" eb="10">
      <t>ゲスイドウ</t>
    </rPh>
    <rPh sb="10" eb="12">
      <t>フキュウ</t>
    </rPh>
    <rPh sb="12" eb="14">
      <t>ジョウキョウ</t>
    </rPh>
    <phoneticPr fontId="4"/>
  </si>
  <si>
    <t xml:space="preserve"> r 93.56</t>
    <phoneticPr fontId="2"/>
  </si>
  <si>
    <t xml:space="preserve"> r 93.73</t>
    <phoneticPr fontId="2"/>
  </si>
  <si>
    <t>194. 道路の路線数，実延長及び面積（令和２～６年）</t>
    <rPh sb="5" eb="7">
      <t>ドウロ</t>
    </rPh>
    <rPh sb="8" eb="10">
      <t>ロセン</t>
    </rPh>
    <rPh sb="10" eb="11">
      <t>スウ</t>
    </rPh>
    <rPh sb="12" eb="13">
      <t>ジツ</t>
    </rPh>
    <rPh sb="13" eb="15">
      <t>エンチョウ</t>
    </rPh>
    <rPh sb="15" eb="16">
      <t>オヨ</t>
    </rPh>
    <rPh sb="17" eb="19">
      <t>メンセキ</t>
    </rPh>
    <phoneticPr fontId="4"/>
  </si>
  <si>
    <t>195. 橋りょうの状況（市道）（令和２～６年）</t>
    <phoneticPr fontId="4"/>
  </si>
  <si>
    <t>196. 公園数と面積（令和６年）</t>
    <rPh sb="5" eb="6">
      <t>コウ</t>
    </rPh>
    <rPh sb="6" eb="7">
      <t>エン</t>
    </rPh>
    <rPh sb="7" eb="8">
      <t>カズ</t>
    </rPh>
    <rPh sb="9" eb="10">
      <t>メン</t>
    </rPh>
    <rPh sb="10" eb="11">
      <t>セキ</t>
    </rPh>
    <rPh sb="12" eb="14">
      <t>レイワ</t>
    </rPh>
    <rPh sb="15" eb="16">
      <t>ネン</t>
    </rPh>
    <phoneticPr fontId="4"/>
  </si>
  <si>
    <t>197. 都市計画地域地区（令和６年）</t>
    <rPh sb="14" eb="16">
      <t>レイワ</t>
    </rPh>
    <rPh sb="17" eb="18">
      <t>ネン</t>
    </rPh>
    <phoneticPr fontId="4"/>
  </si>
  <si>
    <t>199. 市街化区域内土地利用状況（令和４年）</t>
    <rPh sb="18" eb="20">
      <t>レイワ</t>
    </rPh>
    <rPh sb="21" eb="22">
      <t>ネン</t>
    </rPh>
    <phoneticPr fontId="4"/>
  </si>
  <si>
    <t xml:space="preserve">r 4 776.60 </t>
    <phoneticPr fontId="2"/>
  </si>
  <si>
    <t xml:space="preserve">r 4 776.60 </t>
    <phoneticPr fontId="2"/>
  </si>
  <si>
    <t>（令和２～６年）</t>
    <phoneticPr fontId="4"/>
  </si>
  <si>
    <t>202. 県営住宅数（令和元～５年度）</t>
    <rPh sb="5" eb="6">
      <t>ケン</t>
    </rPh>
    <rPh sb="6" eb="7">
      <t>エイ</t>
    </rPh>
    <rPh sb="7" eb="8">
      <t>ジュウ</t>
    </rPh>
    <rPh sb="8" eb="9">
      <t>タク</t>
    </rPh>
    <rPh sb="9" eb="10">
      <t>カズ</t>
    </rPh>
    <rPh sb="17" eb="18">
      <t>ド</t>
    </rPh>
    <phoneticPr fontId="4"/>
  </si>
  <si>
    <t>203. 住居の種類・住宅の所有の関係(６区分)別一般世帯数，</t>
    <phoneticPr fontId="27"/>
  </si>
  <si>
    <t>一般世帯人員及び1世帯当たり人員（令和２年）</t>
    <rPh sb="6" eb="7">
      <t>オヨ</t>
    </rPh>
    <rPh sb="17" eb="19">
      <t>レイワ</t>
    </rPh>
    <rPh sb="20" eb="21">
      <t>ネン</t>
    </rPh>
    <phoneticPr fontId="27"/>
  </si>
  <si>
    <t>関係別一般世帯数及び一般世帯人員（令和２年）</t>
    <rPh sb="0" eb="2">
      <t>カンケイ</t>
    </rPh>
    <rPh sb="2" eb="3">
      <t>ベツ</t>
    </rPh>
    <rPh sb="17" eb="19">
      <t>レイワ</t>
    </rPh>
    <rPh sb="20" eb="21">
      <t>ネン</t>
    </rPh>
    <phoneticPr fontId="4"/>
  </si>
  <si>
    <t>関係別一般世帯数及び一般世帯人員（令和２年）（つづき）</t>
    <rPh sb="0" eb="2">
      <t>カンケイ</t>
    </rPh>
    <rPh sb="2" eb="3">
      <t>ベツ</t>
    </rPh>
    <rPh sb="17" eb="19">
      <t>レイワ</t>
    </rPh>
    <rPh sb="20" eb="21">
      <t>ネン</t>
    </rPh>
    <phoneticPr fontId="4"/>
  </si>
  <si>
    <t>205. 居住世帯の有無(８区分)別住宅数及び住宅以外で人が居住する</t>
    <rPh sb="14" eb="16">
      <t>クブン</t>
    </rPh>
    <rPh sb="23" eb="25">
      <t>ジュウタク</t>
    </rPh>
    <rPh sb="25" eb="27">
      <t>イガイ</t>
    </rPh>
    <rPh sb="28" eb="29">
      <t>ヒト</t>
    </rPh>
    <rPh sb="30" eb="32">
      <t>キョジュウ</t>
    </rPh>
    <phoneticPr fontId="4"/>
  </si>
  <si>
    <t>建物数（平成２５，３０，令和５年）</t>
    <phoneticPr fontId="4"/>
  </si>
  <si>
    <t>207. 住宅の種類(２区分)・構造(５区分)・建築の時期別住宅数（平成２５，３０，令和５年）</t>
    <rPh sb="5" eb="7">
      <t>ジュウタク</t>
    </rPh>
    <rPh sb="8" eb="10">
      <t>シュルイ</t>
    </rPh>
    <rPh sb="12" eb="14">
      <t>クブン</t>
    </rPh>
    <rPh sb="16" eb="18">
      <t>コウゾウ</t>
    </rPh>
    <rPh sb="20" eb="22">
      <t>クブン</t>
    </rPh>
    <rPh sb="24" eb="26">
      <t>ケンチク</t>
    </rPh>
    <rPh sb="27" eb="29">
      <t>ジキ</t>
    </rPh>
    <rPh sb="29" eb="30">
      <t>ベツ</t>
    </rPh>
    <rPh sb="30" eb="33">
      <t>ジュウタクスウ</t>
    </rPh>
    <rPh sb="34" eb="36">
      <t>ヘイセイ</t>
    </rPh>
    <rPh sb="45" eb="46">
      <t>ネン</t>
    </rPh>
    <phoneticPr fontId="31"/>
  </si>
  <si>
    <t>209. 利用関係別着工新設住宅（戸数・床面積の合計）（令和２～６年）</t>
    <rPh sb="17" eb="18">
      <t>ト</t>
    </rPh>
    <rPh sb="18" eb="19">
      <t>カズ</t>
    </rPh>
    <rPh sb="20" eb="23">
      <t>ユカメンセキ</t>
    </rPh>
    <rPh sb="24" eb="26">
      <t>ゴウケイ</t>
    </rPh>
    <rPh sb="28" eb="30">
      <t>レイワ</t>
    </rPh>
    <rPh sb="33" eb="34">
      <t>ネン</t>
    </rPh>
    <phoneticPr fontId="27"/>
  </si>
  <si>
    <t>206. 住宅の種類（２区分）・所有の関係（５区分）別住宅数，世帯数，世帯人員，１住宅当たり</t>
    <rPh sb="8" eb="10">
      <t>シュルイ</t>
    </rPh>
    <rPh sb="12" eb="14">
      <t>クブン</t>
    </rPh>
    <rPh sb="23" eb="25">
      <t>クブン</t>
    </rPh>
    <rPh sb="41" eb="43">
      <t>ジュウタク</t>
    </rPh>
    <rPh sb="43" eb="44">
      <t>ア</t>
    </rPh>
    <phoneticPr fontId="4"/>
  </si>
  <si>
    <t>居住室数，畳数，延べ面積，１人当たり畳数及び１室当たり人員 （平成２５，３０，令和５年）</t>
    <phoneticPr fontId="4"/>
  </si>
  <si>
    <t>令和6年10月1日現在</t>
    <rPh sb="0" eb="2">
      <t>レイワ</t>
    </rPh>
    <rPh sb="3" eb="4">
      <t>ネン</t>
    </rPh>
    <phoneticPr fontId="4"/>
  </si>
  <si>
    <t>令和2年10月1日現在</t>
    <rPh sb="0" eb="2">
      <t>レイワ</t>
    </rPh>
    <rPh sb="3" eb="4">
      <t>ネン</t>
    </rPh>
    <rPh sb="6" eb="7">
      <t>ガツ</t>
    </rPh>
    <rPh sb="8" eb="9">
      <t>ニチ</t>
    </rPh>
    <rPh sb="9" eb="11">
      <t>ゲンザイ</t>
    </rPh>
    <phoneticPr fontId="4"/>
  </si>
  <si>
    <t>　　    市街地
　　　    区分
 年次</t>
    <rPh sb="6" eb="9">
      <t>シガイチ</t>
    </rPh>
    <rPh sb="22" eb="23">
      <t>ジ</t>
    </rPh>
    <phoneticPr fontId="4"/>
  </si>
  <si>
    <t>令 和 ６ 年 版 佐 賀 市 統 計 デ ー タ</t>
    <rPh sb="0" eb="1">
      <t>レイ</t>
    </rPh>
    <rPh sb="2" eb="3">
      <t>ワ</t>
    </rPh>
    <rPh sb="6" eb="7">
      <t>トシ</t>
    </rPh>
    <rPh sb="8" eb="9">
      <t>ハン</t>
    </rPh>
    <rPh sb="10" eb="11">
      <t>タスク</t>
    </rPh>
    <rPh sb="12" eb="13">
      <t>ガ</t>
    </rPh>
    <rPh sb="14" eb="15">
      <t>シ</t>
    </rPh>
    <rPh sb="16" eb="17">
      <t>オサム</t>
    </rPh>
    <rPh sb="18" eb="19">
      <t>ケイ</t>
    </rPh>
    <phoneticPr fontId="4"/>
  </si>
  <si>
    <t>－</t>
    <phoneticPr fontId="2"/>
  </si>
  <si>
    <t>〔１９〕  建　設</t>
    <rPh sb="6" eb="7">
      <t>ケン</t>
    </rPh>
    <rPh sb="8" eb="9">
      <t>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</si>
</sst>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41" formatCode="_ * #,##0_ ;_ * \-#,##0_ ;_ * &quot;-&quot;_ ;_ @_ "/>
    <numFmt numFmtId="43" formatCode="_ * #,##0.00_ ;_ * \-#,##0.00_ ;_ * &quot;-&quot;??_ ;_ @_ "/>
    <numFmt numFmtId="176" formatCode="#,##0;\-#,##0;&quot;-&quot;"/>
    <numFmt numFmtId="177" formatCode="[$-411]g/&quot;標&quot;&quot;準&quot;"/>
    <numFmt numFmtId="178" formatCode="&quot;｣&quot;#,##0;[Red]\-&quot;｣&quot;#,##0"/>
    <numFmt numFmtId="179" formatCode="_ &quot;SFr.&quot;* #,##0.00_ ;_ &quot;SFr.&quot;* \-#,##0.00_ ;_ &quot;SFr.&quot;* &quot;-&quot;??_ ;_ @_ "/>
    <numFmt numFmtId="180" formatCode="#\ ##0&quot; &quot;"/>
    <numFmt numFmtId="181" formatCode="_ * #,##0.0_ ;_ * \-#,##0.0_ ;_ * &quot;-&quot;?_ ;_ @_ "/>
    <numFmt numFmtId="182" formatCode="_ * #\ ##0_ ;_ * \-#,##0_ ;_ * &quot;-&quot;_ ;_ @_ "/>
    <numFmt numFmtId="183" formatCode="0.0_);[Red]\(0.0\)"/>
    <numFmt numFmtId="184" formatCode="#,##0.0&quot; &quot;;&quot;△&quot;\-#,##0.0;\-&quot; &quot;"/>
    <numFmt numFmtId="185" formatCode="0.0"/>
    <numFmt numFmtId="186" formatCode="#\ ##0"/>
    <numFmt numFmtId="187" formatCode="0.00&quot; &quot;"/>
    <numFmt numFmtId="188" formatCode="&quot;( &quot;0.0&quot;) &quot;"/>
    <numFmt numFmtId="189" formatCode="0.0&quot;ha&quot;"/>
    <numFmt numFmtId="190" formatCode="##\ ##0&quot; 　&quot;"/>
    <numFmt numFmtId="191" formatCode="#\ ##0\ "/>
    <numFmt numFmtId="192" formatCode="###0.0\ "/>
    <numFmt numFmtId="193" formatCode="0.00_);[Red]\(0.00\)"/>
    <numFmt numFmtId="194" formatCode="##\ ##0&quot; &quot;"/>
    <numFmt numFmtId="195" formatCode="#\ ##0.00&quot; &quot;"/>
    <numFmt numFmtId="196" formatCode="#\ ###\ ##0\ "/>
    <numFmt numFmtId="197" formatCode="#,##0.00_;"/>
    <numFmt numFmtId="198" formatCode="#\ ###\ ##0"/>
    <numFmt numFmtId="199" formatCode="_ * ##\ ###\ ##0_ ;_ * \-#,##0_ ;_ * &quot;-&quot;_ ;_ @_ "/>
    <numFmt numFmtId="200" formatCode="#\ ###\ ##0&quot; &quot;"/>
    <numFmt numFmtId="201" formatCode="0.0_ "/>
    <numFmt numFmtId="202" formatCode="#\ ###\ ##0\ ;\-#\ ###\ #0\ \-"/>
    <numFmt numFmtId="203" formatCode="#,##0.0_);[Red]\(#,##0.0\)"/>
    <numFmt numFmtId="204" formatCode="_ * #,##0.00_ ;_ * \-#,##0.00_ ;_ * &quot;-&quot;_ ;_ @_ "/>
    <numFmt numFmtId="205" formatCode="0_ "/>
    <numFmt numFmtId="206" formatCode="#\ ##0.0&quot; &quot;;&quot;△&quot;\-#,##0.0;\-&quot; &quot;"/>
    <numFmt numFmtId="207" formatCode="#\ ##0.00_;"/>
  </numFmts>
  <fonts count="7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24"/>
      <color rgb="FF00B050"/>
      <name val="ＭＳ Ｐゴシック"/>
      <family val="3"/>
      <charset val="128"/>
    </font>
    <font>
      <sz val="6"/>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10"/>
      <name val="ＭＳ 明朝"/>
      <family val="1"/>
      <charset val="128"/>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11"/>
      <name val="ＭＳ 明朝"/>
      <family val="1"/>
      <charset val="128"/>
    </font>
    <font>
      <sz val="11"/>
      <name val="明朝"/>
      <family val="1"/>
      <charset val="128"/>
    </font>
    <font>
      <sz val="14"/>
      <name val="ＭＳ 明朝"/>
      <family val="1"/>
      <charset val="128"/>
    </font>
    <font>
      <b/>
      <sz val="14"/>
      <name val="ＭＳ Ｐゴシック"/>
      <family val="3"/>
      <charset val="128"/>
    </font>
    <font>
      <sz val="9"/>
      <name val="ＭＳ 明朝"/>
      <family val="1"/>
      <charset val="128"/>
    </font>
    <font>
      <u/>
      <sz val="11"/>
      <color indexed="12"/>
      <name val="明朝"/>
      <family val="1"/>
      <charset val="128"/>
    </font>
    <font>
      <sz val="6"/>
      <name val="ＭＳ Ｐ明朝"/>
      <family val="1"/>
      <charset val="128"/>
    </font>
    <font>
      <sz val="8"/>
      <name val="ＭＳ ゴシック"/>
      <family val="3"/>
      <charset val="128"/>
    </font>
    <font>
      <sz val="11"/>
      <name val="ＭＳ Ｐ明朝"/>
      <family val="1"/>
      <charset val="128"/>
    </font>
    <font>
      <sz val="14"/>
      <name val="ＭＳ Ｐゴシック"/>
      <family val="3"/>
      <charset val="128"/>
    </font>
    <font>
      <sz val="6"/>
      <name val="明朝"/>
      <family val="1"/>
      <charset val="128"/>
    </font>
    <font>
      <b/>
      <sz val="1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color indexed="8"/>
      <name val="ＭＳ Ｐゴシック"/>
      <family val="3"/>
      <charset val="128"/>
    </font>
    <font>
      <sz val="11"/>
      <color theme="1"/>
      <name val="ＭＳ 明朝"/>
      <family val="1"/>
      <charset val="128"/>
    </font>
    <font>
      <sz val="11"/>
      <color indexed="8"/>
      <name val="ＭＳ 明朝"/>
      <family val="1"/>
      <charset val="128"/>
    </font>
    <font>
      <sz val="16"/>
      <name val="明朝"/>
      <family val="1"/>
      <charset val="128"/>
    </font>
    <font>
      <sz val="16"/>
      <name val="ＭＳ Ｐゴシック"/>
      <family val="3"/>
      <charset val="128"/>
    </font>
    <font>
      <b/>
      <sz val="18"/>
      <name val="ＭＳ Ｐゴシック"/>
      <family val="3"/>
      <charset val="128"/>
    </font>
    <font>
      <sz val="16"/>
      <name val="ＭＳ 明朝"/>
      <family val="1"/>
      <charset val="128"/>
    </font>
    <font>
      <sz val="6"/>
      <name val="ＭＳ Ｐゴシック"/>
      <family val="2"/>
      <charset val="128"/>
    </font>
    <font>
      <b/>
      <sz val="15"/>
      <name val="ＭＳ Ｐゴシック"/>
      <family val="3"/>
      <charset val="128"/>
    </font>
  </fonts>
  <fills count="58">
    <fill>
      <patternFill patternType="none"/>
    </fill>
    <fill>
      <patternFill patternType="gray125"/>
    </fill>
    <fill>
      <patternFill patternType="solid">
        <fgColor rgb="FF003300"/>
        <bgColor indexed="64"/>
      </patternFill>
    </fill>
    <fill>
      <patternFill patternType="solid">
        <fgColor rgb="FFCCFF99"/>
        <bgColor indexed="64"/>
      </patternFill>
    </fill>
    <fill>
      <patternFill patternType="solid">
        <fgColor indexed="22"/>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3">
    <border>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diagonalDown="1">
      <left/>
      <right style="thin">
        <color indexed="64"/>
      </right>
      <top style="medium">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hair">
        <color indexed="64"/>
      </right>
      <top/>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top style="hair">
        <color theme="1"/>
      </top>
      <bottom style="hair">
        <color theme="1"/>
      </bottom>
      <diagonal/>
    </border>
    <border>
      <left style="thin">
        <color indexed="64"/>
      </left>
      <right/>
      <top style="hair">
        <color theme="1"/>
      </top>
      <bottom style="hair">
        <color theme="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theme="4" tint="0.49983214819788202"/>
      </bottom>
      <diagonal/>
    </border>
    <border>
      <left style="thin">
        <color indexed="64"/>
      </left>
      <right style="thin">
        <color indexed="64"/>
      </right>
      <top style="hair">
        <color theme="1"/>
      </top>
      <bottom style="medium">
        <color indexed="64"/>
      </bottom>
      <diagonal/>
    </border>
    <border>
      <left style="thin">
        <color indexed="64"/>
      </left>
      <right/>
      <top style="hair">
        <color theme="1"/>
      </top>
      <bottom style="medium">
        <color indexed="64"/>
      </bottom>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116">
    <xf numFmtId="0" fontId="0" fillId="0" borderId="0">
      <alignment vertical="center"/>
    </xf>
    <xf numFmtId="0" fontId="1" fillId="0" borderId="0"/>
    <xf numFmtId="0" fontId="8" fillId="0" borderId="0" applyNumberFormat="0" applyFill="0" applyBorder="0" applyAlignment="0" applyProtection="0">
      <alignment vertical="top"/>
      <protection locked="0"/>
    </xf>
    <xf numFmtId="176" fontId="10" fillId="0" borderId="0" applyFill="0" applyBorder="0" applyAlignment="0"/>
    <xf numFmtId="41" fontId="1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8" fontId="1" fillId="0" borderId="0" applyFont="0" applyFill="0" applyBorder="0" applyAlignment="0" applyProtection="0"/>
    <xf numFmtId="0" fontId="12" fillId="0" borderId="0">
      <alignment horizontal="left"/>
    </xf>
    <xf numFmtId="38" fontId="13" fillId="4" borderId="0" applyNumberFormat="0" applyBorder="0" applyAlignment="0" applyProtection="0"/>
    <xf numFmtId="0" fontId="14" fillId="0" borderId="15" applyNumberFormat="0" applyAlignment="0" applyProtection="0">
      <alignment horizontal="left" vertical="center"/>
    </xf>
    <xf numFmtId="0" fontId="14" fillId="0" borderId="16">
      <alignment horizontal="left" vertical="center"/>
    </xf>
    <xf numFmtId="10" fontId="13" fillId="5" borderId="17" applyNumberFormat="0" applyBorder="0" applyAlignment="0" applyProtection="0"/>
    <xf numFmtId="179" fontId="15" fillId="0" borderId="0"/>
    <xf numFmtId="0" fontId="11" fillId="0" borderId="0"/>
    <xf numFmtId="10" fontId="11" fillId="0" borderId="0" applyFont="0" applyFill="0" applyBorder="0" applyAlignment="0" applyProtection="0"/>
    <xf numFmtId="4" fontId="12" fillId="0" borderId="0">
      <alignment horizontal="right"/>
    </xf>
    <xf numFmtId="4" fontId="16" fillId="0" borderId="0">
      <alignment horizontal="right"/>
    </xf>
    <xf numFmtId="0" fontId="17" fillId="0" borderId="0">
      <alignment horizontal="left"/>
    </xf>
    <xf numFmtId="0" fontId="18" fillId="0" borderId="0"/>
    <xf numFmtId="0" fontId="19" fillId="0" borderId="0">
      <alignment horizontal="center"/>
    </xf>
    <xf numFmtId="0" fontId="20" fillId="0" borderId="0">
      <alignment vertical="center"/>
    </xf>
    <xf numFmtId="38" fontId="21" fillId="0" borderId="0" applyFont="0" applyFill="0" applyBorder="0" applyAlignment="0" applyProtection="0"/>
    <xf numFmtId="38" fontId="22" fillId="0" borderId="0" applyFont="0" applyFill="0" applyBorder="0" applyAlignment="0" applyProtection="0"/>
    <xf numFmtId="38" fontId="1" fillId="0" borderId="0" applyFont="0" applyFill="0" applyBorder="0" applyAlignment="0" applyProtection="0"/>
    <xf numFmtId="0" fontId="21" fillId="0" borderId="0"/>
    <xf numFmtId="0" fontId="1" fillId="0" borderId="0">
      <alignment vertical="center"/>
    </xf>
    <xf numFmtId="0" fontId="22" fillId="0" borderId="0"/>
    <xf numFmtId="0" fontId="23" fillId="0" borderId="0"/>
    <xf numFmtId="0" fontId="1" fillId="0" borderId="0"/>
    <xf numFmtId="0" fontId="28" fillId="0" borderId="0"/>
    <xf numFmtId="0" fontId="22" fillId="0" borderId="0"/>
    <xf numFmtId="0" fontId="22" fillId="0" borderId="0"/>
    <xf numFmtId="0" fontId="22" fillId="0" borderId="0"/>
    <xf numFmtId="0" fontId="36" fillId="24" borderId="101" applyNumberFormat="0" applyAlignment="0" applyProtection="0">
      <alignment vertical="center"/>
    </xf>
    <xf numFmtId="0" fontId="34" fillId="18" borderId="0" applyNumberFormat="0" applyBorder="0" applyAlignment="0" applyProtection="0">
      <alignment vertical="center"/>
    </xf>
    <xf numFmtId="0" fontId="33" fillId="6"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9" borderId="0" applyNumberFormat="0" applyBorder="0" applyAlignment="0" applyProtection="0">
      <alignment vertical="center"/>
    </xf>
    <xf numFmtId="0" fontId="33" fillId="12"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7" fillId="25" borderId="0" applyNumberFormat="0" applyBorder="0" applyAlignment="0" applyProtection="0">
      <alignment vertical="center"/>
    </xf>
    <xf numFmtId="0" fontId="33" fillId="10" borderId="0" applyNumberFormat="0" applyBorder="0" applyAlignment="0" applyProtection="0">
      <alignment vertical="center"/>
    </xf>
    <xf numFmtId="0" fontId="33" fillId="9" borderId="0" applyNumberFormat="0" applyBorder="0" applyAlignment="0" applyProtection="0">
      <alignment vertical="center"/>
    </xf>
    <xf numFmtId="0" fontId="33" fillId="8" borderId="0" applyNumberFormat="0" applyBorder="0" applyAlignment="0" applyProtection="0">
      <alignment vertical="center"/>
    </xf>
    <xf numFmtId="0" fontId="33" fillId="7" borderId="0" applyNumberFormat="0" applyBorder="0" applyAlignment="0" applyProtection="0">
      <alignment vertical="center"/>
    </xf>
    <xf numFmtId="0" fontId="34" fillId="23" borderId="0" applyNumberFormat="0" applyBorder="0" applyAlignment="0" applyProtection="0">
      <alignment vertical="center"/>
    </xf>
    <xf numFmtId="0" fontId="35" fillId="0" borderId="0" applyNumberFormat="0" applyFill="0" applyBorder="0" applyAlignment="0" applyProtection="0">
      <alignment vertical="center"/>
    </xf>
    <xf numFmtId="0" fontId="1" fillId="26" borderId="102" applyNumberFormat="0" applyFont="0" applyAlignment="0" applyProtection="0">
      <alignment vertical="center"/>
    </xf>
    <xf numFmtId="0" fontId="38" fillId="0" borderId="103" applyNumberFormat="0" applyFill="0" applyAlignment="0" applyProtection="0">
      <alignment vertical="center"/>
    </xf>
    <xf numFmtId="0" fontId="39" fillId="7" borderId="0" applyNumberFormat="0" applyBorder="0" applyAlignment="0" applyProtection="0">
      <alignment vertical="center"/>
    </xf>
    <xf numFmtId="0" fontId="40" fillId="27" borderId="104" applyNumberFormat="0" applyAlignment="0" applyProtection="0">
      <alignment vertical="center"/>
    </xf>
    <xf numFmtId="0" fontId="41" fillId="0" borderId="0" applyNumberFormat="0" applyFill="0" applyBorder="0" applyAlignment="0" applyProtection="0">
      <alignment vertical="center"/>
    </xf>
    <xf numFmtId="0" fontId="42" fillId="0" borderId="105" applyNumberFormat="0" applyFill="0" applyAlignment="0" applyProtection="0">
      <alignment vertical="center"/>
    </xf>
    <xf numFmtId="0" fontId="43" fillId="0" borderId="106" applyNumberFormat="0" applyFill="0" applyAlignment="0" applyProtection="0">
      <alignment vertical="center"/>
    </xf>
    <xf numFmtId="0" fontId="44" fillId="0" borderId="107" applyNumberFormat="0" applyFill="0" applyAlignment="0" applyProtection="0">
      <alignment vertical="center"/>
    </xf>
    <xf numFmtId="0" fontId="44" fillId="0" borderId="0" applyNumberFormat="0" applyFill="0" applyBorder="0" applyAlignment="0" applyProtection="0">
      <alignment vertical="center"/>
    </xf>
    <xf numFmtId="0" fontId="45" fillId="0" borderId="108" applyNumberFormat="0" applyFill="0" applyAlignment="0" applyProtection="0">
      <alignment vertical="center"/>
    </xf>
    <xf numFmtId="0" fontId="46" fillId="27" borderId="109" applyNumberFormat="0" applyAlignment="0" applyProtection="0">
      <alignment vertical="center"/>
    </xf>
    <xf numFmtId="0" fontId="47" fillId="0" borderId="0" applyNumberFormat="0" applyFill="0" applyBorder="0" applyAlignment="0" applyProtection="0">
      <alignment vertical="center"/>
    </xf>
    <xf numFmtId="0" fontId="48" fillId="11" borderId="104" applyNumberFormat="0" applyAlignment="0" applyProtection="0">
      <alignment vertical="center"/>
    </xf>
    <xf numFmtId="0" fontId="49" fillId="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0" fillId="36" borderId="0" applyNumberFormat="0" applyBorder="0" applyAlignment="0" applyProtection="0">
      <alignment vertical="center"/>
    </xf>
    <xf numFmtId="0" fontId="50" fillId="37" borderId="0" applyNumberFormat="0" applyBorder="0" applyAlignment="0" applyProtection="0">
      <alignment vertical="center"/>
    </xf>
    <xf numFmtId="0" fontId="50" fillId="38" borderId="0" applyNumberFormat="0" applyBorder="0" applyAlignment="0" applyProtection="0">
      <alignment vertical="center"/>
    </xf>
    <xf numFmtId="0" fontId="50" fillId="39" borderId="0" applyNumberFormat="0" applyBorder="0" applyAlignment="0" applyProtection="0">
      <alignment vertical="center"/>
    </xf>
    <xf numFmtId="0" fontId="50" fillId="40" borderId="0" applyNumberFormat="0" applyBorder="0" applyAlignment="0" applyProtection="0">
      <alignment vertical="center"/>
    </xf>
    <xf numFmtId="0" fontId="51" fillId="41" borderId="0" applyNumberFormat="0" applyBorder="0" applyAlignment="0" applyProtection="0">
      <alignment vertical="center"/>
    </xf>
    <xf numFmtId="0" fontId="51" fillId="42" borderId="0" applyNumberFormat="0" applyBorder="0" applyAlignment="0" applyProtection="0">
      <alignment vertical="center"/>
    </xf>
    <xf numFmtId="0" fontId="51" fillId="43" borderId="0" applyNumberFormat="0" applyBorder="0" applyAlignment="0" applyProtection="0">
      <alignment vertical="center"/>
    </xf>
    <xf numFmtId="0" fontId="51" fillId="44" borderId="0" applyNumberFormat="0" applyBorder="0" applyAlignment="0" applyProtection="0">
      <alignment vertical="center"/>
    </xf>
    <xf numFmtId="0" fontId="51" fillId="45" borderId="0" applyNumberFormat="0" applyBorder="0" applyAlignment="0" applyProtection="0">
      <alignment vertical="center"/>
    </xf>
    <xf numFmtId="0" fontId="51" fillId="46" borderId="0" applyNumberFormat="0" applyBorder="0" applyAlignment="0" applyProtection="0">
      <alignment vertical="center"/>
    </xf>
    <xf numFmtId="0" fontId="51" fillId="47" borderId="0" applyNumberFormat="0" applyBorder="0" applyAlignment="0" applyProtection="0">
      <alignment vertical="center"/>
    </xf>
    <xf numFmtId="0" fontId="51" fillId="48" borderId="0" applyNumberFormat="0" applyBorder="0" applyAlignment="0" applyProtection="0">
      <alignment vertical="center"/>
    </xf>
    <xf numFmtId="0" fontId="51" fillId="49" borderId="0" applyNumberFormat="0" applyBorder="0" applyAlignment="0" applyProtection="0">
      <alignment vertical="center"/>
    </xf>
    <xf numFmtId="0" fontId="51" fillId="50" borderId="0" applyNumberFormat="0" applyBorder="0" applyAlignment="0" applyProtection="0">
      <alignment vertical="center"/>
    </xf>
    <xf numFmtId="0" fontId="51" fillId="51" borderId="0" applyNumberFormat="0" applyBorder="0" applyAlignment="0" applyProtection="0">
      <alignment vertical="center"/>
    </xf>
    <xf numFmtId="0" fontId="51" fillId="52" borderId="0" applyNumberFormat="0" applyBorder="0" applyAlignment="0" applyProtection="0">
      <alignment vertical="center"/>
    </xf>
    <xf numFmtId="0" fontId="52" fillId="0" borderId="0" applyNumberFormat="0" applyFill="0" applyBorder="0" applyAlignment="0" applyProtection="0">
      <alignment vertical="center"/>
    </xf>
    <xf numFmtId="0" fontId="53" fillId="53" borderId="96" applyNumberFormat="0" applyAlignment="0" applyProtection="0">
      <alignment vertical="center"/>
    </xf>
    <xf numFmtId="0" fontId="54" fillId="54" borderId="0" applyNumberFormat="0" applyBorder="0" applyAlignment="0" applyProtection="0">
      <alignment vertical="center"/>
    </xf>
    <xf numFmtId="0" fontId="50" fillId="5" borderId="97" applyNumberFormat="0" applyAlignment="0" applyProtection="0">
      <alignment vertical="center"/>
    </xf>
    <xf numFmtId="0" fontId="55" fillId="0" borderId="95" applyNumberFormat="0" applyFill="0" applyAlignment="0" applyProtection="0">
      <alignment vertical="center"/>
    </xf>
    <xf numFmtId="0" fontId="56" fillId="55" borderId="0" applyNumberFormat="0" applyBorder="0" applyAlignment="0" applyProtection="0">
      <alignment vertical="center"/>
    </xf>
    <xf numFmtId="0" fontId="57" fillId="56" borderId="93" applyNumberFormat="0" applyAlignment="0" applyProtection="0">
      <alignment vertical="center"/>
    </xf>
    <xf numFmtId="0" fontId="58" fillId="0" borderId="0" applyNumberFormat="0" applyFill="0" applyBorder="0" applyAlignment="0" applyProtection="0">
      <alignment vertical="center"/>
    </xf>
    <xf numFmtId="0" fontId="59" fillId="0" borderId="91" applyNumberFormat="0" applyFill="0" applyAlignment="0" applyProtection="0">
      <alignment vertical="center"/>
    </xf>
    <xf numFmtId="0" fontId="60" fillId="0" borderId="110" applyNumberFormat="0" applyFill="0" applyAlignment="0" applyProtection="0">
      <alignment vertical="center"/>
    </xf>
    <xf numFmtId="0" fontId="61" fillId="0" borderId="92" applyNumberFormat="0" applyFill="0" applyAlignment="0" applyProtection="0">
      <alignment vertical="center"/>
    </xf>
    <xf numFmtId="0" fontId="61" fillId="0" borderId="0" applyNumberFormat="0" applyFill="0" applyBorder="0" applyAlignment="0" applyProtection="0">
      <alignment vertical="center"/>
    </xf>
    <xf numFmtId="0" fontId="62" fillId="0" borderId="98" applyNumberFormat="0" applyFill="0" applyAlignment="0" applyProtection="0">
      <alignment vertical="center"/>
    </xf>
    <xf numFmtId="0" fontId="63" fillId="56" borderId="94" applyNumberFormat="0" applyAlignment="0" applyProtection="0">
      <alignment vertical="center"/>
    </xf>
    <xf numFmtId="0" fontId="64" fillId="0" borderId="0" applyNumberFormat="0" applyFill="0" applyBorder="0" applyAlignment="0" applyProtection="0">
      <alignment vertical="center"/>
    </xf>
    <xf numFmtId="0" fontId="65" fillId="28" borderId="93" applyNumberFormat="0" applyAlignment="0" applyProtection="0">
      <alignment vertical="center"/>
    </xf>
    <xf numFmtId="0" fontId="66" fillId="57" borderId="0" applyNumberFormat="0" applyBorder="0" applyAlignment="0" applyProtection="0">
      <alignment vertical="center"/>
    </xf>
  </cellStyleXfs>
  <cellXfs count="740">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1" fillId="0" borderId="0" xfId="1" applyFont="1" applyBorder="1" applyAlignment="1">
      <alignment vertical="center"/>
    </xf>
    <xf numFmtId="0" fontId="7" fillId="2" borderId="3" xfId="1" applyFont="1" applyFill="1" applyBorder="1" applyAlignment="1">
      <alignment horizontal="center" vertical="center"/>
    </xf>
    <xf numFmtId="0" fontId="5" fillId="0" borderId="0" xfId="1" applyFont="1" applyBorder="1" applyAlignment="1">
      <alignment vertical="center"/>
    </xf>
    <xf numFmtId="0" fontId="5" fillId="3" borderId="5" xfId="1" applyFont="1" applyFill="1" applyBorder="1" applyAlignment="1">
      <alignment horizontal="center" vertical="center"/>
    </xf>
    <xf numFmtId="0" fontId="5" fillId="3" borderId="8" xfId="1" applyFont="1" applyFill="1" applyBorder="1" applyAlignment="1">
      <alignment horizontal="center" vertical="center"/>
    </xf>
    <xf numFmtId="0" fontId="9" fillId="3" borderId="9" xfId="2" applyFont="1" applyFill="1" applyBorder="1" applyAlignment="1" applyProtection="1">
      <alignment horizontal="center" vertical="center"/>
    </xf>
    <xf numFmtId="0" fontId="5" fillId="3" borderId="11" xfId="1" applyFont="1" applyFill="1" applyBorder="1" applyAlignment="1">
      <alignment horizontal="center" vertical="center"/>
    </xf>
    <xf numFmtId="0" fontId="5" fillId="3" borderId="14" xfId="1" applyFont="1" applyFill="1" applyBorder="1" applyAlignment="1">
      <alignment horizontal="center" vertical="center"/>
    </xf>
    <xf numFmtId="0" fontId="1" fillId="0" borderId="0" xfId="1" applyFont="1" applyAlignment="1">
      <alignment horizontal="center" vertical="center"/>
    </xf>
    <xf numFmtId="0" fontId="1" fillId="0" borderId="0" xfId="1"/>
    <xf numFmtId="0" fontId="15" fillId="0" borderId="0" xfId="27" applyFont="1" applyAlignment="1">
      <alignment vertical="center"/>
    </xf>
    <xf numFmtId="0" fontId="21" fillId="0" borderId="0" xfId="27" applyFont="1" applyAlignment="1">
      <alignment vertical="center"/>
    </xf>
    <xf numFmtId="0" fontId="21" fillId="0" borderId="0" xfId="27" applyFont="1" applyFill="1" applyAlignment="1">
      <alignment vertical="center"/>
    </xf>
    <xf numFmtId="0" fontId="21" fillId="0" borderId="0" xfId="1" applyFont="1" applyAlignment="1">
      <alignment vertical="center"/>
    </xf>
    <xf numFmtId="0" fontId="15" fillId="0" borderId="0" xfId="27" applyFont="1"/>
    <xf numFmtId="0" fontId="29" fillId="0" borderId="0" xfId="27" applyFont="1" applyAlignment="1">
      <alignment vertical="center"/>
    </xf>
    <xf numFmtId="0" fontId="15" fillId="0" borderId="0" xfId="31" applyFont="1" applyAlignment="1">
      <alignment vertical="center"/>
    </xf>
    <xf numFmtId="0" fontId="25" fillId="0" borderId="0" xfId="27" applyFont="1" applyAlignment="1">
      <alignment vertical="center"/>
    </xf>
    <xf numFmtId="0" fontId="29" fillId="0" borderId="0" xfId="27" applyFont="1"/>
    <xf numFmtId="0" fontId="30" fillId="0" borderId="0" xfId="27" applyFont="1"/>
    <xf numFmtId="0" fontId="21" fillId="0" borderId="0" xfId="27" applyFont="1"/>
    <xf numFmtId="0" fontId="21" fillId="0" borderId="0" xfId="27" applyFont="1" applyBorder="1"/>
    <xf numFmtId="0" fontId="21" fillId="0" borderId="0" xfId="27" applyFont="1" applyAlignment="1">
      <alignment horizontal="right" vertical="center"/>
    </xf>
    <xf numFmtId="0" fontId="21" fillId="0" borderId="19" xfId="27" applyFont="1" applyBorder="1" applyAlignment="1">
      <alignment vertical="center"/>
    </xf>
    <xf numFmtId="0" fontId="21" fillId="0" borderId="19" xfId="27" applyFont="1" applyBorder="1" applyAlignment="1">
      <alignment horizontal="right" vertical="center"/>
    </xf>
    <xf numFmtId="0" fontId="15" fillId="0" borderId="0" xfId="32" applyFont="1" applyAlignment="1">
      <alignment vertical="center"/>
    </xf>
    <xf numFmtId="0" fontId="15" fillId="0" borderId="0" xfId="27" applyFont="1" applyFill="1"/>
    <xf numFmtId="0" fontId="21" fillId="0" borderId="0" xfId="27" applyFont="1" applyFill="1"/>
    <xf numFmtId="0" fontId="21" fillId="0" borderId="0" xfId="0" applyFont="1" applyFill="1" applyAlignment="1"/>
    <xf numFmtId="0" fontId="0" fillId="0" borderId="0" xfId="0" applyAlignment="1"/>
    <xf numFmtId="0" fontId="15" fillId="0" borderId="0" xfId="0" applyFont="1" applyFill="1" applyAlignment="1">
      <alignment vertical="center"/>
    </xf>
    <xf numFmtId="0" fontId="15" fillId="0" borderId="0" xfId="0" applyFont="1" applyAlignment="1">
      <alignment vertical="center"/>
    </xf>
    <xf numFmtId="0" fontId="21" fillId="0" borderId="0" xfId="0" applyFont="1" applyAlignment="1">
      <alignment vertical="center"/>
    </xf>
    <xf numFmtId="0" fontId="15" fillId="0" borderId="0" xfId="0" applyFont="1" applyBorder="1" applyAlignment="1">
      <alignment vertical="center"/>
    </xf>
    <xf numFmtId="0" fontId="21" fillId="0" borderId="0" xfId="0" applyFont="1" applyFill="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15" fillId="0" borderId="0" xfId="0" applyFont="1" applyFill="1" applyAlignment="1">
      <alignment vertical="center" shrinkToFit="1"/>
    </xf>
    <xf numFmtId="0" fontId="15" fillId="0" borderId="0" xfId="0" applyFont="1" applyAlignment="1">
      <alignment vertical="center" shrinkToFit="1"/>
    </xf>
    <xf numFmtId="0" fontId="1" fillId="0" borderId="0" xfId="0" applyFont="1" applyAlignment="1"/>
    <xf numFmtId="198" fontId="15" fillId="0" borderId="0" xfId="0" applyNumberFormat="1" applyFont="1" applyAlignment="1">
      <alignment vertical="center"/>
    </xf>
    <xf numFmtId="198" fontId="1" fillId="0" borderId="0" xfId="0" applyNumberFormat="1" applyFont="1" applyAlignment="1">
      <alignment vertical="center"/>
    </xf>
    <xf numFmtId="0" fontId="9" fillId="3" borderId="4" xfId="2" applyFont="1" applyFill="1" applyBorder="1" applyAlignment="1" applyProtection="1">
      <alignment horizontal="center" vertical="center"/>
    </xf>
    <xf numFmtId="0" fontId="9" fillId="3" borderId="6" xfId="2" applyFont="1" applyFill="1" applyBorder="1" applyAlignment="1" applyProtection="1">
      <alignment horizontal="center" vertical="center"/>
    </xf>
    <xf numFmtId="0" fontId="9" fillId="3" borderId="12" xfId="2" applyFont="1" applyFill="1" applyBorder="1" applyAlignment="1" applyProtection="1">
      <alignment horizontal="center" vertical="center"/>
    </xf>
    <xf numFmtId="0" fontId="15" fillId="0" borderId="0" xfId="0" applyFont="1" applyAlignment="1"/>
    <xf numFmtId="0" fontId="21" fillId="0" borderId="0" xfId="0" applyFont="1" applyBorder="1" applyAlignment="1">
      <alignment horizontal="center"/>
    </xf>
    <xf numFmtId="0" fontId="21" fillId="0" borderId="0" xfId="0" applyFont="1" applyBorder="1">
      <alignment vertical="center"/>
    </xf>
    <xf numFmtId="0" fontId="21" fillId="0" borderId="0" xfId="0" applyFont="1" applyBorder="1" applyAlignment="1">
      <alignment horizontal="right" vertical="center"/>
    </xf>
    <xf numFmtId="0" fontId="15" fillId="0" borderId="0" xfId="0" applyFont="1" applyBorder="1">
      <alignment vertical="center"/>
    </xf>
    <xf numFmtId="0" fontId="15" fillId="0" borderId="0" xfId="0" applyFont="1" applyBorder="1" applyAlignment="1">
      <alignment horizontal="center"/>
    </xf>
    <xf numFmtId="0" fontId="15" fillId="0" borderId="0" xfId="0" applyFont="1" applyBorder="1" applyAlignment="1">
      <alignment horizontal="right"/>
    </xf>
    <xf numFmtId="0" fontId="24" fillId="3" borderId="18" xfId="2" applyFont="1" applyFill="1" applyBorder="1" applyAlignment="1" applyProtection="1">
      <alignment vertical="center"/>
    </xf>
    <xf numFmtId="0" fontId="21" fillId="0" borderId="0" xfId="0" applyFont="1" applyAlignment="1">
      <alignment vertical="center"/>
    </xf>
    <xf numFmtId="0" fontId="21" fillId="0" borderId="0" xfId="0" applyFont="1" applyBorder="1" applyAlignment="1">
      <alignment vertical="center"/>
    </xf>
    <xf numFmtId="0" fontId="21" fillId="0" borderId="19" xfId="27" applyFont="1" applyFill="1" applyBorder="1"/>
    <xf numFmtId="0" fontId="21" fillId="0" borderId="0" xfId="27" applyFont="1" applyFill="1" applyBorder="1" applyAlignment="1">
      <alignment horizontal="right"/>
    </xf>
    <xf numFmtId="0" fontId="21" fillId="0" borderId="21" xfId="27" applyFont="1" applyFill="1" applyBorder="1" applyAlignment="1">
      <alignment horizontal="center" vertical="center"/>
    </xf>
    <xf numFmtId="0" fontId="21" fillId="0" borderId="24" xfId="27" applyFont="1" applyFill="1" applyBorder="1" applyAlignment="1">
      <alignment horizontal="center" vertical="center"/>
    </xf>
    <xf numFmtId="0" fontId="21" fillId="0" borderId="24" xfId="27" applyFont="1" applyFill="1" applyBorder="1" applyAlignment="1">
      <alignment horizontal="center" vertical="center" wrapText="1"/>
    </xf>
    <xf numFmtId="0" fontId="21" fillId="0" borderId="27" xfId="27" applyFont="1" applyFill="1" applyBorder="1" applyAlignment="1">
      <alignment horizontal="center" vertical="center"/>
    </xf>
    <xf numFmtId="182" fontId="21" fillId="0" borderId="27" xfId="27" applyNumberFormat="1" applyFont="1" applyFill="1" applyBorder="1" applyAlignment="1">
      <alignment vertical="center"/>
    </xf>
    <xf numFmtId="200" fontId="21" fillId="0" borderId="27" xfId="27" applyNumberFormat="1" applyFont="1" applyFill="1" applyBorder="1" applyAlignment="1">
      <alignment vertical="center"/>
    </xf>
    <xf numFmtId="201" fontId="21" fillId="0" borderId="27" xfId="27" applyNumberFormat="1" applyFont="1" applyFill="1" applyBorder="1" applyAlignment="1">
      <alignment vertical="center"/>
    </xf>
    <xf numFmtId="0" fontId="21" fillId="0" borderId="29" xfId="27" applyFont="1" applyFill="1" applyBorder="1" applyAlignment="1">
      <alignment horizontal="center" vertical="center"/>
    </xf>
    <xf numFmtId="182" fontId="21" fillId="0" borderId="29" xfId="27" applyNumberFormat="1" applyFont="1" applyFill="1" applyBorder="1" applyAlignment="1">
      <alignment vertical="center"/>
    </xf>
    <xf numFmtId="200" fontId="21" fillId="0" borderId="29" xfId="27" applyNumberFormat="1" applyFont="1" applyFill="1" applyBorder="1" applyAlignment="1">
      <alignment vertical="center"/>
    </xf>
    <xf numFmtId="201" fontId="21" fillId="0" borderId="29" xfId="27" applyNumberFormat="1" applyFont="1" applyFill="1" applyBorder="1" applyAlignment="1">
      <alignment vertical="center"/>
    </xf>
    <xf numFmtId="182" fontId="21" fillId="0" borderId="29" xfId="27" applyNumberFormat="1" applyFont="1" applyFill="1" applyBorder="1" applyAlignment="1">
      <alignment horizontal="right" vertical="center"/>
    </xf>
    <xf numFmtId="202" fontId="21" fillId="0" borderId="29" xfId="27" applyNumberFormat="1" applyFont="1" applyFill="1" applyBorder="1" applyAlignment="1">
      <alignment horizontal="right" vertical="center"/>
    </xf>
    <xf numFmtId="203" fontId="21" fillId="0" borderId="29" xfId="27" applyNumberFormat="1" applyFont="1" applyFill="1" applyBorder="1" applyAlignment="1">
      <alignment horizontal="right" vertical="center"/>
    </xf>
    <xf numFmtId="0" fontId="21" fillId="0" borderId="67" xfId="27" applyFont="1" applyFill="1" applyBorder="1" applyAlignment="1">
      <alignment horizontal="center" vertical="center"/>
    </xf>
    <xf numFmtId="182" fontId="21" fillId="0" borderId="67" xfId="27" applyNumberFormat="1" applyFont="1" applyFill="1" applyBorder="1" applyAlignment="1">
      <alignment vertical="center"/>
    </xf>
    <xf numFmtId="200" fontId="21" fillId="0" borderId="67" xfId="27" applyNumberFormat="1" applyFont="1" applyFill="1" applyBorder="1" applyAlignment="1">
      <alignment vertical="center"/>
    </xf>
    <xf numFmtId="201" fontId="21" fillId="0" borderId="67" xfId="27" applyNumberFormat="1" applyFont="1" applyFill="1" applyBorder="1" applyAlignment="1">
      <alignment vertical="center"/>
    </xf>
    <xf numFmtId="0" fontId="21" fillId="0" borderId="61" xfId="27" applyFont="1" applyFill="1" applyBorder="1" applyAlignment="1">
      <alignment horizontal="center" vertical="center"/>
    </xf>
    <xf numFmtId="182" fontId="21" fillId="0" borderId="61" xfId="27" applyNumberFormat="1" applyFont="1" applyFill="1" applyBorder="1" applyAlignment="1">
      <alignment vertical="center"/>
    </xf>
    <xf numFmtId="202" fontId="21" fillId="0" borderId="61" xfId="27" applyNumberFormat="1" applyFont="1" applyFill="1" applyBorder="1" applyAlignment="1">
      <alignment horizontal="right" vertical="center"/>
    </xf>
    <xf numFmtId="201" fontId="21" fillId="0" borderId="61" xfId="27" applyNumberFormat="1" applyFont="1" applyFill="1" applyBorder="1" applyAlignment="1">
      <alignment vertical="center"/>
    </xf>
    <xf numFmtId="200" fontId="21" fillId="0" borderId="61" xfId="27" applyNumberFormat="1" applyFont="1" applyFill="1" applyBorder="1" applyAlignment="1">
      <alignment vertical="center"/>
    </xf>
    <xf numFmtId="0" fontId="21" fillId="0" borderId="66" xfId="27" applyFont="1" applyFill="1" applyBorder="1" applyAlignment="1">
      <alignment horizontal="center" vertical="center"/>
    </xf>
    <xf numFmtId="182" fontId="21" fillId="0" borderId="66" xfId="27" applyNumberFormat="1" applyFont="1" applyFill="1" applyBorder="1" applyAlignment="1">
      <alignment vertical="center"/>
    </xf>
    <xf numFmtId="200" fontId="21" fillId="0" borderId="66" xfId="27" applyNumberFormat="1" applyFont="1" applyFill="1" applyBorder="1" applyAlignment="1">
      <alignment vertical="center"/>
    </xf>
    <xf numFmtId="201" fontId="21" fillId="0" borderId="66" xfId="27" applyNumberFormat="1" applyFont="1" applyFill="1" applyBorder="1" applyAlignment="1">
      <alignment vertical="center"/>
    </xf>
    <xf numFmtId="202" fontId="21" fillId="0" borderId="67" xfId="27" applyNumberFormat="1" applyFont="1" applyFill="1" applyBorder="1" applyAlignment="1">
      <alignment horizontal="right" vertical="center"/>
    </xf>
    <xf numFmtId="182" fontId="21" fillId="0" borderId="99" xfId="27" applyNumberFormat="1" applyFont="1" applyFill="1" applyBorder="1" applyAlignment="1">
      <alignment horizontal="right" vertical="center"/>
    </xf>
    <xf numFmtId="202" fontId="21" fillId="0" borderId="100" xfId="27" applyNumberFormat="1" applyFont="1" applyFill="1" applyBorder="1" applyAlignment="1">
      <alignment horizontal="right" vertical="center"/>
    </xf>
    <xf numFmtId="203" fontId="21" fillId="0" borderId="100" xfId="27" applyNumberFormat="1" applyFont="1" applyFill="1" applyBorder="1" applyAlignment="1">
      <alignment horizontal="right" vertical="center"/>
    </xf>
    <xf numFmtId="0" fontId="21" fillId="0" borderId="46" xfId="27" applyFont="1" applyFill="1" applyBorder="1" applyAlignment="1">
      <alignment horizontal="center" vertical="center"/>
    </xf>
    <xf numFmtId="182" fontId="21" fillId="0" borderId="35" xfId="27" applyNumberFormat="1" applyFont="1" applyFill="1" applyBorder="1" applyAlignment="1">
      <alignment vertical="center"/>
    </xf>
    <xf numFmtId="202" fontId="21" fillId="0" borderId="35" xfId="27" applyNumberFormat="1" applyFont="1" applyFill="1" applyBorder="1" applyAlignment="1">
      <alignment horizontal="right" vertical="center"/>
    </xf>
    <xf numFmtId="203" fontId="21" fillId="0" borderId="111" xfId="27" applyNumberFormat="1" applyFont="1" applyFill="1" applyBorder="1" applyAlignment="1">
      <alignment horizontal="right" vertical="center"/>
    </xf>
    <xf numFmtId="200" fontId="21" fillId="0" borderId="112" xfId="27" applyNumberFormat="1" applyFont="1" applyFill="1" applyBorder="1" applyAlignment="1">
      <alignment vertical="center"/>
    </xf>
    <xf numFmtId="0" fontId="21" fillId="0" borderId="19" xfId="0" applyFont="1" applyFill="1" applyBorder="1" applyAlignment="1">
      <alignment vertical="center"/>
    </xf>
    <xf numFmtId="0" fontId="21" fillId="0" borderId="19" xfId="0" applyFont="1" applyFill="1" applyBorder="1" applyAlignment="1">
      <alignment horizontal="right" vertical="center"/>
    </xf>
    <xf numFmtId="0" fontId="21" fillId="0" borderId="25" xfId="0" applyFont="1" applyFill="1" applyBorder="1" applyAlignment="1">
      <alignment horizontal="center" vertical="center"/>
    </xf>
    <xf numFmtId="180" fontId="21" fillId="0" borderId="0" xfId="0" applyNumberFormat="1" applyFont="1" applyFill="1" applyBorder="1" applyAlignment="1">
      <alignment horizontal="righ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21" fillId="0" borderId="26" xfId="0" applyFont="1" applyBorder="1" applyAlignment="1">
      <alignment horizontal="center" vertical="center"/>
    </xf>
    <xf numFmtId="41" fontId="21" fillId="0" borderId="26" xfId="0" applyNumberFormat="1" applyFont="1" applyBorder="1" applyAlignment="1">
      <alignment horizontal="right" vertical="center"/>
    </xf>
    <xf numFmtId="205" fontId="21" fillId="0" borderId="26" xfId="0" applyNumberFormat="1" applyFont="1" applyBorder="1" applyAlignment="1">
      <alignment horizontal="right" vertical="center"/>
    </xf>
    <xf numFmtId="41" fontId="21" fillId="0" borderId="27" xfId="0" applyNumberFormat="1" applyFont="1" applyBorder="1" applyAlignment="1">
      <alignment horizontal="right" vertical="center"/>
    </xf>
    <xf numFmtId="0" fontId="21" fillId="0" borderId="41" xfId="0" applyFont="1" applyBorder="1" applyAlignment="1">
      <alignment horizontal="center" vertical="center"/>
    </xf>
    <xf numFmtId="43" fontId="21" fillId="0" borderId="41" xfId="0" applyNumberFormat="1" applyFont="1" applyBorder="1" applyAlignment="1">
      <alignment horizontal="right" vertical="center"/>
    </xf>
    <xf numFmtId="41" fontId="21" fillId="0" borderId="42" xfId="0" applyNumberFormat="1" applyFont="1" applyBorder="1" applyAlignment="1">
      <alignment horizontal="right" vertical="center"/>
    </xf>
    <xf numFmtId="43" fontId="21" fillId="0" borderId="61" xfId="0" applyNumberFormat="1" applyFont="1" applyBorder="1" applyAlignment="1">
      <alignment horizontal="right" vertical="center"/>
    </xf>
    <xf numFmtId="0" fontId="21" fillId="0" borderId="28" xfId="0" applyFont="1" applyBorder="1" applyAlignment="1">
      <alignment horizontal="center" vertical="center"/>
    </xf>
    <xf numFmtId="43" fontId="21" fillId="0" borderId="28" xfId="0" applyNumberFormat="1" applyFont="1" applyBorder="1" applyAlignment="1">
      <alignment horizontal="right" vertical="center"/>
    </xf>
    <xf numFmtId="204" fontId="21" fillId="0" borderId="42" xfId="0" applyNumberFormat="1" applyFont="1" applyBorder="1" applyAlignment="1">
      <alignment horizontal="right" vertical="center"/>
    </xf>
    <xf numFmtId="43" fontId="21" fillId="0" borderId="43" xfId="0" applyNumberFormat="1" applyFont="1" applyBorder="1" applyAlignment="1">
      <alignment horizontal="right" vertical="center"/>
    </xf>
    <xf numFmtId="41" fontId="21" fillId="0" borderId="43" xfId="0" applyNumberFormat="1" applyFont="1" applyBorder="1" applyAlignment="1">
      <alignment horizontal="right" vertical="center"/>
    </xf>
    <xf numFmtId="0" fontId="21" fillId="0" borderId="42" xfId="0" applyFont="1" applyBorder="1" applyAlignment="1">
      <alignment horizontal="center" vertical="center"/>
    </xf>
    <xf numFmtId="181" fontId="21" fillId="0" borderId="26" xfId="0" applyNumberFormat="1" applyFont="1" applyBorder="1" applyAlignment="1">
      <alignment horizontal="right" vertical="center"/>
    </xf>
    <xf numFmtId="43" fontId="21" fillId="0" borderId="73" xfId="0" applyNumberFormat="1" applyFont="1" applyBorder="1" applyAlignment="1">
      <alignment horizontal="right" vertical="center"/>
    </xf>
    <xf numFmtId="41" fontId="21" fillId="0" borderId="41" xfId="0" applyNumberFormat="1" applyFont="1" applyBorder="1" applyAlignment="1">
      <alignment horizontal="right" vertical="center"/>
    </xf>
    <xf numFmtId="43" fontId="21" fillId="0" borderId="45" xfId="0" applyNumberFormat="1" applyFont="1" applyBorder="1" applyAlignment="1">
      <alignment horizontal="right" vertical="center"/>
    </xf>
    <xf numFmtId="41" fontId="21" fillId="0" borderId="45" xfId="0" applyNumberFormat="1" applyFont="1" applyBorder="1" applyAlignment="1">
      <alignment horizontal="right" vertical="center"/>
    </xf>
    <xf numFmtId="41" fontId="21" fillId="0" borderId="46" xfId="0" applyNumberFormat="1" applyFont="1" applyBorder="1" applyAlignment="1">
      <alignment horizontal="right" vertical="center"/>
    </xf>
    <xf numFmtId="0" fontId="21" fillId="0" borderId="0" xfId="0" quotePrefix="1" applyFont="1" applyAlignment="1">
      <alignment horizontal="left" vertical="center"/>
    </xf>
    <xf numFmtId="0" fontId="21" fillId="0" borderId="0" xfId="0" applyFont="1" applyFill="1" applyBorder="1" applyAlignment="1">
      <alignment vertical="center"/>
    </xf>
    <xf numFmtId="0" fontId="21" fillId="0" borderId="0" xfId="0" applyFont="1" applyFill="1" applyBorder="1" applyAlignment="1">
      <alignment horizontal="right" vertical="center"/>
    </xf>
    <xf numFmtId="0" fontId="21" fillId="0" borderId="22"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52" xfId="0" applyFont="1" applyFill="1" applyBorder="1" applyAlignment="1">
      <alignment horizontal="center" vertical="center"/>
    </xf>
    <xf numFmtId="184" fontId="21" fillId="0" borderId="29" xfId="0" applyNumberFormat="1" applyFont="1" applyFill="1" applyBorder="1" applyAlignment="1">
      <alignment horizontal="right" vertical="center"/>
    </xf>
    <xf numFmtId="184" fontId="21" fillId="0" borderId="27" xfId="0" applyNumberFormat="1" applyFont="1" applyFill="1" applyBorder="1" applyAlignment="1">
      <alignment horizontal="right" vertical="center"/>
    </xf>
    <xf numFmtId="183" fontId="21" fillId="0" borderId="61" xfId="0" applyNumberFormat="1" applyFont="1" applyFill="1" applyBorder="1" applyAlignment="1">
      <alignment horizontal="right" vertical="center"/>
    </xf>
    <xf numFmtId="183" fontId="21" fillId="0" borderId="64" xfId="0" applyNumberFormat="1" applyFont="1" applyFill="1" applyBorder="1" applyAlignment="1">
      <alignment horizontal="right" vertical="center"/>
    </xf>
    <xf numFmtId="0" fontId="21" fillId="0" borderId="62" xfId="0" applyFont="1" applyFill="1" applyBorder="1" applyAlignment="1">
      <alignment vertical="center"/>
    </xf>
    <xf numFmtId="185" fontId="21" fillId="0" borderId="62" xfId="0" applyNumberFormat="1" applyFont="1" applyFill="1" applyBorder="1" applyAlignment="1">
      <alignment horizontal="center" vertical="center"/>
    </xf>
    <xf numFmtId="186" fontId="21" fillId="0" borderId="0" xfId="0" applyNumberFormat="1" applyFont="1" applyFill="1" applyBorder="1" applyAlignment="1">
      <alignment vertical="center"/>
    </xf>
    <xf numFmtId="185" fontId="21" fillId="0" borderId="0" xfId="0" applyNumberFormat="1" applyFont="1" applyFill="1" applyBorder="1" applyAlignment="1">
      <alignment vertical="center"/>
    </xf>
    <xf numFmtId="185" fontId="21"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21" fillId="0" borderId="50" xfId="0" applyFont="1" applyFill="1" applyBorder="1" applyAlignment="1">
      <alignment horizontal="center" vertical="center"/>
    </xf>
    <xf numFmtId="0" fontId="21" fillId="0" borderId="27" xfId="0" applyFont="1" applyFill="1" applyBorder="1" applyAlignment="1">
      <alignment horizontal="distributed" vertical="center"/>
    </xf>
    <xf numFmtId="0" fontId="21" fillId="0" borderId="50" xfId="0" applyFont="1" applyFill="1" applyBorder="1" applyAlignment="1">
      <alignment horizontal="distributed" vertical="center"/>
    </xf>
    <xf numFmtId="0" fontId="21" fillId="0" borderId="18" xfId="0" applyFont="1" applyFill="1" applyBorder="1" applyAlignment="1">
      <alignment horizontal="center" vertical="center"/>
    </xf>
    <xf numFmtId="0" fontId="21" fillId="0" borderId="29" xfId="0" applyFont="1" applyFill="1" applyBorder="1" applyAlignment="1">
      <alignment horizontal="distributed" vertical="center"/>
    </xf>
    <xf numFmtId="0" fontId="21" fillId="0" borderId="18" xfId="0" applyFont="1" applyFill="1" applyBorder="1" applyAlignment="1">
      <alignment horizontal="distributed" vertical="center"/>
    </xf>
    <xf numFmtId="0" fontId="21" fillId="0" borderId="0" xfId="0" applyFont="1" applyFill="1" applyBorder="1" applyAlignment="1">
      <alignment horizontal="distributed" vertical="center"/>
    </xf>
    <xf numFmtId="0" fontId="21" fillId="0" borderId="18" xfId="0" applyFont="1" applyFill="1" applyBorder="1" applyAlignment="1">
      <alignment vertical="center"/>
    </xf>
    <xf numFmtId="0" fontId="21" fillId="0" borderId="0" xfId="0" applyFont="1" applyFill="1" applyBorder="1" applyAlignment="1">
      <alignment horizontal="left" vertical="center"/>
    </xf>
    <xf numFmtId="189" fontId="21" fillId="0" borderId="0" xfId="0" applyNumberFormat="1" applyFont="1" applyFill="1" applyAlignment="1">
      <alignment vertical="center"/>
    </xf>
    <xf numFmtId="0" fontId="0" fillId="0" borderId="0" xfId="0" applyFont="1">
      <alignment vertical="center"/>
    </xf>
    <xf numFmtId="0" fontId="21" fillId="0" borderId="21" xfId="0" applyFont="1" applyBorder="1" applyAlignment="1">
      <alignment horizontal="center" vertical="center"/>
    </xf>
    <xf numFmtId="190" fontId="21" fillId="0" borderId="27" xfId="0" applyNumberFormat="1" applyFont="1" applyBorder="1" applyAlignment="1">
      <alignment horizontal="right" vertical="center"/>
    </xf>
    <xf numFmtId="190" fontId="21" fillId="0" borderId="29" xfId="0" applyNumberFormat="1" applyFont="1" applyBorder="1" applyAlignment="1">
      <alignment horizontal="right" vertical="center"/>
    </xf>
    <xf numFmtId="190" fontId="21" fillId="0" borderId="67" xfId="0" applyNumberFormat="1" applyFont="1" applyBorder="1" applyAlignment="1">
      <alignment horizontal="right" vertical="center"/>
    </xf>
    <xf numFmtId="190" fontId="21" fillId="0" borderId="46" xfId="0" applyNumberFormat="1" applyFont="1" applyBorder="1" applyAlignment="1">
      <alignment horizontal="right" vertical="center"/>
    </xf>
    <xf numFmtId="0" fontId="21" fillId="0" borderId="19" xfId="1" applyFont="1" applyBorder="1" applyAlignment="1">
      <alignment vertical="center"/>
    </xf>
    <xf numFmtId="0" fontId="21" fillId="0" borderId="0" xfId="1" applyFont="1" applyBorder="1" applyAlignment="1">
      <alignment vertical="center"/>
    </xf>
    <xf numFmtId="0" fontId="21" fillId="0" borderId="0" xfId="1" applyFont="1" applyBorder="1" applyAlignment="1">
      <alignment horizontal="right" vertical="center"/>
    </xf>
    <xf numFmtId="0" fontId="1" fillId="0" borderId="0" xfId="1" applyFont="1"/>
    <xf numFmtId="185" fontId="21" fillId="0" borderId="53" xfId="1" applyNumberFormat="1" applyFont="1" applyBorder="1" applyAlignment="1">
      <alignment horizontal="centerContinuous" vertical="center"/>
    </xf>
    <xf numFmtId="49" fontId="21" fillId="0" borderId="70" xfId="1" applyNumberFormat="1" applyFont="1" applyBorder="1" applyAlignment="1">
      <alignment horizontal="center" vertical="center"/>
    </xf>
    <xf numFmtId="192" fontId="21" fillId="0" borderId="71" xfId="1" applyNumberFormat="1" applyFont="1" applyBorder="1" applyAlignment="1">
      <alignment vertical="center"/>
    </xf>
    <xf numFmtId="192" fontId="21" fillId="0" borderId="72" xfId="1" applyNumberFormat="1" applyFont="1" applyBorder="1" applyAlignment="1">
      <alignment vertical="center"/>
    </xf>
    <xf numFmtId="0" fontId="21" fillId="0" borderId="0" xfId="1" applyFont="1" applyAlignment="1">
      <alignment horizontal="left" vertical="center"/>
    </xf>
    <xf numFmtId="0" fontId="21" fillId="0" borderId="19" xfId="0" quotePrefix="1" applyFont="1" applyBorder="1" applyAlignment="1">
      <alignment horizontal="left" vertical="center"/>
    </xf>
    <xf numFmtId="0" fontId="21" fillId="0" borderId="19" xfId="0" applyFont="1" applyBorder="1" applyAlignment="1">
      <alignment vertical="center"/>
    </xf>
    <xf numFmtId="0" fontId="21" fillId="0" borderId="19" xfId="0" applyFont="1" applyBorder="1" applyAlignment="1">
      <alignment horizontal="right" vertical="center"/>
    </xf>
    <xf numFmtId="0" fontId="21" fillId="0" borderId="61" xfId="0" applyFont="1" applyBorder="1" applyAlignment="1">
      <alignment horizontal="center" vertical="center"/>
    </xf>
    <xf numFmtId="0" fontId="21" fillId="0" borderId="77" xfId="0" applyFont="1" applyBorder="1" applyAlignment="1">
      <alignment horizontal="center" vertical="center" wrapText="1" shrinkToFit="1"/>
    </xf>
    <xf numFmtId="0" fontId="21" fillId="0" borderId="78" xfId="0" applyFont="1" applyBorder="1" applyAlignment="1">
      <alignment horizontal="center" vertical="center"/>
    </xf>
    <xf numFmtId="0" fontId="21" fillId="0" borderId="79" xfId="0" applyFont="1" applyBorder="1" applyAlignment="1">
      <alignment horizontal="center" vertical="center" wrapText="1" shrinkToFit="1"/>
    </xf>
    <xf numFmtId="0" fontId="21" fillId="0" borderId="25" xfId="0" applyFont="1" applyBorder="1" applyAlignment="1">
      <alignment horizontal="center" vertical="center"/>
    </xf>
    <xf numFmtId="194" fontId="21" fillId="0" borderId="27" xfId="0" applyNumberFormat="1" applyFont="1" applyBorder="1" applyAlignment="1">
      <alignment vertical="center"/>
    </xf>
    <xf numFmtId="187" fontId="21" fillId="0" borderId="80" xfId="0" applyNumberFormat="1" applyFont="1" applyBorder="1" applyAlignment="1">
      <alignment vertical="center"/>
    </xf>
    <xf numFmtId="195" fontId="21" fillId="0" borderId="81" xfId="0" applyNumberFormat="1" applyFont="1" applyBorder="1" applyAlignment="1">
      <alignment vertical="center"/>
    </xf>
    <xf numFmtId="187" fontId="21" fillId="0" borderId="50" xfId="0" applyNumberFormat="1" applyFont="1" applyBorder="1" applyAlignment="1">
      <alignment vertical="center"/>
    </xf>
    <xf numFmtId="0" fontId="21" fillId="0" borderId="25" xfId="0" quotePrefix="1" applyFont="1" applyBorder="1" applyAlignment="1">
      <alignment horizontal="center" vertical="center"/>
    </xf>
    <xf numFmtId="194" fontId="21" fillId="0" borderId="29" xfId="0" applyNumberFormat="1" applyFont="1" applyBorder="1" applyAlignment="1">
      <alignment vertical="center"/>
    </xf>
    <xf numFmtId="187" fontId="21" fillId="0" borderId="8" xfId="0" applyNumberFormat="1" applyFont="1" applyBorder="1" applyAlignment="1">
      <alignment vertical="center"/>
    </xf>
    <xf numFmtId="195" fontId="21" fillId="0" borderId="82" xfId="0" applyNumberFormat="1" applyFont="1" applyBorder="1" applyAlignment="1">
      <alignment vertical="center"/>
    </xf>
    <xf numFmtId="187" fontId="21" fillId="0" borderId="18" xfId="0" applyNumberFormat="1" applyFont="1" applyBorder="1" applyAlignment="1">
      <alignment vertical="center"/>
    </xf>
    <xf numFmtId="194" fontId="21" fillId="0" borderId="31" xfId="0" applyNumberFormat="1" applyFont="1" applyBorder="1" applyAlignment="1">
      <alignment vertical="center"/>
    </xf>
    <xf numFmtId="187" fontId="21" fillId="0" borderId="83" xfId="0" applyNumberFormat="1" applyFont="1" applyBorder="1" applyAlignment="1">
      <alignment vertical="center"/>
    </xf>
    <xf numFmtId="195" fontId="21" fillId="0" borderId="84" xfId="0" applyNumberFormat="1" applyFont="1" applyBorder="1" applyAlignment="1">
      <alignment vertical="center"/>
    </xf>
    <xf numFmtId="0" fontId="21" fillId="0" borderId="32" xfId="0" quotePrefix="1" applyFont="1" applyBorder="1" applyAlignment="1">
      <alignment horizontal="center" vertical="center"/>
    </xf>
    <xf numFmtId="0" fontId="21" fillId="0" borderId="33" xfId="0" quotePrefix="1" applyFont="1" applyBorder="1" applyAlignment="1">
      <alignment horizontal="center" vertical="center"/>
    </xf>
    <xf numFmtId="194" fontId="21" fillId="0" borderId="35" xfId="0" applyNumberFormat="1" applyFont="1" applyBorder="1" applyAlignment="1">
      <alignment vertical="center"/>
    </xf>
    <xf numFmtId="187" fontId="21" fillId="0" borderId="85" xfId="0" applyNumberFormat="1" applyFont="1" applyBorder="1" applyAlignment="1">
      <alignment vertical="center"/>
    </xf>
    <xf numFmtId="195" fontId="21" fillId="0" borderId="86" xfId="0" applyNumberFormat="1" applyFont="1" applyBorder="1" applyAlignment="1">
      <alignment vertical="center"/>
    </xf>
    <xf numFmtId="187" fontId="21" fillId="0" borderId="19" xfId="0" applyNumberFormat="1" applyFont="1" applyBorder="1" applyAlignment="1">
      <alignment vertical="center"/>
    </xf>
    <xf numFmtId="0" fontId="21" fillId="0" borderId="20" xfId="0" applyFont="1" applyBorder="1" applyAlignment="1">
      <alignment horizontal="distributed" vertical="center" justifyLastLine="1"/>
    </xf>
    <xf numFmtId="0" fontId="21" fillId="0" borderId="22" xfId="0" applyFont="1" applyBorder="1" applyAlignment="1">
      <alignment horizontal="center" vertical="center"/>
    </xf>
    <xf numFmtId="0" fontId="21" fillId="0" borderId="53"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wrapText="1"/>
    </xf>
    <xf numFmtId="0" fontId="21" fillId="0" borderId="21" xfId="0" applyFont="1" applyBorder="1" applyAlignment="1">
      <alignment horizontal="center" vertical="center" wrapText="1" justifyLastLine="1"/>
    </xf>
    <xf numFmtId="0" fontId="21" fillId="0" borderId="20" xfId="0" applyFont="1" applyBorder="1" applyAlignment="1">
      <alignment horizontal="center" vertical="center" wrapText="1" justifyLastLine="1"/>
    </xf>
    <xf numFmtId="0" fontId="21" fillId="0" borderId="22" xfId="0" applyFont="1" applyBorder="1" applyAlignment="1">
      <alignment horizontal="center" vertical="center" wrapText="1" justifyLastLine="1"/>
    </xf>
    <xf numFmtId="0" fontId="21" fillId="0" borderId="21" xfId="0" applyFont="1" applyBorder="1" applyAlignment="1">
      <alignment horizontal="center" vertical="center" wrapText="1"/>
    </xf>
    <xf numFmtId="0" fontId="21" fillId="0" borderId="25" xfId="0" applyFont="1" applyBorder="1" applyAlignment="1">
      <alignment horizontal="distributed" vertical="center" justifyLastLine="1"/>
    </xf>
    <xf numFmtId="182" fontId="21" fillId="0" borderId="28" xfId="0" applyNumberFormat="1" applyFont="1" applyBorder="1" applyAlignment="1">
      <alignment vertical="center"/>
    </xf>
    <xf numFmtId="182" fontId="21" fillId="0" borderId="27" xfId="0" applyNumberFormat="1" applyFont="1" applyBorder="1" applyAlignment="1">
      <alignment vertical="center"/>
    </xf>
    <xf numFmtId="182" fontId="21" fillId="0" borderId="25" xfId="0" applyNumberFormat="1" applyFont="1" applyBorder="1" applyAlignment="1">
      <alignment vertical="center"/>
    </xf>
    <xf numFmtId="0" fontId="21" fillId="0" borderId="25" xfId="0" applyFont="1" applyFill="1" applyBorder="1" applyAlignment="1">
      <alignment horizontal="distributed" vertical="center" justifyLastLine="1"/>
    </xf>
    <xf numFmtId="182" fontId="21" fillId="0" borderId="29" xfId="0" applyNumberFormat="1" applyFont="1" applyBorder="1" applyAlignment="1">
      <alignment vertical="center"/>
    </xf>
    <xf numFmtId="0" fontId="21" fillId="0" borderId="25" xfId="0" applyFont="1" applyFill="1" applyBorder="1" applyAlignment="1">
      <alignment horizontal="distributed" vertical="center" wrapText="1" justifyLastLine="1"/>
    </xf>
    <xf numFmtId="191" fontId="21" fillId="0" borderId="33" xfId="0" applyNumberFormat="1" applyFont="1" applyBorder="1" applyAlignment="1">
      <alignment horizontal="center" vertical="center"/>
    </xf>
    <xf numFmtId="182" fontId="21" fillId="0" borderId="45" xfId="0" applyNumberFormat="1" applyFont="1" applyBorder="1" applyAlignment="1">
      <alignment vertical="center"/>
    </xf>
    <xf numFmtId="182" fontId="21" fillId="0" borderId="46" xfId="0" applyNumberFormat="1" applyFont="1" applyBorder="1" applyAlignment="1">
      <alignment vertical="center"/>
    </xf>
    <xf numFmtId="182" fontId="21" fillId="0" borderId="33" xfId="0" applyNumberFormat="1" applyFont="1" applyBorder="1" applyAlignment="1">
      <alignment vertical="center"/>
    </xf>
    <xf numFmtId="196" fontId="21" fillId="0" borderId="24" xfId="0" applyNumberFormat="1" applyFont="1" applyBorder="1" applyAlignment="1">
      <alignment horizontal="right" vertical="center"/>
    </xf>
    <xf numFmtId="196" fontId="68" fillId="0" borderId="24" xfId="0" applyNumberFormat="1" applyFont="1" applyBorder="1" applyAlignment="1">
      <alignment horizontal="right" vertical="center"/>
    </xf>
    <xf numFmtId="196" fontId="21" fillId="0" borderId="31" xfId="0" applyNumberFormat="1" applyFont="1" applyBorder="1" applyAlignment="1">
      <alignment horizontal="right" vertical="center"/>
    </xf>
    <xf numFmtId="196" fontId="68" fillId="0" borderId="31" xfId="0" applyNumberFormat="1" applyFont="1" applyBorder="1" applyAlignment="1">
      <alignment horizontal="right" vertical="center"/>
    </xf>
    <xf numFmtId="0" fontId="21" fillId="0" borderId="25" xfId="0" applyFont="1" applyFill="1" applyBorder="1" applyAlignment="1">
      <alignment horizontal="distributed" vertical="center" indent="1"/>
    </xf>
    <xf numFmtId="196" fontId="21" fillId="0" borderId="67" xfId="0" applyNumberFormat="1" applyFont="1" applyBorder="1" applyAlignment="1">
      <alignment horizontal="right" vertical="center"/>
    </xf>
    <xf numFmtId="196" fontId="21" fillId="0" borderId="28" xfId="0" applyNumberFormat="1" applyFont="1" applyBorder="1" applyAlignment="1">
      <alignment horizontal="right" vertical="center"/>
    </xf>
    <xf numFmtId="196" fontId="68" fillId="0" borderId="67" xfId="0" applyNumberFormat="1" applyFont="1" applyBorder="1" applyAlignment="1">
      <alignment horizontal="right" vertical="center"/>
    </xf>
    <xf numFmtId="0" fontId="21" fillId="0" borderId="25" xfId="0" applyFont="1" applyFill="1" applyBorder="1" applyAlignment="1">
      <alignment horizontal="distributed" vertical="center" wrapText="1" indent="1"/>
    </xf>
    <xf numFmtId="196" fontId="21" fillId="0" borderId="29" xfId="0" applyNumberFormat="1" applyFont="1" applyBorder="1" applyAlignment="1">
      <alignment horizontal="right" vertical="center"/>
    </xf>
    <xf numFmtId="196" fontId="21" fillId="0" borderId="61" xfId="0" applyNumberFormat="1" applyFont="1" applyBorder="1" applyAlignment="1">
      <alignment horizontal="right" vertical="center"/>
    </xf>
    <xf numFmtId="196" fontId="21" fillId="0" borderId="43" xfId="0" applyNumberFormat="1" applyFont="1" applyBorder="1" applyAlignment="1">
      <alignment horizontal="right" vertical="center"/>
    </xf>
    <xf numFmtId="196" fontId="21" fillId="0" borderId="41" xfId="0" applyNumberFormat="1" applyFont="1" applyBorder="1" applyAlignment="1">
      <alignment horizontal="right" vertical="center"/>
    </xf>
    <xf numFmtId="196" fontId="68" fillId="0" borderId="61" xfId="0" applyNumberFormat="1" applyFont="1" applyBorder="1" applyAlignment="1">
      <alignment horizontal="right" vertical="center"/>
    </xf>
    <xf numFmtId="0" fontId="22" fillId="0" borderId="70" xfId="0" applyFont="1" applyBorder="1" applyAlignment="1">
      <alignment vertical="center" textRotation="255" wrapText="1"/>
    </xf>
    <xf numFmtId="0" fontId="21" fillId="0" borderId="70" xfId="0" applyFont="1" applyBorder="1" applyAlignment="1">
      <alignment horizontal="distributed" vertical="center" indent="1"/>
    </xf>
    <xf numFmtId="196" fontId="21" fillId="0" borderId="35" xfId="0" applyNumberFormat="1" applyFont="1" applyBorder="1" applyAlignment="1">
      <alignment horizontal="right" vertical="center"/>
    </xf>
    <xf numFmtId="196" fontId="68" fillId="0" borderId="35" xfId="0" applyNumberFormat="1" applyFont="1" applyBorder="1" applyAlignment="1">
      <alignment horizontal="right" vertical="center"/>
    </xf>
    <xf numFmtId="49" fontId="69" fillId="0" borderId="0" xfId="29" applyNumberFormat="1" applyFont="1" applyFill="1" applyAlignment="1">
      <alignment horizontal="center" vertical="center"/>
    </xf>
    <xf numFmtId="49" fontId="69" fillId="0" borderId="19" xfId="29" applyNumberFormat="1" applyFont="1" applyFill="1" applyBorder="1" applyAlignment="1">
      <alignment horizontal="right" vertical="center"/>
    </xf>
    <xf numFmtId="49" fontId="69" fillId="0" borderId="53" xfId="29" applyNumberFormat="1" applyFont="1" applyFill="1" applyBorder="1" applyAlignment="1">
      <alignment horizontal="center" vertical="center"/>
    </xf>
    <xf numFmtId="49" fontId="69" fillId="0" borderId="21" xfId="29" applyNumberFormat="1" applyFont="1" applyFill="1" applyBorder="1" applyAlignment="1">
      <alignment horizontal="center" vertical="center" wrapText="1"/>
    </xf>
    <xf numFmtId="182" fontId="69" fillId="0" borderId="26" xfId="29" applyNumberFormat="1" applyFont="1" applyFill="1" applyBorder="1" applyAlignment="1">
      <alignment horizontal="right" vertical="center"/>
    </xf>
    <xf numFmtId="193" fontId="69" fillId="0" borderId="27" xfId="29" applyNumberFormat="1" applyFont="1" applyFill="1" applyBorder="1" applyAlignment="1">
      <alignment horizontal="right" vertical="center"/>
    </xf>
    <xf numFmtId="182" fontId="69" fillId="0" borderId="28" xfId="29" applyNumberFormat="1" applyFont="1" applyFill="1" applyBorder="1" applyAlignment="1">
      <alignment horizontal="right" vertical="center"/>
    </xf>
    <xf numFmtId="193" fontId="69" fillId="0" borderId="29" xfId="29" applyNumberFormat="1" applyFont="1" applyFill="1" applyBorder="1" applyAlignment="1">
      <alignment horizontal="right" vertical="center"/>
    </xf>
    <xf numFmtId="182" fontId="69" fillId="0" borderId="45" xfId="29" applyNumberFormat="1" applyFont="1" applyFill="1" applyBorder="1" applyAlignment="1">
      <alignment horizontal="right" vertical="center"/>
    </xf>
    <xf numFmtId="193" fontId="69" fillId="0" borderId="46" xfId="29" applyNumberFormat="1" applyFont="1" applyFill="1" applyBorder="1" applyAlignment="1">
      <alignment horizontal="right" vertical="center"/>
    </xf>
    <xf numFmtId="0" fontId="21" fillId="0" borderId="0" xfId="0" applyFont="1" applyBorder="1" applyAlignment="1">
      <alignment horizontal="right"/>
    </xf>
    <xf numFmtId="0" fontId="21" fillId="0" borderId="17" xfId="0" applyFont="1" applyBorder="1" applyAlignment="1">
      <alignment horizontal="center" vertical="center" wrapText="1"/>
    </xf>
    <xf numFmtId="0" fontId="21" fillId="0" borderId="17" xfId="0" applyFont="1" applyBorder="1" applyAlignment="1">
      <alignment horizontal="center" vertical="center"/>
    </xf>
    <xf numFmtId="0" fontId="21" fillId="0" borderId="16" xfId="0" applyFont="1" applyBorder="1" applyAlignment="1">
      <alignment horizontal="center" vertical="center"/>
    </xf>
    <xf numFmtId="182" fontId="21" fillId="0" borderId="17" xfId="0" applyNumberFormat="1" applyFont="1" applyBorder="1" applyAlignment="1">
      <alignment vertical="center"/>
    </xf>
    <xf numFmtId="182" fontId="21" fillId="0" borderId="24" xfId="0" applyNumberFormat="1" applyFont="1" applyBorder="1" applyAlignment="1">
      <alignment vertical="center"/>
    </xf>
    <xf numFmtId="182" fontId="21" fillId="0" borderId="23" xfId="0" applyNumberFormat="1" applyFont="1" applyBorder="1" applyAlignment="1">
      <alignment vertical="center"/>
    </xf>
    <xf numFmtId="182" fontId="21" fillId="0" borderId="42" xfId="0" applyNumberFormat="1" applyFont="1" applyBorder="1" applyAlignment="1">
      <alignment horizontal="right" vertical="center"/>
    </xf>
    <xf numFmtId="182" fontId="21" fillId="0" borderId="66" xfId="0" applyNumberFormat="1" applyFont="1" applyBorder="1" applyAlignment="1">
      <alignment horizontal="right" vertical="center"/>
    </xf>
    <xf numFmtId="182" fontId="21" fillId="0" borderId="44" xfId="0" applyNumberFormat="1" applyFont="1" applyBorder="1" applyAlignment="1">
      <alignment horizontal="right" vertical="center"/>
    </xf>
    <xf numFmtId="182" fontId="21" fillId="0" borderId="28" xfId="0" applyNumberFormat="1" applyFont="1" applyBorder="1" applyAlignment="1">
      <alignment horizontal="right" vertical="center"/>
    </xf>
    <xf numFmtId="182" fontId="21" fillId="0" borderId="29" xfId="0" applyNumberFormat="1" applyFont="1" applyBorder="1" applyAlignment="1">
      <alignment horizontal="right" vertical="center"/>
    </xf>
    <xf numFmtId="182" fontId="21" fillId="0" borderId="25" xfId="0" applyNumberFormat="1" applyFont="1" applyBorder="1" applyAlignment="1">
      <alignment horizontal="right" vertical="center"/>
    </xf>
    <xf numFmtId="182" fontId="21" fillId="0" borderId="88" xfId="0" applyNumberFormat="1" applyFont="1" applyBorder="1" applyAlignment="1">
      <alignment horizontal="right" vertical="center"/>
    </xf>
    <xf numFmtId="182" fontId="21" fillId="0" borderId="67" xfId="0" applyNumberFormat="1" applyFont="1" applyBorder="1" applyAlignment="1">
      <alignment horizontal="right" vertical="center"/>
    </xf>
    <xf numFmtId="182" fontId="21" fillId="0" borderId="32" xfId="0" applyNumberFormat="1" applyFont="1" applyBorder="1" applyAlignment="1">
      <alignment horizontal="right" vertical="center"/>
    </xf>
    <xf numFmtId="182" fontId="21" fillId="0" borderId="45" xfId="0" applyNumberFormat="1" applyFont="1" applyBorder="1" applyAlignment="1">
      <alignment horizontal="right" vertical="center"/>
    </xf>
    <xf numFmtId="182" fontId="21" fillId="0" borderId="46" xfId="0" applyNumberFormat="1" applyFont="1" applyBorder="1" applyAlignment="1">
      <alignment horizontal="right" vertical="center"/>
    </xf>
    <xf numFmtId="182" fontId="21" fillId="0" borderId="33" xfId="0" applyNumberFormat="1" applyFont="1" applyBorder="1" applyAlignment="1">
      <alignment horizontal="right" vertical="center"/>
    </xf>
    <xf numFmtId="0" fontId="21" fillId="0" borderId="44" xfId="0" applyFont="1" applyBorder="1" applyAlignment="1">
      <alignment horizontal="center" vertical="center"/>
    </xf>
    <xf numFmtId="0" fontId="21" fillId="0" borderId="47" xfId="0" applyFont="1" applyBorder="1" applyAlignment="1">
      <alignment horizontal="left" vertical="center"/>
    </xf>
    <xf numFmtId="0" fontId="21" fillId="0" borderId="19" xfId="27" applyFont="1" applyBorder="1"/>
    <xf numFmtId="0" fontId="21" fillId="0" borderId="19" xfId="27" applyFont="1" applyBorder="1" applyAlignment="1">
      <alignment horizontal="right"/>
    </xf>
    <xf numFmtId="0" fontId="21" fillId="0" borderId="23" xfId="27" applyFont="1" applyBorder="1" applyAlignment="1">
      <alignment horizontal="center" vertical="center" wrapText="1"/>
    </xf>
    <xf numFmtId="0" fontId="21" fillId="0" borderId="17" xfId="27" applyFont="1" applyBorder="1" applyAlignment="1">
      <alignment horizontal="center" vertical="center" wrapText="1"/>
    </xf>
    <xf numFmtId="182" fontId="21" fillId="0" borderId="42" xfId="27" applyNumberFormat="1" applyFont="1" applyBorder="1" applyAlignment="1">
      <alignment vertical="center"/>
    </xf>
    <xf numFmtId="182" fontId="21" fillId="0" borderId="87" xfId="27" applyNumberFormat="1" applyFont="1" applyBorder="1" applyAlignment="1">
      <alignment vertical="center"/>
    </xf>
    <xf numFmtId="182" fontId="21" fillId="0" borderId="28" xfId="27" applyNumberFormat="1" applyFont="1" applyBorder="1" applyAlignment="1">
      <alignment vertical="center"/>
    </xf>
    <xf numFmtId="182" fontId="21" fillId="0" borderId="28" xfId="27" applyNumberFormat="1" applyFont="1" applyBorder="1" applyAlignment="1">
      <alignment horizontal="right" vertical="center"/>
    </xf>
    <xf numFmtId="182" fontId="21" fillId="0" borderId="18" xfId="27" applyNumberFormat="1" applyFont="1" applyBorder="1" applyAlignment="1">
      <alignment vertical="center"/>
    </xf>
    <xf numFmtId="182" fontId="21" fillId="0" borderId="67" xfId="27" applyNumberFormat="1" applyFont="1" applyBorder="1" applyAlignment="1">
      <alignment vertical="center"/>
    </xf>
    <xf numFmtId="182" fontId="21" fillId="0" borderId="29" xfId="27" applyNumberFormat="1" applyFont="1" applyBorder="1" applyAlignment="1">
      <alignment vertical="center"/>
    </xf>
    <xf numFmtId="182" fontId="21" fillId="0" borderId="25" xfId="27" applyNumberFormat="1" applyFont="1" applyBorder="1" applyAlignment="1">
      <alignment vertical="center"/>
    </xf>
    <xf numFmtId="182" fontId="21" fillId="0" borderId="28" xfId="31" applyNumberFormat="1" applyFont="1" applyBorder="1" applyAlignment="1">
      <alignment vertical="center"/>
    </xf>
    <xf numFmtId="182" fontId="21" fillId="0" borderId="28" xfId="31" applyNumberFormat="1" applyFont="1" applyBorder="1" applyAlignment="1">
      <alignment horizontal="right" vertical="center"/>
    </xf>
    <xf numFmtId="182" fontId="21" fillId="0" borderId="29" xfId="31" applyNumberFormat="1" applyFont="1" applyBorder="1" applyAlignment="1">
      <alignment vertical="center"/>
    </xf>
    <xf numFmtId="182" fontId="21" fillId="0" borderId="18" xfId="31" applyNumberFormat="1" applyFont="1" applyBorder="1" applyAlignment="1">
      <alignment vertical="center"/>
    </xf>
    <xf numFmtId="182" fontId="21" fillId="0" borderId="29" xfId="31" applyNumberFormat="1" applyFont="1" applyBorder="1" applyAlignment="1">
      <alignment horizontal="right" vertical="center"/>
    </xf>
    <xf numFmtId="182" fontId="21" fillId="0" borderId="45" xfId="31" applyNumberFormat="1" applyFont="1" applyBorder="1" applyAlignment="1">
      <alignment vertical="center"/>
    </xf>
    <xf numFmtId="182" fontId="21" fillId="0" borderId="34" xfId="31" applyNumberFormat="1" applyFont="1" applyBorder="1" applyAlignment="1">
      <alignment vertical="center"/>
    </xf>
    <xf numFmtId="182" fontId="21" fillId="0" borderId="34" xfId="31" applyNumberFormat="1" applyFont="1" applyBorder="1" applyAlignment="1">
      <alignment horizontal="right" vertical="center"/>
    </xf>
    <xf numFmtId="182" fontId="21" fillId="0" borderId="35" xfId="31" applyNumberFormat="1" applyFont="1" applyBorder="1" applyAlignment="1">
      <alignment vertical="center"/>
    </xf>
    <xf numFmtId="182" fontId="21" fillId="0" borderId="19" xfId="31" applyNumberFormat="1" applyFont="1" applyBorder="1" applyAlignment="1">
      <alignment vertical="center"/>
    </xf>
    <xf numFmtId="182" fontId="21" fillId="0" borderId="35" xfId="31" applyNumberFormat="1" applyFont="1" applyBorder="1" applyAlignment="1">
      <alignment horizontal="right" vertical="center"/>
    </xf>
    <xf numFmtId="0" fontId="21" fillId="0" borderId="0" xfId="27" applyFont="1" applyBorder="1" applyAlignment="1">
      <alignment vertical="center"/>
    </xf>
    <xf numFmtId="0" fontId="21" fillId="0" borderId="0" xfId="27" applyFont="1" applyAlignment="1"/>
    <xf numFmtId="0" fontId="21" fillId="0" borderId="53" xfId="27" applyFont="1" applyBorder="1" applyAlignment="1">
      <alignment horizontal="center" vertical="center" wrapText="1"/>
    </xf>
    <xf numFmtId="0" fontId="21" fillId="0" borderId="21" xfId="27" applyFont="1" applyBorder="1" applyAlignment="1">
      <alignment horizontal="center" vertical="center" wrapText="1"/>
    </xf>
    <xf numFmtId="182" fontId="21" fillId="0" borderId="26" xfId="27" applyNumberFormat="1" applyFont="1" applyBorder="1" applyAlignment="1">
      <alignment vertical="center"/>
    </xf>
    <xf numFmtId="197" fontId="21" fillId="0" borderId="26" xfId="27" applyNumberFormat="1" applyFont="1" applyBorder="1" applyAlignment="1">
      <alignment vertical="center"/>
    </xf>
    <xf numFmtId="197" fontId="21" fillId="0" borderId="27" xfId="27" applyNumberFormat="1" applyFont="1" applyBorder="1" applyAlignment="1">
      <alignment vertical="center"/>
    </xf>
    <xf numFmtId="197" fontId="21" fillId="0" borderId="28" xfId="27" applyNumberFormat="1" applyFont="1" applyBorder="1" applyAlignment="1">
      <alignment vertical="center"/>
    </xf>
    <xf numFmtId="197" fontId="21" fillId="0" borderId="29" xfId="27" applyNumberFormat="1" applyFont="1" applyBorder="1" applyAlignment="1">
      <alignment vertical="center"/>
    </xf>
    <xf numFmtId="182" fontId="21" fillId="0" borderId="73" xfId="27" applyNumberFormat="1" applyFont="1" applyBorder="1" applyAlignment="1">
      <alignment vertical="center"/>
    </xf>
    <xf numFmtId="197" fontId="21" fillId="0" borderId="73" xfId="27" applyNumberFormat="1" applyFont="1" applyBorder="1" applyAlignment="1">
      <alignment vertical="center"/>
    </xf>
    <xf numFmtId="197" fontId="21" fillId="0" borderId="43" xfId="27" applyNumberFormat="1" applyFont="1" applyBorder="1" applyAlignment="1">
      <alignment vertical="center"/>
    </xf>
    <xf numFmtId="197" fontId="21" fillId="0" borderId="30" xfId="27" applyNumberFormat="1" applyFont="1" applyBorder="1" applyAlignment="1">
      <alignment vertical="center"/>
    </xf>
    <xf numFmtId="182" fontId="21" fillId="0" borderId="30" xfId="27" applyNumberFormat="1" applyFont="1" applyBorder="1" applyAlignment="1">
      <alignment vertical="center"/>
    </xf>
    <xf numFmtId="197" fontId="21" fillId="0" borderId="88" xfId="27" applyNumberFormat="1" applyFont="1" applyBorder="1" applyAlignment="1">
      <alignment vertical="center"/>
    </xf>
    <xf numFmtId="0" fontId="21" fillId="0" borderId="18" xfId="27" applyFont="1" applyBorder="1" applyAlignment="1">
      <alignment vertical="center"/>
    </xf>
    <xf numFmtId="182" fontId="21" fillId="0" borderId="45" xfId="27" applyNumberFormat="1" applyFont="1" applyBorder="1" applyAlignment="1">
      <alignment vertical="center"/>
    </xf>
    <xf numFmtId="197" fontId="21" fillId="0" borderId="45" xfId="27" applyNumberFormat="1" applyFont="1" applyBorder="1" applyAlignment="1">
      <alignment vertical="center"/>
    </xf>
    <xf numFmtId="182" fontId="21" fillId="0" borderId="34" xfId="27" applyNumberFormat="1" applyFont="1" applyBorder="1" applyAlignment="1">
      <alignment vertical="center"/>
    </xf>
    <xf numFmtId="197" fontId="21" fillId="0" borderId="34" xfId="27" applyNumberFormat="1" applyFont="1" applyBorder="1" applyAlignment="1">
      <alignment vertical="center"/>
    </xf>
    <xf numFmtId="197" fontId="21" fillId="0" borderId="35" xfId="27" applyNumberFormat="1" applyFont="1" applyBorder="1" applyAlignment="1">
      <alignment vertical="center"/>
    </xf>
    <xf numFmtId="182" fontId="21" fillId="0" borderId="18" xfId="27" applyNumberFormat="1" applyFont="1" applyBorder="1" applyAlignment="1">
      <alignment horizontal="right" vertical="center"/>
    </xf>
    <xf numFmtId="182" fontId="21" fillId="0" borderId="50" xfId="27" applyNumberFormat="1" applyFont="1" applyBorder="1" applyAlignment="1">
      <alignment vertical="center"/>
    </xf>
    <xf numFmtId="0" fontId="21" fillId="0" borderId="25" xfId="27" applyFont="1" applyBorder="1" applyAlignment="1">
      <alignment horizontal="left" vertical="center" wrapText="1"/>
    </xf>
    <xf numFmtId="182" fontId="21" fillId="0" borderId="19" xfId="27" applyNumberFormat="1" applyFont="1" applyBorder="1" applyAlignment="1">
      <alignment vertical="center"/>
    </xf>
    <xf numFmtId="0" fontId="21" fillId="0" borderId="29" xfId="27" applyFont="1" applyBorder="1" applyAlignment="1">
      <alignment horizontal="right" vertical="center"/>
    </xf>
    <xf numFmtId="182" fontId="21" fillId="0" borderId="26" xfId="27" applyNumberFormat="1" applyFont="1" applyBorder="1" applyAlignment="1">
      <alignment horizontal="center" vertical="center"/>
    </xf>
    <xf numFmtId="49" fontId="21" fillId="0" borderId="58" xfId="27" applyNumberFormat="1" applyFont="1" applyBorder="1" applyAlignment="1">
      <alignment horizontal="left" vertical="center" wrapText="1"/>
    </xf>
    <xf numFmtId="198" fontId="21" fillId="0" borderId="0" xfId="0" applyNumberFormat="1" applyFont="1" applyBorder="1" applyAlignment="1">
      <alignment vertical="center"/>
    </xf>
    <xf numFmtId="198" fontId="21" fillId="0" borderId="19" xfId="0" applyNumberFormat="1" applyFont="1" applyBorder="1" applyAlignment="1">
      <alignment horizontal="right" vertical="center"/>
    </xf>
    <xf numFmtId="0" fontId="21" fillId="0" borderId="22" xfId="0" applyNumberFormat="1" applyFont="1" applyFill="1" applyBorder="1" applyAlignment="1">
      <alignment vertical="center"/>
    </xf>
    <xf numFmtId="198" fontId="21" fillId="0" borderId="26" xfId="0" applyNumberFormat="1" applyFont="1" applyBorder="1" applyAlignment="1">
      <alignment horizontal="center" vertical="center"/>
    </xf>
    <xf numFmtId="199" fontId="21" fillId="0" borderId="26" xfId="0" applyNumberFormat="1" applyFont="1" applyBorder="1" applyAlignment="1">
      <alignment vertical="center"/>
    </xf>
    <xf numFmtId="199" fontId="21" fillId="0" borderId="27" xfId="0" applyNumberFormat="1" applyFont="1" applyBorder="1" applyAlignment="1">
      <alignment vertical="center"/>
    </xf>
    <xf numFmtId="199" fontId="21" fillId="0" borderId="39" xfId="0" applyNumberFormat="1" applyFont="1" applyBorder="1" applyAlignment="1">
      <alignment vertical="center"/>
    </xf>
    <xf numFmtId="198" fontId="21" fillId="0" borderId="88" xfId="0" applyNumberFormat="1" applyFont="1" applyBorder="1" applyAlignment="1">
      <alignment horizontal="center" vertical="center"/>
    </xf>
    <xf numFmtId="199" fontId="21" fillId="0" borderId="88" xfId="0" applyNumberFormat="1" applyFont="1" applyBorder="1" applyAlignment="1">
      <alignment vertical="center"/>
    </xf>
    <xf numFmtId="199" fontId="21" fillId="0" borderId="67" xfId="0" applyNumberFormat="1" applyFont="1" applyBorder="1" applyAlignment="1">
      <alignment vertical="center"/>
    </xf>
    <xf numFmtId="199" fontId="21" fillId="0" borderId="32" xfId="0" applyNumberFormat="1" applyFont="1" applyBorder="1" applyAlignment="1">
      <alignment vertical="center"/>
    </xf>
    <xf numFmtId="199" fontId="21" fillId="0" borderId="89" xfId="0" applyNumberFormat="1" applyFont="1" applyBorder="1" applyAlignment="1">
      <alignment vertical="center"/>
    </xf>
    <xf numFmtId="198" fontId="21" fillId="0" borderId="41" xfId="0" applyNumberFormat="1" applyFont="1" applyBorder="1" applyAlignment="1">
      <alignment horizontal="center" vertical="center"/>
    </xf>
    <xf numFmtId="199" fontId="21" fillId="0" borderId="41" xfId="0" applyNumberFormat="1" applyFont="1" applyBorder="1" applyAlignment="1">
      <alignment vertical="center"/>
    </xf>
    <xf numFmtId="199" fontId="21" fillId="0" borderId="61" xfId="0" applyNumberFormat="1" applyFont="1" applyBorder="1" applyAlignment="1">
      <alignment vertical="center"/>
    </xf>
    <xf numFmtId="199" fontId="21" fillId="0" borderId="40" xfId="0" applyNumberFormat="1" applyFont="1" applyBorder="1" applyAlignment="1">
      <alignment vertical="center"/>
    </xf>
    <xf numFmtId="198" fontId="21" fillId="0" borderId="42" xfId="0" applyNumberFormat="1" applyFont="1" applyBorder="1" applyAlignment="1">
      <alignment horizontal="center" vertical="center"/>
    </xf>
    <xf numFmtId="199" fontId="21" fillId="0" borderId="30" xfId="0" applyNumberFormat="1" applyFont="1" applyBorder="1" applyAlignment="1">
      <alignment vertical="center"/>
    </xf>
    <xf numFmtId="199" fontId="21" fillId="0" borderId="42" xfId="0" applyNumberFormat="1" applyFont="1" applyBorder="1" applyAlignment="1">
      <alignment vertical="center"/>
    </xf>
    <xf numFmtId="199" fontId="21" fillId="0" borderId="66" xfId="0" applyNumberFormat="1" applyFont="1" applyBorder="1" applyAlignment="1">
      <alignment vertical="center"/>
    </xf>
    <xf numFmtId="199" fontId="21" fillId="0" borderId="44" xfId="0" applyNumberFormat="1" applyFont="1" applyBorder="1" applyAlignment="1">
      <alignment vertical="center"/>
    </xf>
    <xf numFmtId="198" fontId="21" fillId="0" borderId="45" xfId="0" applyNumberFormat="1" applyFont="1" applyBorder="1" applyAlignment="1">
      <alignment horizontal="center" vertical="center"/>
    </xf>
    <xf numFmtId="199" fontId="21" fillId="0" borderId="45" xfId="0" applyNumberFormat="1" applyFont="1" applyBorder="1" applyAlignment="1">
      <alignment vertical="center"/>
    </xf>
    <xf numFmtId="199" fontId="21" fillId="0" borderId="46" xfId="0" applyNumberFormat="1" applyFont="1" applyBorder="1" applyAlignment="1">
      <alignment vertical="center"/>
    </xf>
    <xf numFmtId="199" fontId="21" fillId="0" borderId="33" xfId="0" applyNumberFormat="1" applyFont="1" applyBorder="1" applyAlignment="1">
      <alignment vertical="center"/>
    </xf>
    <xf numFmtId="198" fontId="21" fillId="0" borderId="0" xfId="0" applyNumberFormat="1" applyFont="1" applyAlignment="1">
      <alignment vertical="center"/>
    </xf>
    <xf numFmtId="0" fontId="21" fillId="0" borderId="0" xfId="32" applyFont="1" applyFill="1" applyAlignment="1">
      <alignment vertical="center"/>
    </xf>
    <xf numFmtId="0" fontId="21" fillId="0" borderId="0" xfId="32" applyFont="1" applyFill="1" applyAlignment="1">
      <alignment horizontal="right" vertical="center"/>
    </xf>
    <xf numFmtId="49" fontId="21" fillId="0" borderId="25" xfId="32" applyNumberFormat="1" applyFont="1" applyFill="1" applyBorder="1" applyAlignment="1" applyProtection="1">
      <alignment horizontal="center" vertical="center"/>
      <protection locked="0"/>
    </xf>
    <xf numFmtId="49" fontId="21" fillId="0" borderId="32" xfId="32" applyNumberFormat="1" applyFont="1" applyFill="1" applyBorder="1" applyAlignment="1" applyProtection="1">
      <alignment horizontal="center" vertical="center"/>
      <protection locked="0"/>
    </xf>
    <xf numFmtId="0" fontId="21" fillId="0" borderId="0" xfId="32" applyFont="1" applyFill="1" applyBorder="1" applyAlignment="1">
      <alignment vertical="center"/>
    </xf>
    <xf numFmtId="199" fontId="21" fillId="0" borderId="0" xfId="32" applyNumberFormat="1" applyFont="1" applyFill="1" applyAlignment="1">
      <alignment vertical="center"/>
    </xf>
    <xf numFmtId="0" fontId="21" fillId="0" borderId="62" xfId="0" applyFont="1" applyFill="1" applyBorder="1" applyAlignment="1">
      <alignment horizontal="center" vertical="center"/>
    </xf>
    <xf numFmtId="191" fontId="21" fillId="0" borderId="40" xfId="0" applyNumberFormat="1" applyFont="1" applyBorder="1" applyAlignment="1">
      <alignment horizontal="center" vertical="center"/>
    </xf>
    <xf numFmtId="0" fontId="21" fillId="0" borderId="61" xfId="27" applyFont="1" applyBorder="1" applyAlignment="1">
      <alignment horizontal="right" vertical="center"/>
    </xf>
    <xf numFmtId="0" fontId="21" fillId="0" borderId="79" xfId="27" applyFont="1" applyBorder="1" applyAlignment="1">
      <alignment vertical="center"/>
    </xf>
    <xf numFmtId="182" fontId="21" fillId="0" borderId="42" xfId="27" applyNumberFormat="1" applyFont="1" applyBorder="1" applyAlignment="1">
      <alignment horizontal="center" vertical="center"/>
    </xf>
    <xf numFmtId="182" fontId="21" fillId="0" borderId="48" xfId="27" applyNumberFormat="1" applyFont="1" applyBorder="1" applyAlignment="1">
      <alignment vertical="center"/>
    </xf>
    <xf numFmtId="49" fontId="21" fillId="0" borderId="58" xfId="32" quotePrefix="1" applyNumberFormat="1" applyFont="1" applyFill="1" applyBorder="1" applyAlignment="1" applyProtection="1">
      <alignment horizontal="center" vertical="center"/>
      <protection locked="0"/>
    </xf>
    <xf numFmtId="49" fontId="21" fillId="0" borderId="25" xfId="32" quotePrefix="1" applyNumberFormat="1" applyFont="1" applyFill="1" applyBorder="1" applyAlignment="1" applyProtection="1">
      <alignment horizontal="center" vertical="center"/>
      <protection locked="0"/>
    </xf>
    <xf numFmtId="182" fontId="15" fillId="0" borderId="28" xfId="27" applyNumberFormat="1" applyFont="1" applyBorder="1" applyAlignment="1">
      <alignment vertical="center"/>
    </xf>
    <xf numFmtId="182" fontId="15" fillId="0" borderId="29" xfId="27" applyNumberFormat="1" applyFont="1" applyBorder="1" applyAlignment="1">
      <alignment vertical="center"/>
    </xf>
    <xf numFmtId="0" fontId="15" fillId="0" borderId="0" xfId="27" applyFont="1" applyBorder="1" applyAlignment="1">
      <alignment vertical="center"/>
    </xf>
    <xf numFmtId="0" fontId="15" fillId="0" borderId="17" xfId="27" applyFont="1" applyBorder="1" applyAlignment="1">
      <alignment horizontal="center" vertical="center"/>
    </xf>
    <xf numFmtId="0" fontId="15" fillId="0" borderId="73" xfId="27" applyFont="1" applyBorder="1" applyAlignment="1">
      <alignment horizontal="center" vertical="center" wrapText="1"/>
    </xf>
    <xf numFmtId="0" fontId="15" fillId="0" borderId="73" xfId="27" applyFont="1" applyBorder="1" applyAlignment="1">
      <alignment horizontal="center" vertical="center"/>
    </xf>
    <xf numFmtId="0" fontId="15" fillId="0" borderId="48" xfId="27" applyFont="1" applyBorder="1" applyAlignment="1">
      <alignment horizontal="center" vertical="center"/>
    </xf>
    <xf numFmtId="0" fontId="21" fillId="0" borderId="21"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50" xfId="0" applyFont="1" applyFill="1" applyBorder="1" applyAlignment="1">
      <alignment horizontal="center" vertical="center"/>
    </xf>
    <xf numFmtId="0" fontId="21" fillId="0" borderId="22" xfId="0" applyFont="1" applyBorder="1" applyAlignment="1">
      <alignment horizontal="center" vertical="center"/>
    </xf>
    <xf numFmtId="49" fontId="69" fillId="0" borderId="22" xfId="29" applyNumberFormat="1" applyFont="1" applyFill="1" applyBorder="1" applyAlignment="1">
      <alignment horizontal="center" vertical="center" wrapText="1"/>
    </xf>
    <xf numFmtId="0" fontId="21" fillId="0" borderId="50" xfId="27" applyFont="1" applyBorder="1" applyAlignment="1">
      <alignment horizontal="center" vertical="center"/>
    </xf>
    <xf numFmtId="182" fontId="21" fillId="0" borderId="35" xfId="0" applyNumberFormat="1" applyFont="1" applyFill="1" applyBorder="1" applyAlignment="1">
      <alignment vertical="center"/>
    </xf>
    <xf numFmtId="0" fontId="21" fillId="0" borderId="29" xfId="0" applyFont="1" applyFill="1" applyBorder="1" applyAlignment="1">
      <alignment horizontal="center" vertical="center"/>
    </xf>
    <xf numFmtId="49" fontId="21" fillId="0" borderId="50" xfId="0" applyNumberFormat="1" applyFont="1" applyBorder="1" applyAlignment="1">
      <alignment horizontal="right" vertical="center" indent="1"/>
    </xf>
    <xf numFmtId="49" fontId="21" fillId="0" borderId="18" xfId="0" applyNumberFormat="1" applyFont="1" applyBorder="1" applyAlignment="1">
      <alignment horizontal="right" vertical="center" indent="1"/>
    </xf>
    <xf numFmtId="49" fontId="21" fillId="0" borderId="65" xfId="0" applyNumberFormat="1" applyFont="1" applyBorder="1" applyAlignment="1">
      <alignment horizontal="right" vertical="center" indent="1"/>
    </xf>
    <xf numFmtId="49" fontId="21" fillId="0" borderId="51" xfId="0" applyNumberFormat="1" applyFont="1" applyBorder="1" applyAlignment="1">
      <alignment horizontal="right" vertical="center" indent="1"/>
    </xf>
    <xf numFmtId="187" fontId="21" fillId="0" borderId="11" xfId="0" applyNumberFormat="1" applyFont="1" applyBorder="1" applyAlignment="1">
      <alignment vertical="center"/>
    </xf>
    <xf numFmtId="49" fontId="69" fillId="0" borderId="50" xfId="29" applyNumberFormat="1" applyFont="1" applyFill="1" applyBorder="1" applyAlignment="1">
      <alignment horizontal="left" vertical="center" indent="1"/>
    </xf>
    <xf numFmtId="49" fontId="21" fillId="0" borderId="18" xfId="30" applyNumberFormat="1" applyFont="1" applyFill="1" applyBorder="1" applyAlignment="1">
      <alignment horizontal="left" vertical="center" indent="2"/>
    </xf>
    <xf numFmtId="49" fontId="21" fillId="0" borderId="51" xfId="30" applyNumberFormat="1" applyFont="1" applyFill="1" applyBorder="1" applyAlignment="1">
      <alignment horizontal="left" vertical="center" indent="2"/>
    </xf>
    <xf numFmtId="49" fontId="21" fillId="0" borderId="18" xfId="30" applyNumberFormat="1" applyFont="1" applyFill="1" applyBorder="1" applyAlignment="1">
      <alignment horizontal="left" vertical="center" indent="3"/>
    </xf>
    <xf numFmtId="49" fontId="69" fillId="0" borderId="18" xfId="29" applyNumberFormat="1" applyFont="1" applyFill="1" applyBorder="1" applyAlignment="1">
      <alignment horizontal="left" vertical="center" indent="3"/>
    </xf>
    <xf numFmtId="0" fontId="21" fillId="0" borderId="18" xfId="27" applyFont="1" applyBorder="1" applyAlignment="1">
      <alignment horizontal="left" vertical="center" indent="1"/>
    </xf>
    <xf numFmtId="0" fontId="21" fillId="0" borderId="87" xfId="27" applyFont="1" applyBorder="1" applyAlignment="1">
      <alignment horizontal="left" vertical="center" indent="1"/>
    </xf>
    <xf numFmtId="0" fontId="21" fillId="0" borderId="48" xfId="27" applyFont="1" applyBorder="1" applyAlignment="1">
      <alignment horizontal="left" vertical="center" indent="1"/>
    </xf>
    <xf numFmtId="0" fontId="21" fillId="0" borderId="18" xfId="27" applyFont="1" applyBorder="1" applyAlignment="1">
      <alignment horizontal="left" vertical="center" indent="2"/>
    </xf>
    <xf numFmtId="0" fontId="21" fillId="0" borderId="45" xfId="27" applyFont="1" applyBorder="1" applyAlignment="1">
      <alignment horizontal="left" vertical="center" indent="1"/>
    </xf>
    <xf numFmtId="49" fontId="21" fillId="0" borderId="40" xfId="32" applyNumberFormat="1" applyFont="1" applyFill="1" applyBorder="1" applyAlignment="1" applyProtection="1">
      <alignment horizontal="center" vertical="center"/>
      <protection locked="0"/>
    </xf>
    <xf numFmtId="49" fontId="21" fillId="0" borderId="44" xfId="33" quotePrefix="1" applyNumberFormat="1" applyFont="1" applyFill="1" applyBorder="1" applyAlignment="1" applyProtection="1">
      <alignment horizontal="center" vertical="center"/>
      <protection locked="0"/>
    </xf>
    <xf numFmtId="49" fontId="21" fillId="0" borderId="33" xfId="32" quotePrefix="1" applyNumberFormat="1" applyFont="1" applyFill="1" applyBorder="1" applyAlignment="1" applyProtection="1">
      <alignment horizontal="center" vertical="center"/>
      <protection locked="0"/>
    </xf>
    <xf numFmtId="182" fontId="21" fillId="0" borderId="28" xfId="0" applyNumberFormat="1" applyFont="1" applyBorder="1">
      <alignment vertical="center"/>
    </xf>
    <xf numFmtId="182" fontId="21" fillId="0" borderId="29" xfId="0" applyNumberFormat="1" applyFont="1" applyBorder="1">
      <alignment vertical="center"/>
    </xf>
    <xf numFmtId="182" fontId="21" fillId="0" borderId="28" xfId="0" applyNumberFormat="1" applyFont="1" applyBorder="1" applyAlignment="1">
      <alignment horizontal="center" vertical="center"/>
    </xf>
    <xf numFmtId="182" fontId="21" fillId="0" borderId="28" xfId="0" applyNumberFormat="1" applyFont="1" applyBorder="1" applyAlignment="1">
      <alignment horizontal="center" vertical="center" wrapText="1"/>
    </xf>
    <xf numFmtId="182" fontId="21" fillId="0" borderId="88" xfId="0" applyNumberFormat="1" applyFont="1" applyBorder="1" applyAlignment="1">
      <alignment horizontal="center" vertical="center"/>
    </xf>
    <xf numFmtId="182" fontId="21" fillId="0" borderId="88" xfId="0" applyNumberFormat="1" applyFont="1" applyBorder="1">
      <alignment vertical="center"/>
    </xf>
    <xf numFmtId="182" fontId="21" fillId="0" borderId="45" xfId="0" applyNumberFormat="1" applyFont="1" applyBorder="1">
      <alignment vertical="center"/>
    </xf>
    <xf numFmtId="182" fontId="21" fillId="0" borderId="25" xfId="0" applyNumberFormat="1" applyFont="1" applyBorder="1">
      <alignment vertical="center"/>
    </xf>
    <xf numFmtId="182" fontId="21" fillId="0" borderId="88" xfId="0" applyNumberFormat="1" applyFont="1" applyBorder="1" applyAlignment="1">
      <alignment horizontal="center" vertical="center" wrapText="1"/>
    </xf>
    <xf numFmtId="182" fontId="21" fillId="0" borderId="28" xfId="0" applyNumberFormat="1" applyFont="1" applyFill="1" applyBorder="1" applyAlignment="1">
      <alignment horizontal="right" vertical="center"/>
    </xf>
    <xf numFmtId="182" fontId="21" fillId="0" borderId="29" xfId="0" applyNumberFormat="1" applyFont="1" applyFill="1" applyBorder="1" applyAlignment="1">
      <alignment horizontal="right" vertical="center"/>
    </xf>
    <xf numFmtId="182" fontId="21" fillId="0" borderId="25" xfId="0" applyNumberFormat="1" applyFont="1" applyFill="1" applyBorder="1" applyAlignment="1">
      <alignment horizontal="right" vertical="center"/>
    </xf>
    <xf numFmtId="0" fontId="21" fillId="0" borderId="87" xfId="0" applyFont="1" applyBorder="1" applyAlignment="1">
      <alignment horizontal="left" vertical="center" indent="1"/>
    </xf>
    <xf numFmtId="0" fontId="21" fillId="0" borderId="18" xfId="0" applyFont="1" applyBorder="1" applyAlignment="1">
      <alignment horizontal="left" vertical="center" indent="1"/>
    </xf>
    <xf numFmtId="0" fontId="21" fillId="0" borderId="65" xfId="0" applyFont="1" applyBorder="1" applyAlignment="1">
      <alignment horizontal="left" vertical="center" indent="1"/>
    </xf>
    <xf numFmtId="0" fontId="21" fillId="0" borderId="51" xfId="0" applyFont="1" applyBorder="1" applyAlignment="1">
      <alignment horizontal="left" vertical="center" indent="1"/>
    </xf>
    <xf numFmtId="49" fontId="21" fillId="0" borderId="18" xfId="0" applyNumberFormat="1" applyFont="1" applyBorder="1" applyAlignment="1">
      <alignment horizontal="left" vertical="center" indent="1"/>
    </xf>
    <xf numFmtId="49" fontId="21" fillId="0" borderId="65" xfId="0" applyNumberFormat="1" applyFont="1" applyBorder="1" applyAlignment="1">
      <alignment horizontal="left" vertical="center" indent="1"/>
    </xf>
    <xf numFmtId="0" fontId="21" fillId="0" borderId="117" xfId="0" applyFont="1" applyFill="1" applyBorder="1" applyAlignment="1">
      <alignment horizontal="centerContinuous" vertical="center"/>
    </xf>
    <xf numFmtId="0" fontId="21" fillId="0" borderId="118" xfId="0" applyFont="1" applyFill="1" applyBorder="1" applyAlignment="1">
      <alignment horizontal="center" vertical="center"/>
    </xf>
    <xf numFmtId="0" fontId="21" fillId="0" borderId="119" xfId="0" applyFont="1" applyFill="1" applyBorder="1" applyAlignment="1">
      <alignment horizontal="center" vertical="center"/>
    </xf>
    <xf numFmtId="180" fontId="21" fillId="0" borderId="81" xfId="0" applyNumberFormat="1" applyFont="1" applyFill="1" applyBorder="1" applyAlignment="1">
      <alignment horizontal="right" vertical="center"/>
    </xf>
    <xf numFmtId="180" fontId="21" fillId="0" borderId="90" xfId="0" applyNumberFormat="1" applyFont="1" applyFill="1" applyBorder="1" applyAlignment="1">
      <alignment horizontal="right" vertical="center"/>
    </xf>
    <xf numFmtId="180" fontId="21" fillId="0" borderId="80" xfId="0" applyNumberFormat="1" applyFont="1" applyFill="1" applyBorder="1" applyAlignment="1">
      <alignment horizontal="right" vertical="center"/>
    </xf>
    <xf numFmtId="180" fontId="21" fillId="0" borderId="82" xfId="0" applyNumberFormat="1" applyFont="1" applyFill="1" applyBorder="1" applyAlignment="1">
      <alignment horizontal="right" vertical="center"/>
    </xf>
    <xf numFmtId="180" fontId="21" fillId="0" borderId="7" xfId="0" applyNumberFormat="1" applyFont="1" applyFill="1" applyBorder="1" applyAlignment="1">
      <alignment horizontal="right" vertical="center"/>
    </xf>
    <xf numFmtId="180" fontId="21" fillId="0" borderId="8" xfId="0" applyNumberFormat="1" applyFont="1" applyFill="1" applyBorder="1" applyAlignment="1">
      <alignment horizontal="right" vertical="center"/>
    </xf>
    <xf numFmtId="180" fontId="21" fillId="0" borderId="84" xfId="0" applyNumberFormat="1" applyFont="1" applyFill="1" applyBorder="1" applyAlignment="1">
      <alignment horizontal="right" vertical="center"/>
    </xf>
    <xf numFmtId="180" fontId="21" fillId="0" borderId="120" xfId="0" applyNumberFormat="1" applyFont="1" applyFill="1" applyBorder="1" applyAlignment="1">
      <alignment horizontal="right" vertical="center"/>
    </xf>
    <xf numFmtId="180" fontId="21" fillId="0" borderId="83" xfId="0" applyNumberFormat="1" applyFont="1" applyFill="1" applyBorder="1" applyAlignment="1">
      <alignment horizontal="right" vertical="center"/>
    </xf>
    <xf numFmtId="180" fontId="21" fillId="0" borderId="86" xfId="0" applyNumberFormat="1" applyFont="1" applyFill="1" applyBorder="1" applyAlignment="1">
      <alignment horizontal="right" vertical="center"/>
    </xf>
    <xf numFmtId="180" fontId="21" fillId="0" borderId="121" xfId="0" applyNumberFormat="1" applyFont="1" applyFill="1" applyBorder="1" applyAlignment="1">
      <alignment horizontal="right" vertical="center"/>
    </xf>
    <xf numFmtId="180" fontId="21" fillId="0" borderId="85" xfId="0" applyNumberFormat="1" applyFont="1" applyFill="1" applyBorder="1" applyAlignment="1">
      <alignment horizontal="right" vertical="center"/>
    </xf>
    <xf numFmtId="0" fontId="21" fillId="0" borderId="117" xfId="0" applyFont="1" applyFill="1" applyBorder="1" applyAlignment="1">
      <alignment horizontal="center" vertical="center"/>
    </xf>
    <xf numFmtId="185" fontId="21" fillId="0" borderId="117" xfId="1" applyNumberFormat="1" applyFont="1" applyBorder="1" applyAlignment="1">
      <alignment horizontal="center" vertical="center"/>
    </xf>
    <xf numFmtId="185" fontId="21" fillId="0" borderId="118" xfId="1" applyNumberFormat="1" applyFont="1" applyBorder="1" applyAlignment="1">
      <alignment horizontal="center" vertical="center"/>
    </xf>
    <xf numFmtId="185" fontId="21" fillId="0" borderId="122" xfId="1" applyNumberFormat="1" applyFont="1" applyBorder="1" applyAlignment="1">
      <alignment horizontal="center" vertical="center"/>
    </xf>
    <xf numFmtId="192" fontId="21" fillId="0" borderId="123" xfId="1" applyNumberFormat="1" applyFont="1" applyBorder="1" applyAlignment="1">
      <alignment vertical="center"/>
    </xf>
    <xf numFmtId="192" fontId="21" fillId="0" borderId="124" xfId="1" applyNumberFormat="1" applyFont="1" applyBorder="1" applyAlignment="1">
      <alignment vertical="center"/>
    </xf>
    <xf numFmtId="192" fontId="21" fillId="0" borderId="64" xfId="1" applyNumberFormat="1" applyFont="1" applyBorder="1" applyAlignment="1">
      <alignment vertical="center"/>
    </xf>
    <xf numFmtId="185" fontId="21" fillId="0" borderId="117" xfId="1" quotePrefix="1" applyNumberFormat="1" applyFont="1" applyBorder="1" applyAlignment="1">
      <alignment horizontal="center" vertical="center"/>
    </xf>
    <xf numFmtId="185" fontId="21" fillId="0" borderId="118" xfId="1" quotePrefix="1" applyNumberFormat="1" applyFont="1" applyBorder="1" applyAlignment="1">
      <alignment horizontal="center" vertical="center"/>
    </xf>
    <xf numFmtId="185" fontId="21" fillId="0" borderId="122" xfId="1" quotePrefix="1" applyNumberFormat="1" applyFont="1" applyBorder="1" applyAlignment="1">
      <alignment horizontal="center" vertical="center"/>
    </xf>
    <xf numFmtId="0" fontId="21" fillId="0" borderId="117" xfId="32" applyFont="1" applyFill="1" applyBorder="1" applyAlignment="1">
      <alignment horizontal="center" vertical="center"/>
    </xf>
    <xf numFmtId="0" fontId="21" fillId="0" borderId="122" xfId="32" applyFont="1" applyFill="1" applyBorder="1" applyAlignment="1">
      <alignment horizontal="center" vertical="center" wrapText="1"/>
    </xf>
    <xf numFmtId="199" fontId="21" fillId="0" borderId="125" xfId="1" applyNumberFormat="1" applyFont="1" applyBorder="1" applyAlignment="1">
      <alignment vertical="center"/>
    </xf>
    <xf numFmtId="199" fontId="21" fillId="0" borderId="126" xfId="1" applyNumberFormat="1" applyFont="1" applyBorder="1" applyAlignment="1">
      <alignment vertical="center"/>
    </xf>
    <xf numFmtId="199" fontId="21" fillId="0" borderId="127" xfId="1" applyNumberFormat="1" applyFont="1" applyBorder="1" applyAlignment="1">
      <alignment vertical="center"/>
    </xf>
    <xf numFmtId="199" fontId="21" fillId="0" borderId="78" xfId="1" applyNumberFormat="1" applyFont="1" applyBorder="1" applyAlignment="1">
      <alignment vertical="center"/>
    </xf>
    <xf numFmtId="199" fontId="21" fillId="0" borderId="128" xfId="1" applyNumberFormat="1" applyFont="1" applyBorder="1" applyAlignment="1">
      <alignment vertical="center"/>
    </xf>
    <xf numFmtId="199" fontId="21" fillId="0" borderId="129" xfId="1" applyNumberFormat="1" applyFont="1" applyBorder="1" applyAlignment="1">
      <alignment vertical="center"/>
    </xf>
    <xf numFmtId="199" fontId="21" fillId="0" borderId="130" xfId="1" applyNumberFormat="1" applyFont="1" applyBorder="1" applyAlignment="1">
      <alignment vertical="center"/>
    </xf>
    <xf numFmtId="199" fontId="21" fillId="0" borderId="82" xfId="1" applyNumberFormat="1" applyFont="1" applyBorder="1" applyAlignment="1">
      <alignment vertical="center"/>
    </xf>
    <xf numFmtId="199" fontId="21" fillId="0" borderId="131" xfId="1" applyNumberFormat="1" applyFont="1" applyBorder="1" applyAlignment="1">
      <alignment vertical="center"/>
    </xf>
    <xf numFmtId="199" fontId="21" fillId="0" borderId="132" xfId="1" applyNumberFormat="1" applyFont="1" applyBorder="1" applyAlignment="1">
      <alignment vertical="center"/>
    </xf>
    <xf numFmtId="0" fontId="21" fillId="0" borderId="119" xfId="32" applyFont="1" applyFill="1" applyBorder="1" applyAlignment="1">
      <alignment horizontal="center" vertical="center" wrapText="1"/>
    </xf>
    <xf numFmtId="199" fontId="21" fillId="0" borderId="11" xfId="1" applyNumberFormat="1" applyFont="1" applyBorder="1" applyAlignment="1">
      <alignment vertical="center"/>
    </xf>
    <xf numFmtId="199" fontId="21" fillId="0" borderId="8" xfId="1" applyNumberFormat="1" applyFont="1" applyBorder="1" applyAlignment="1">
      <alignment vertical="center"/>
    </xf>
    <xf numFmtId="199" fontId="21" fillId="0" borderId="77" xfId="32" applyNumberFormat="1" applyFont="1" applyFill="1" applyBorder="1" applyAlignment="1">
      <alignment vertical="center"/>
    </xf>
    <xf numFmtId="199" fontId="21" fillId="0" borderId="5" xfId="1" applyNumberFormat="1" applyFont="1" applyBorder="1" applyAlignment="1">
      <alignment vertical="center"/>
    </xf>
    <xf numFmtId="199" fontId="21" fillId="0" borderId="14" xfId="1" applyNumberFormat="1" applyFont="1" applyBorder="1" applyAlignment="1">
      <alignment vertical="center"/>
    </xf>
    <xf numFmtId="0" fontId="73" fillId="0" borderId="0" xfId="27" applyFont="1" applyAlignment="1">
      <alignment vertical="center"/>
    </xf>
    <xf numFmtId="0" fontId="21" fillId="0" borderId="25" xfId="0" applyFont="1" applyFill="1" applyBorder="1" applyAlignment="1">
      <alignment horizontal="right" vertical="center" indent="1"/>
    </xf>
    <xf numFmtId="0" fontId="21" fillId="0" borderId="25" xfId="0" quotePrefix="1" applyFont="1" applyFill="1" applyBorder="1" applyAlignment="1">
      <alignment horizontal="right" vertical="center" indent="2"/>
    </xf>
    <xf numFmtId="0" fontId="21" fillId="0" borderId="32" xfId="0" applyFont="1" applyFill="1" applyBorder="1" applyAlignment="1">
      <alignment horizontal="right" vertical="center" indent="2"/>
    </xf>
    <xf numFmtId="0" fontId="21" fillId="0" borderId="33" xfId="0" applyFont="1" applyFill="1" applyBorder="1" applyAlignment="1">
      <alignment horizontal="right" vertical="center" indent="2"/>
    </xf>
    <xf numFmtId="0" fontId="9" fillId="3" borderId="90" xfId="2" applyFont="1" applyFill="1" applyBorder="1" applyAlignment="1" applyProtection="1">
      <alignment vertical="center"/>
    </xf>
    <xf numFmtId="0" fontId="9" fillId="3" borderId="7" xfId="2" applyFont="1" applyFill="1" applyBorder="1" applyAlignment="1" applyProtection="1">
      <alignment vertical="center"/>
    </xf>
    <xf numFmtId="0" fontId="9" fillId="3" borderId="7" xfId="2" applyFont="1" applyFill="1" applyBorder="1" applyAlignment="1" applyProtection="1">
      <alignment horizontal="left" vertical="center"/>
    </xf>
    <xf numFmtId="0" fontId="9" fillId="3" borderId="10" xfId="2" applyFont="1" applyFill="1" applyBorder="1" applyAlignment="1" applyProtection="1">
      <alignment horizontal="left" vertical="center"/>
    </xf>
    <xf numFmtId="0" fontId="9" fillId="3" borderId="10" xfId="2" applyFont="1" applyFill="1" applyBorder="1" applyAlignment="1" applyProtection="1">
      <alignment vertical="center"/>
    </xf>
    <xf numFmtId="0" fontId="9" fillId="3" borderId="10" xfId="2" applyFont="1" applyFill="1" applyBorder="1" applyAlignment="1" applyProtection="1">
      <alignment vertical="center" wrapText="1"/>
    </xf>
    <xf numFmtId="0" fontId="9" fillId="3" borderId="13" xfId="2" applyFont="1" applyFill="1" applyBorder="1" applyAlignment="1" applyProtection="1">
      <alignment vertical="center"/>
    </xf>
    <xf numFmtId="0" fontId="15" fillId="0" borderId="49" xfId="27" applyFont="1" applyBorder="1" applyAlignment="1">
      <alignment horizontal="center" vertical="center" wrapText="1"/>
    </xf>
    <xf numFmtId="0" fontId="21" fillId="0" borderId="46" xfId="27" applyFont="1" applyBorder="1" applyAlignment="1">
      <alignment horizontal="right" vertical="center"/>
    </xf>
    <xf numFmtId="0" fontId="21" fillId="0" borderId="51" xfId="27" applyFont="1" applyBorder="1" applyAlignment="1">
      <alignment vertical="center"/>
    </xf>
    <xf numFmtId="49" fontId="21" fillId="0" borderId="33" xfId="27" applyNumberFormat="1" applyFont="1" applyBorder="1" applyAlignment="1">
      <alignment horizontal="left" vertical="center" wrapText="1"/>
    </xf>
    <xf numFmtId="200" fontId="21" fillId="0" borderId="0" xfId="27" applyNumberFormat="1" applyFont="1" applyFill="1"/>
    <xf numFmtId="193" fontId="21" fillId="0" borderId="27" xfId="0" applyNumberFormat="1" applyFont="1" applyBorder="1" applyAlignment="1">
      <alignment horizontal="right" vertical="center"/>
    </xf>
    <xf numFmtId="193" fontId="21" fillId="0" borderId="29" xfId="0" applyNumberFormat="1" applyFont="1" applyBorder="1" applyAlignment="1">
      <alignment horizontal="right" vertical="center"/>
    </xf>
    <xf numFmtId="193" fontId="21" fillId="0" borderId="31" xfId="0" applyNumberFormat="1" applyFont="1" applyBorder="1" applyAlignment="1">
      <alignment horizontal="right" vertical="center"/>
    </xf>
    <xf numFmtId="0" fontId="21" fillId="0" borderId="49" xfId="27" applyFont="1" applyBorder="1" applyAlignment="1">
      <alignment horizontal="center" vertical="top" wrapText="1"/>
    </xf>
    <xf numFmtId="182" fontId="21" fillId="0" borderId="25" xfId="31" applyNumberFormat="1" applyFont="1" applyBorder="1" applyAlignment="1">
      <alignment vertical="center"/>
    </xf>
    <xf numFmtId="182" fontId="21" fillId="0" borderId="63" xfId="31" applyNumberFormat="1" applyFont="1" applyBorder="1" applyAlignment="1">
      <alignment vertical="center"/>
    </xf>
    <xf numFmtId="49" fontId="21" fillId="0" borderId="40" xfId="27" applyNumberFormat="1" applyFont="1" applyBorder="1" applyAlignment="1">
      <alignment vertical="center"/>
    </xf>
    <xf numFmtId="0" fontId="21" fillId="0" borderId="25" xfId="27" applyFont="1" applyBorder="1" applyAlignment="1">
      <alignment vertical="center" wrapText="1"/>
    </xf>
    <xf numFmtId="206" fontId="21" fillId="0" borderId="61" xfId="0" applyNumberFormat="1" applyFont="1" applyFill="1" applyBorder="1" applyAlignment="1">
      <alignment horizontal="right" vertical="center"/>
    </xf>
    <xf numFmtId="206" fontId="21" fillId="0" borderId="72" xfId="1" applyNumberFormat="1" applyFont="1" applyBorder="1" applyAlignment="1">
      <alignment vertical="center"/>
    </xf>
    <xf numFmtId="206" fontId="21" fillId="0" borderId="64" xfId="1" applyNumberFormat="1" applyFont="1" applyBorder="1" applyAlignment="1">
      <alignment vertical="center"/>
    </xf>
    <xf numFmtId="207" fontId="21" fillId="0" borderId="29" xfId="0" applyNumberFormat="1" applyFont="1" applyBorder="1" applyAlignment="1">
      <alignment vertical="center"/>
    </xf>
    <xf numFmtId="207" fontId="21" fillId="0" borderId="45" xfId="0" applyNumberFormat="1" applyFont="1" applyBorder="1" applyAlignment="1">
      <alignment vertical="center"/>
    </xf>
    <xf numFmtId="206" fontId="21" fillId="0" borderId="123" xfId="1" applyNumberFormat="1" applyFont="1" applyBorder="1" applyAlignment="1">
      <alignment vertical="center"/>
    </xf>
    <xf numFmtId="182" fontId="21" fillId="0" borderId="28" xfId="27" applyNumberFormat="1" applyFont="1" applyBorder="1" applyAlignment="1">
      <alignment horizontal="center" vertical="center"/>
    </xf>
    <xf numFmtId="0" fontId="21" fillId="0" borderId="43" xfId="27" applyFont="1" applyBorder="1" applyAlignment="1">
      <alignment horizontal="right" vertical="center"/>
    </xf>
    <xf numFmtId="0" fontId="21" fillId="0" borderId="48" xfId="27" applyFont="1" applyBorder="1" applyAlignment="1">
      <alignment vertical="center"/>
    </xf>
    <xf numFmtId="49" fontId="21" fillId="0" borderId="49" xfId="27" applyNumberFormat="1" applyFont="1" applyBorder="1" applyAlignment="1">
      <alignment horizontal="left" vertical="center" wrapText="1"/>
    </xf>
    <xf numFmtId="49" fontId="21" fillId="0" borderId="25" xfId="27" applyNumberFormat="1" applyFont="1" applyBorder="1" applyAlignment="1">
      <alignment horizontal="left" vertical="center" wrapText="1"/>
    </xf>
    <xf numFmtId="0" fontId="9" fillId="3" borderId="7" xfId="2" applyFont="1" applyFill="1" applyBorder="1" applyAlignment="1" applyProtection="1">
      <alignment vertical="center" wrapText="1"/>
    </xf>
    <xf numFmtId="0" fontId="3" fillId="0" borderId="0" xfId="1" applyFont="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24" fillId="3" borderId="18" xfId="2" applyFont="1" applyFill="1" applyBorder="1" applyAlignment="1" applyProtection="1">
      <alignment horizontal="left" vertical="center"/>
    </xf>
    <xf numFmtId="0" fontId="32" fillId="0" borderId="0" xfId="27" applyFont="1" applyFill="1" applyAlignment="1">
      <alignment horizontal="center" vertical="center"/>
    </xf>
    <xf numFmtId="0" fontId="21" fillId="0" borderId="36" xfId="27" applyFont="1" applyFill="1" applyBorder="1" applyAlignment="1">
      <alignment horizontal="center" vertical="center"/>
    </xf>
    <xf numFmtId="0" fontId="21" fillId="0" borderId="49" xfId="27" applyFont="1" applyFill="1" applyBorder="1" applyAlignment="1">
      <alignment horizontal="center" vertical="center"/>
    </xf>
    <xf numFmtId="0" fontId="21" fillId="0" borderId="37" xfId="27" applyFont="1" applyFill="1" applyBorder="1" applyAlignment="1">
      <alignment horizontal="center" vertical="center"/>
    </xf>
    <xf numFmtId="0" fontId="21" fillId="0" borderId="73" xfId="27" applyFont="1" applyFill="1" applyBorder="1" applyAlignment="1">
      <alignment horizontal="center" vertical="center"/>
    </xf>
    <xf numFmtId="0" fontId="21" fillId="0" borderId="21" xfId="27" applyFont="1" applyFill="1" applyBorder="1" applyAlignment="1">
      <alignment horizontal="center" vertical="center"/>
    </xf>
    <xf numFmtId="0" fontId="21" fillId="0" borderId="22" xfId="27" applyFont="1" applyFill="1" applyBorder="1" applyAlignment="1">
      <alignment horizontal="center" vertical="center"/>
    </xf>
    <xf numFmtId="0" fontId="21" fillId="0" borderId="20" xfId="27" applyFont="1" applyFill="1" applyBorder="1" applyAlignment="1">
      <alignment horizontal="center" vertical="center"/>
    </xf>
    <xf numFmtId="49" fontId="21" fillId="0" borderId="55" xfId="27" applyNumberFormat="1" applyFont="1" applyFill="1" applyBorder="1" applyAlignment="1">
      <alignment horizontal="center" vertical="center" wrapText="1" shrinkToFit="1"/>
    </xf>
    <xf numFmtId="49" fontId="21" fillId="0" borderId="58" xfId="27" applyNumberFormat="1" applyFont="1" applyFill="1" applyBorder="1" applyAlignment="1">
      <alignment horizontal="center" vertical="center" wrapText="1" shrinkToFit="1"/>
    </xf>
    <xf numFmtId="49" fontId="21" fillId="0" borderId="49" xfId="27" applyNumberFormat="1" applyFont="1" applyFill="1" applyBorder="1" applyAlignment="1">
      <alignment horizontal="center" vertical="center" wrapText="1" shrinkToFit="1"/>
    </xf>
    <xf numFmtId="49" fontId="21" fillId="0" borderId="63" xfId="27" applyNumberFormat="1" applyFont="1" applyFill="1" applyBorder="1" applyAlignment="1">
      <alignment horizontal="center" vertical="center" wrapText="1" shrinkToFit="1"/>
    </xf>
    <xf numFmtId="0" fontId="32" fillId="0" borderId="0" xfId="0" applyFont="1" applyFill="1" applyAlignment="1">
      <alignment horizontal="center" vertical="center"/>
    </xf>
    <xf numFmtId="0" fontId="21" fillId="0" borderId="36" xfId="0" applyFont="1" applyFill="1" applyBorder="1" applyAlignment="1">
      <alignment horizontal="center" vertical="center"/>
    </xf>
    <xf numFmtId="0" fontId="21" fillId="0" borderId="49"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89"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55" xfId="0" applyFont="1" applyBorder="1" applyAlignment="1">
      <alignment horizontal="center" vertical="center" textRotation="255"/>
    </xf>
    <xf numFmtId="0" fontId="21" fillId="0" borderId="58" xfId="0" applyFont="1" applyBorder="1" applyAlignment="1">
      <alignment horizontal="center" vertical="center" textRotation="255"/>
    </xf>
    <xf numFmtId="0" fontId="21" fillId="0" borderId="63" xfId="0" applyFont="1" applyBorder="1" applyAlignment="1">
      <alignment horizontal="center" vertical="center" textRotation="255"/>
    </xf>
    <xf numFmtId="0" fontId="21" fillId="0" borderId="27" xfId="0" applyFont="1" applyBorder="1" applyAlignment="1">
      <alignment horizontal="center" vertical="center"/>
    </xf>
    <xf numFmtId="0" fontId="21" fillId="0" borderId="39" xfId="0" applyFont="1" applyBorder="1" applyAlignment="1">
      <alignment horizontal="center" vertical="center"/>
    </xf>
    <xf numFmtId="0" fontId="21" fillId="0" borderId="61" xfId="0" applyFont="1" applyBorder="1" applyAlignment="1">
      <alignment horizontal="center" vertical="center"/>
    </xf>
    <xf numFmtId="0" fontId="21" fillId="0" borderId="40" xfId="0" applyFont="1" applyBorder="1" applyAlignment="1">
      <alignment horizontal="center" vertical="center"/>
    </xf>
    <xf numFmtId="0" fontId="21" fillId="0" borderId="34" xfId="0" applyFont="1" applyBorder="1" applyAlignment="1">
      <alignment horizontal="center" vertical="center" wrapText="1"/>
    </xf>
    <xf numFmtId="0" fontId="21" fillId="0" borderId="46" xfId="0" applyFont="1" applyBorder="1" applyAlignment="1">
      <alignment horizontal="center" vertical="center"/>
    </xf>
    <xf numFmtId="0" fontId="21" fillId="0" borderId="33" xfId="0" applyFont="1" applyBorder="1" applyAlignment="1">
      <alignment horizontal="center" vertical="center"/>
    </xf>
    <xf numFmtId="0" fontId="32" fillId="0" borderId="0" xfId="0" applyFont="1" applyAlignment="1">
      <alignment horizontal="center" vertical="center"/>
    </xf>
    <xf numFmtId="0" fontId="21" fillId="0" borderId="22" xfId="0" applyFont="1" applyBorder="1" applyAlignment="1">
      <alignment vertical="center"/>
    </xf>
    <xf numFmtId="0" fontId="21" fillId="0" borderId="20" xfId="0" applyFont="1" applyBorder="1" applyAlignment="1">
      <alignment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48" xfId="0" applyFont="1" applyBorder="1" applyAlignment="1">
      <alignment horizontal="center" vertical="center"/>
    </xf>
    <xf numFmtId="0" fontId="21" fillId="0" borderId="49" xfId="0" applyFont="1" applyBorder="1" applyAlignment="1">
      <alignment horizontal="center" vertical="center"/>
    </xf>
    <xf numFmtId="0" fontId="21" fillId="0" borderId="49" xfId="0" applyFont="1" applyBorder="1" applyAlignment="1">
      <alignment horizontal="center" vertical="center" textRotation="255"/>
    </xf>
    <xf numFmtId="0" fontId="21" fillId="0" borderId="30"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88" xfId="0" applyFont="1" applyBorder="1" applyAlignment="1">
      <alignment horizontal="center" vertical="center" wrapText="1"/>
    </xf>
    <xf numFmtId="0" fontId="21" fillId="0" borderId="29" xfId="0" applyFont="1" applyFill="1" applyBorder="1" applyAlignment="1">
      <alignment horizontal="center" vertical="center"/>
    </xf>
    <xf numFmtId="0" fontId="21" fillId="0" borderId="18" xfId="0" applyFont="1" applyFill="1" applyBorder="1" applyAlignment="1">
      <alignment horizontal="center" vertical="center"/>
    </xf>
    <xf numFmtId="188" fontId="21" fillId="0" borderId="29" xfId="0" applyNumberFormat="1" applyFont="1" applyFill="1" applyBorder="1" applyAlignment="1">
      <alignment horizontal="right" vertical="center"/>
    </xf>
    <xf numFmtId="188" fontId="21" fillId="0" borderId="18" xfId="0" applyNumberFormat="1" applyFont="1" applyFill="1" applyBorder="1" applyAlignment="1">
      <alignment horizontal="right" vertical="center"/>
    </xf>
    <xf numFmtId="187" fontId="21" fillId="0" borderId="27" xfId="0" applyNumberFormat="1" applyFont="1" applyFill="1" applyBorder="1" applyAlignment="1">
      <alignment horizontal="right" vertical="center"/>
    </xf>
    <xf numFmtId="187" fontId="21" fillId="0" borderId="50" xfId="0" applyNumberFormat="1" applyFont="1" applyFill="1" applyBorder="1" applyAlignment="1">
      <alignment horizontal="right" vertical="center"/>
    </xf>
    <xf numFmtId="187" fontId="21" fillId="0" borderId="29" xfId="0" applyNumberFormat="1" applyFont="1" applyFill="1" applyBorder="1" applyAlignment="1">
      <alignment horizontal="right" vertical="center"/>
    </xf>
    <xf numFmtId="187" fontId="21" fillId="0" borderId="18" xfId="0" applyNumberFormat="1" applyFont="1" applyFill="1" applyBorder="1" applyAlignment="1">
      <alignment horizontal="right" vertical="center"/>
    </xf>
    <xf numFmtId="0" fontId="0" fillId="0" borderId="18" xfId="0" applyFont="1" applyBorder="1" applyAlignment="1">
      <alignment horizontal="center" vertical="center"/>
    </xf>
    <xf numFmtId="0" fontId="21" fillId="0" borderId="25" xfId="0" applyFont="1" applyFill="1" applyBorder="1" applyAlignment="1">
      <alignment horizontal="center" vertical="center" shrinkToFit="1"/>
    </xf>
    <xf numFmtId="0" fontId="21" fillId="0" borderId="28" xfId="0" applyFont="1" applyFill="1" applyBorder="1" applyAlignment="1">
      <alignment horizontal="center" vertical="center" shrinkToFit="1"/>
    </xf>
    <xf numFmtId="0" fontId="21" fillId="0" borderId="29" xfId="0" applyFont="1" applyFill="1" applyBorder="1" applyAlignment="1">
      <alignment horizontal="center" vertical="center" shrinkToFit="1"/>
    </xf>
    <xf numFmtId="0" fontId="21" fillId="0" borderId="40" xfId="0" applyFont="1" applyFill="1" applyBorder="1" applyAlignment="1">
      <alignment horizontal="center" vertical="center" shrinkToFit="1"/>
    </xf>
    <xf numFmtId="0" fontId="21" fillId="0" borderId="41" xfId="0" applyFont="1" applyFill="1" applyBorder="1" applyAlignment="1">
      <alignment horizontal="center" vertical="center" shrinkToFit="1"/>
    </xf>
    <xf numFmtId="0" fontId="21" fillId="0" borderId="61" xfId="0" applyFont="1" applyFill="1" applyBorder="1" applyAlignment="1">
      <alignment horizontal="center" vertical="center" shrinkToFit="1"/>
    </xf>
    <xf numFmtId="0" fontId="21" fillId="0" borderId="46" xfId="0" applyFont="1" applyFill="1" applyBorder="1" applyAlignment="1">
      <alignment horizontal="center" vertical="center"/>
    </xf>
    <xf numFmtId="0" fontId="21" fillId="0" borderId="51" xfId="0" applyFont="1" applyFill="1" applyBorder="1" applyAlignment="1">
      <alignment horizontal="center" vertical="center"/>
    </xf>
    <xf numFmtId="188" fontId="21" fillId="0" borderId="46" xfId="0" applyNumberFormat="1" applyFont="1" applyFill="1" applyBorder="1" applyAlignment="1">
      <alignment horizontal="right" vertical="center"/>
    </xf>
    <xf numFmtId="188" fontId="21" fillId="0" borderId="51" xfId="0" applyNumberFormat="1" applyFont="1" applyFill="1" applyBorder="1" applyAlignment="1">
      <alignment horizontal="right" vertical="center"/>
    </xf>
    <xf numFmtId="0" fontId="21" fillId="0" borderId="50" xfId="0" applyFont="1" applyFill="1" applyBorder="1" applyAlignment="1">
      <alignment horizontal="center" vertical="center"/>
    </xf>
    <xf numFmtId="0" fontId="0" fillId="0" borderId="50" xfId="0" applyFont="1" applyBorder="1" applyAlignment="1">
      <alignment horizontal="center" vertical="center"/>
    </xf>
    <xf numFmtId="182" fontId="21" fillId="0" borderId="27" xfId="0" applyNumberFormat="1" applyFont="1" applyFill="1" applyBorder="1" applyAlignment="1">
      <alignment horizontal="right" vertical="center"/>
    </xf>
    <xf numFmtId="182" fontId="21" fillId="0" borderId="50" xfId="0" applyNumberFormat="1" applyFont="1" applyFill="1" applyBorder="1" applyAlignment="1">
      <alignment horizontal="right" vertical="center"/>
    </xf>
    <xf numFmtId="182" fontId="21" fillId="0" borderId="39" xfId="0" applyNumberFormat="1" applyFont="1" applyFill="1" applyBorder="1" applyAlignment="1">
      <alignment horizontal="right" vertical="center"/>
    </xf>
    <xf numFmtId="183" fontId="21" fillId="0" borderId="27" xfId="0" applyNumberFormat="1" applyFont="1" applyFill="1" applyBorder="1" applyAlignment="1">
      <alignment horizontal="right" vertical="center"/>
    </xf>
    <xf numFmtId="0" fontId="0" fillId="0" borderId="50" xfId="0" applyFont="1" applyBorder="1" applyAlignment="1"/>
    <xf numFmtId="0" fontId="21" fillId="0" borderId="47" xfId="0" applyFont="1" applyFill="1" applyBorder="1" applyAlignment="1">
      <alignment horizontal="center" vertical="center"/>
    </xf>
    <xf numFmtId="0" fontId="0" fillId="0" borderId="47" xfId="0" applyFont="1" applyBorder="1" applyAlignment="1">
      <alignment vertical="center"/>
    </xf>
    <xf numFmtId="0" fontId="21" fillId="0" borderId="48" xfId="0" applyFont="1" applyFill="1" applyBorder="1" applyAlignment="1">
      <alignment horizontal="center" vertical="center"/>
    </xf>
    <xf numFmtId="0" fontId="0" fillId="0" borderId="48" xfId="0" applyFont="1" applyBorder="1" applyAlignment="1">
      <alignment vertical="center"/>
    </xf>
    <xf numFmtId="0" fontId="0" fillId="0" borderId="22" xfId="0" applyFont="1" applyBorder="1" applyAlignment="1">
      <alignment vertical="center"/>
    </xf>
    <xf numFmtId="0" fontId="21" fillId="0" borderId="24" xfId="0" applyFont="1" applyFill="1" applyBorder="1" applyAlignment="1">
      <alignment horizontal="center" vertical="center"/>
    </xf>
    <xf numFmtId="0" fontId="0" fillId="0" borderId="16" xfId="0" applyFont="1" applyBorder="1" applyAlignment="1">
      <alignment vertical="center"/>
    </xf>
    <xf numFmtId="0" fontId="0" fillId="0" borderId="23" xfId="0" applyFont="1" applyBorder="1" applyAlignment="1">
      <alignment vertical="center"/>
    </xf>
    <xf numFmtId="0" fontId="21" fillId="0" borderId="51" xfId="0" applyFont="1" applyFill="1" applyBorder="1" applyAlignment="1">
      <alignment horizontal="center" vertical="center" shrinkToFit="1"/>
    </xf>
    <xf numFmtId="0" fontId="0" fillId="0" borderId="51" xfId="0" applyFont="1" applyBorder="1" applyAlignment="1">
      <alignment horizontal="center" vertical="center"/>
    </xf>
    <xf numFmtId="182" fontId="21" fillId="0" borderId="46" xfId="0" applyNumberFormat="1" applyFont="1" applyFill="1" applyBorder="1" applyAlignment="1">
      <alignment horizontal="right" vertical="center"/>
    </xf>
    <xf numFmtId="0" fontId="0" fillId="0" borderId="51" xfId="0" applyFont="1" applyBorder="1" applyAlignment="1">
      <alignment vertical="center"/>
    </xf>
    <xf numFmtId="0" fontId="0" fillId="0" borderId="33" xfId="0" applyFont="1" applyBorder="1" applyAlignment="1">
      <alignment vertical="center"/>
    </xf>
    <xf numFmtId="184" fontId="21" fillId="0" borderId="46" xfId="0" applyNumberFormat="1" applyFont="1" applyFill="1" applyBorder="1" applyAlignment="1">
      <alignment horizontal="right" vertical="center"/>
    </xf>
    <xf numFmtId="0" fontId="21" fillId="0" borderId="53" xfId="0" applyFont="1" applyFill="1" applyBorder="1" applyAlignment="1">
      <alignment horizontal="center" vertical="center"/>
    </xf>
    <xf numFmtId="0" fontId="21" fillId="0" borderId="54" xfId="0" applyFont="1" applyFill="1" applyBorder="1" applyAlignment="1">
      <alignment horizontal="center" vertical="center"/>
    </xf>
    <xf numFmtId="0" fontId="21" fillId="0" borderId="0" xfId="0" applyFont="1" applyFill="1" applyBorder="1" applyAlignment="1">
      <alignment horizontal="center" vertical="center"/>
    </xf>
    <xf numFmtId="182" fontId="21" fillId="0" borderId="56" xfId="0" applyNumberFormat="1" applyFont="1" applyFill="1" applyBorder="1" applyAlignment="1">
      <alignment horizontal="right" vertical="center"/>
    </xf>
    <xf numFmtId="182" fontId="21" fillId="0" borderId="31" xfId="0" applyNumberFormat="1" applyFont="1" applyFill="1" applyBorder="1" applyAlignment="1">
      <alignment horizontal="right" vertical="center"/>
    </xf>
    <xf numFmtId="182" fontId="21" fillId="0" borderId="43" xfId="0" applyNumberFormat="1" applyFont="1" applyFill="1" applyBorder="1" applyAlignment="1">
      <alignment horizontal="right" vertical="center"/>
    </xf>
    <xf numFmtId="183" fontId="21" fillId="0" borderId="57" xfId="0" applyNumberFormat="1" applyFont="1" applyFill="1" applyBorder="1" applyAlignment="1">
      <alignment horizontal="right" vertical="center"/>
    </xf>
    <xf numFmtId="183" fontId="21" fillId="0" borderId="59" xfId="0" applyNumberFormat="1" applyFont="1" applyFill="1" applyBorder="1" applyAlignment="1">
      <alignment horizontal="right" vertical="center"/>
    </xf>
    <xf numFmtId="183" fontId="21" fillId="0" borderId="60" xfId="0" applyNumberFormat="1" applyFont="1" applyFill="1" applyBorder="1" applyAlignment="1">
      <alignment horizontal="right" vertical="center"/>
    </xf>
    <xf numFmtId="0" fontId="21" fillId="0" borderId="39" xfId="0" applyFont="1" applyFill="1" applyBorder="1" applyAlignment="1">
      <alignment horizontal="center" vertical="center" shrinkToFit="1"/>
    </xf>
    <xf numFmtId="0" fontId="21" fillId="0" borderId="26" xfId="0" applyFont="1" applyFill="1" applyBorder="1" applyAlignment="1">
      <alignment horizontal="center" vertical="center" shrinkToFit="1"/>
    </xf>
    <xf numFmtId="0" fontId="21" fillId="0" borderId="27" xfId="0" applyFont="1" applyFill="1" applyBorder="1" applyAlignment="1">
      <alignment horizontal="center" vertical="center" shrinkToFit="1"/>
    </xf>
    <xf numFmtId="185" fontId="21" fillId="0" borderId="37" xfId="1" applyNumberFormat="1" applyFont="1" applyBorder="1" applyAlignment="1">
      <alignment horizontal="center" vertical="center" wrapText="1"/>
    </xf>
    <xf numFmtId="185" fontId="21" fillId="0" borderId="73" xfId="1" applyNumberFormat="1" applyFont="1" applyBorder="1" applyAlignment="1">
      <alignment horizontal="center" vertical="center" wrapText="1"/>
    </xf>
    <xf numFmtId="185" fontId="21" fillId="0" borderId="38" xfId="1" applyNumberFormat="1" applyFont="1" applyBorder="1" applyAlignment="1">
      <alignment horizontal="center" vertical="center" wrapText="1"/>
    </xf>
    <xf numFmtId="185" fontId="21" fillId="0" borderId="43" xfId="1" applyNumberFormat="1" applyFont="1" applyBorder="1" applyAlignment="1">
      <alignment horizontal="center" vertical="center" wrapText="1"/>
    </xf>
    <xf numFmtId="49" fontId="21" fillId="0" borderId="68" xfId="1" applyNumberFormat="1" applyFont="1" applyBorder="1" applyAlignment="1">
      <alignment vertical="center" wrapText="1"/>
    </xf>
    <xf numFmtId="49" fontId="21" fillId="0" borderId="69" xfId="1" applyNumberFormat="1" applyFont="1" applyBorder="1" applyAlignment="1">
      <alignment vertical="center" wrapText="1"/>
    </xf>
    <xf numFmtId="191" fontId="21" fillId="0" borderId="38" xfId="1" applyNumberFormat="1" applyFont="1" applyBorder="1" applyAlignment="1">
      <alignment horizontal="center" vertical="center"/>
    </xf>
    <xf numFmtId="191" fontId="21" fillId="0" borderId="43" xfId="1" applyNumberFormat="1" applyFont="1" applyBorder="1" applyAlignment="1">
      <alignment horizontal="center" vertical="center"/>
    </xf>
    <xf numFmtId="185" fontId="21" fillId="0" borderId="21" xfId="1" applyNumberFormat="1" applyFont="1" applyBorder="1" applyAlignment="1">
      <alignment horizontal="center" vertical="center"/>
    </xf>
    <xf numFmtId="185" fontId="21" fillId="0" borderId="22" xfId="1" applyNumberFormat="1" applyFont="1" applyBorder="1" applyAlignment="1">
      <alignment horizontal="center" vertical="center"/>
    </xf>
    <xf numFmtId="0" fontId="72" fillId="0" borderId="0" xfId="1" applyFont="1" applyAlignment="1">
      <alignment horizontal="center" vertical="center"/>
    </xf>
    <xf numFmtId="185" fontId="21" fillId="0" borderId="38" xfId="1" applyNumberFormat="1" applyFont="1" applyBorder="1" applyAlignment="1">
      <alignment horizontal="center" vertical="center"/>
    </xf>
    <xf numFmtId="185" fontId="21" fillId="0" borderId="43" xfId="1" applyNumberFormat="1"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wrapText="1"/>
    </xf>
    <xf numFmtId="0" fontId="21" fillId="0" borderId="75" xfId="0" applyFont="1" applyBorder="1" applyAlignment="1">
      <alignment horizontal="center" vertical="center"/>
    </xf>
    <xf numFmtId="0" fontId="21" fillId="0" borderId="74" xfId="0" applyFont="1" applyBorder="1" applyAlignment="1">
      <alignment horizontal="center" vertical="center"/>
    </xf>
    <xf numFmtId="0" fontId="21" fillId="0" borderId="76" xfId="0" applyFont="1" applyBorder="1" applyAlignment="1">
      <alignment horizontal="center" vertical="center"/>
    </xf>
    <xf numFmtId="0" fontId="32" fillId="0" borderId="0" xfId="0" applyFont="1" applyAlignment="1">
      <alignment horizontal="right" vertical="center"/>
    </xf>
    <xf numFmtId="0" fontId="32" fillId="0" borderId="0" xfId="0" applyFont="1" applyAlignment="1">
      <alignment horizontal="left" vertical="center"/>
    </xf>
    <xf numFmtId="0" fontId="21" fillId="0" borderId="22" xfId="0" applyFont="1" applyBorder="1" applyAlignment="1">
      <alignment horizontal="center" vertical="center" wrapText="1" justifyLastLine="1"/>
    </xf>
    <xf numFmtId="0" fontId="21" fillId="0" borderId="20" xfId="0" applyFont="1" applyBorder="1" applyAlignment="1">
      <alignment horizontal="center" vertical="center" wrapText="1" justifyLastLine="1"/>
    </xf>
    <xf numFmtId="0" fontId="21" fillId="0" borderId="16" xfId="0" applyFont="1" applyBorder="1" applyAlignment="1">
      <alignment horizontal="center" vertical="center" wrapText="1" justifyLastLine="1"/>
    </xf>
    <xf numFmtId="0" fontId="21" fillId="0" borderId="23" xfId="0" applyFont="1" applyBorder="1" applyAlignment="1">
      <alignment horizontal="center" vertical="center" wrapText="1" justifyLastLine="1"/>
    </xf>
    <xf numFmtId="0" fontId="21" fillId="0" borderId="55" xfId="0" applyFont="1" applyBorder="1" applyAlignment="1">
      <alignment horizontal="center" vertical="center" textRotation="255" wrapText="1"/>
    </xf>
    <xf numFmtId="0" fontId="21" fillId="0" borderId="58" xfId="0" applyFont="1" applyBorder="1" applyAlignment="1">
      <alignment horizontal="center" vertical="center" textRotation="255" wrapText="1"/>
    </xf>
    <xf numFmtId="0" fontId="21" fillId="0" borderId="49" xfId="0" applyFont="1" applyBorder="1" applyAlignment="1">
      <alignment horizontal="center" vertical="center" textRotation="255" wrapText="1"/>
    </xf>
    <xf numFmtId="0" fontId="67" fillId="0" borderId="0" xfId="29" applyNumberFormat="1" applyFont="1" applyFill="1" applyBorder="1" applyAlignment="1">
      <alignment horizontal="center" vertical="center" wrapText="1"/>
    </xf>
    <xf numFmtId="0" fontId="67" fillId="0" borderId="0" xfId="29" applyNumberFormat="1" applyFont="1" applyFill="1" applyBorder="1" applyAlignment="1">
      <alignment horizontal="center" vertical="top" wrapText="1"/>
    </xf>
    <xf numFmtId="0" fontId="21" fillId="0" borderId="89" xfId="0" applyFont="1" applyBorder="1" applyAlignment="1">
      <alignment horizontal="center" vertical="center"/>
    </xf>
    <xf numFmtId="0" fontId="21" fillId="0" borderId="73" xfId="0" applyFont="1" applyBorder="1" applyAlignment="1">
      <alignment horizontal="center" vertical="center"/>
    </xf>
    <xf numFmtId="0" fontId="21" fillId="0" borderId="24" xfId="0" applyFont="1" applyBorder="1" applyAlignment="1">
      <alignment horizontal="center" vertical="center"/>
    </xf>
    <xf numFmtId="0" fontId="21" fillId="0" borderId="16" xfId="0" applyFont="1" applyBorder="1" applyAlignment="1">
      <alignment horizontal="center" vertical="center"/>
    </xf>
    <xf numFmtId="0" fontId="21" fillId="0" borderId="23" xfId="0" applyFont="1" applyBorder="1" applyAlignment="1">
      <alignment horizontal="center" vertical="center"/>
    </xf>
    <xf numFmtId="0" fontId="32" fillId="0" borderId="0" xfId="0" applyFont="1" applyBorder="1" applyAlignment="1">
      <alignment horizontal="right" vertical="center"/>
    </xf>
    <xf numFmtId="0" fontId="32" fillId="0" borderId="0" xfId="0" applyFont="1" applyBorder="1" applyAlignment="1">
      <alignment vertical="center"/>
    </xf>
    <xf numFmtId="0" fontId="21" fillId="0" borderId="47" xfId="0" applyFont="1" applyBorder="1" applyAlignment="1">
      <alignment horizontal="center" vertical="center"/>
    </xf>
    <xf numFmtId="0" fontId="21" fillId="0" borderId="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36"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53" xfId="0" applyFont="1" applyBorder="1" applyAlignment="1">
      <alignment horizontal="center" vertical="center"/>
    </xf>
    <xf numFmtId="0" fontId="21" fillId="0" borderId="3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56" xfId="0" applyFont="1" applyBorder="1" applyAlignment="1">
      <alignment horizontal="center" vertical="center"/>
    </xf>
    <xf numFmtId="0" fontId="21" fillId="0" borderId="43" xfId="0" applyFont="1" applyBorder="1" applyAlignment="1">
      <alignment horizontal="center" vertical="center"/>
    </xf>
    <xf numFmtId="0" fontId="21" fillId="0" borderId="17" xfId="0" applyFont="1" applyBorder="1" applyAlignment="1">
      <alignment horizontal="center" vertical="center"/>
    </xf>
    <xf numFmtId="0" fontId="21" fillId="0" borderId="20" xfId="0" applyFont="1" applyBorder="1" applyAlignment="1">
      <alignment horizontal="center" vertical="center" wrapText="1"/>
    </xf>
    <xf numFmtId="0" fontId="21" fillId="0" borderId="23" xfId="0" applyFont="1" applyBorder="1" applyAlignment="1">
      <alignment vertical="center" wrapText="1"/>
    </xf>
    <xf numFmtId="0" fontId="21" fillId="0" borderId="21" xfId="0" applyFont="1" applyBorder="1" applyAlignment="1">
      <alignment horizontal="center" vertical="center" wrapText="1"/>
    </xf>
    <xf numFmtId="0" fontId="21" fillId="0" borderId="24" xfId="0" applyFont="1" applyBorder="1" applyAlignment="1">
      <alignment vertical="center" wrapText="1"/>
    </xf>
    <xf numFmtId="0" fontId="21" fillId="0" borderId="47" xfId="27" applyFont="1" applyBorder="1" applyAlignment="1">
      <alignment horizontal="center" vertical="center"/>
    </xf>
    <xf numFmtId="0" fontId="21" fillId="0" borderId="36" xfId="27" applyFont="1" applyBorder="1" applyAlignment="1">
      <alignment horizontal="center" vertical="center"/>
    </xf>
    <xf numFmtId="0" fontId="21" fillId="0" borderId="0" xfId="27" applyFont="1" applyBorder="1" applyAlignment="1">
      <alignment horizontal="center" vertical="center"/>
    </xf>
    <xf numFmtId="0" fontId="21" fillId="0" borderId="58" xfId="27" applyFont="1" applyBorder="1" applyAlignment="1">
      <alignment horizontal="center" vertical="center"/>
    </xf>
    <xf numFmtId="0" fontId="21" fillId="0" borderId="48" xfId="27" applyFont="1" applyBorder="1" applyAlignment="1">
      <alignment horizontal="center" vertical="center"/>
    </xf>
    <xf numFmtId="0" fontId="21" fillId="0" borderId="49" xfId="27" applyFont="1" applyBorder="1" applyAlignment="1">
      <alignment horizontal="center" vertical="center"/>
    </xf>
    <xf numFmtId="0" fontId="75" fillId="0" borderId="0" xfId="27" applyFont="1" applyAlignment="1">
      <alignment horizontal="right" vertical="center" wrapText="1"/>
    </xf>
    <xf numFmtId="0" fontId="75" fillId="0" borderId="0" xfId="27" applyFont="1" applyAlignment="1">
      <alignment horizontal="left" vertical="center"/>
    </xf>
    <xf numFmtId="0" fontId="21" fillId="0" borderId="24" xfId="27" applyFont="1" applyBorder="1" applyAlignment="1">
      <alignment horizontal="right" vertical="center" indent="1"/>
    </xf>
    <xf numFmtId="0" fontId="21" fillId="0" borderId="16" xfId="27" applyFont="1" applyBorder="1" applyAlignment="1">
      <alignment horizontal="right" vertical="center" indent="1"/>
    </xf>
    <xf numFmtId="49" fontId="21" fillId="0" borderId="51" xfId="31" applyNumberFormat="1" applyFont="1" applyBorder="1" applyAlignment="1">
      <alignment horizontal="center" vertical="center"/>
    </xf>
    <xf numFmtId="49" fontId="21" fillId="0" borderId="33" xfId="31" applyNumberFormat="1" applyFont="1" applyBorder="1" applyAlignment="1">
      <alignment horizontal="center" vertical="center"/>
    </xf>
    <xf numFmtId="0" fontId="21" fillId="0" borderId="89" xfId="27" applyFont="1" applyBorder="1" applyAlignment="1">
      <alignment horizontal="center" vertical="center" wrapText="1"/>
    </xf>
    <xf numFmtId="0" fontId="21" fillId="0" borderId="73" xfId="27" applyFont="1" applyBorder="1" applyAlignment="1">
      <alignment horizontal="center" vertical="center" wrapText="1"/>
    </xf>
    <xf numFmtId="0" fontId="21" fillId="0" borderId="56" xfId="27" applyFont="1" applyBorder="1" applyAlignment="1">
      <alignment horizontal="center" vertical="center" wrapText="1"/>
    </xf>
    <xf numFmtId="0" fontId="21" fillId="0" borderId="43" xfId="27" applyFont="1" applyBorder="1" applyAlignment="1">
      <alignment horizontal="center" vertical="center" wrapText="1"/>
    </xf>
    <xf numFmtId="0" fontId="21" fillId="0" borderId="54" xfId="27" applyFont="1" applyBorder="1" applyAlignment="1">
      <alignment horizontal="right" vertical="center" wrapText="1"/>
    </xf>
    <xf numFmtId="49" fontId="21" fillId="0" borderId="0" xfId="31" applyNumberFormat="1" applyFont="1" applyBorder="1" applyAlignment="1">
      <alignment horizontal="center" vertical="center"/>
    </xf>
    <xf numFmtId="49" fontId="21" fillId="0" borderId="58" xfId="31" applyNumberFormat="1" applyFont="1" applyBorder="1" applyAlignment="1">
      <alignment horizontal="center" vertical="center"/>
    </xf>
    <xf numFmtId="0" fontId="21" fillId="0" borderId="18" xfId="27" applyNumberFormat="1" applyFont="1" applyBorder="1" applyAlignment="1">
      <alignment horizontal="center" vertical="center"/>
    </xf>
    <xf numFmtId="0" fontId="21" fillId="0" borderId="25" xfId="27" applyNumberFormat="1" applyFont="1" applyBorder="1" applyAlignment="1">
      <alignment horizontal="center" vertical="center"/>
    </xf>
    <xf numFmtId="0" fontId="21" fillId="0" borderId="16" xfId="27" applyFont="1" applyBorder="1" applyAlignment="1">
      <alignment horizontal="left" vertical="center" indent="1"/>
    </xf>
    <xf numFmtId="0" fontId="21" fillId="0" borderId="23" xfId="27" applyFont="1" applyBorder="1" applyAlignment="1">
      <alignment horizontal="left" vertical="center" indent="1"/>
    </xf>
    <xf numFmtId="0" fontId="21" fillId="0" borderId="21" xfId="27" applyFont="1" applyBorder="1" applyAlignment="1">
      <alignment horizontal="right" vertical="center" indent="4"/>
    </xf>
    <xf numFmtId="0" fontId="21" fillId="0" borderId="22" xfId="27" applyFont="1" applyBorder="1" applyAlignment="1">
      <alignment horizontal="right" vertical="center" indent="4"/>
    </xf>
    <xf numFmtId="0" fontId="21" fillId="0" borderId="22" xfId="27" applyFont="1" applyBorder="1" applyAlignment="1">
      <alignment horizontal="left" vertical="center" indent="4"/>
    </xf>
    <xf numFmtId="0" fontId="21" fillId="0" borderId="20" xfId="27" applyFont="1" applyBorder="1" applyAlignment="1">
      <alignment horizontal="left" vertical="center" indent="4"/>
    </xf>
    <xf numFmtId="0" fontId="21" fillId="0" borderId="38" xfId="27" applyFont="1" applyBorder="1" applyAlignment="1">
      <alignment horizontal="center" vertical="center" wrapText="1"/>
    </xf>
    <xf numFmtId="0" fontId="21" fillId="0" borderId="31" xfId="27" applyFont="1" applyBorder="1" applyAlignment="1">
      <alignment horizontal="center" vertical="center" wrapText="1"/>
    </xf>
    <xf numFmtId="0" fontId="21" fillId="0" borderId="17" xfId="27" quotePrefix="1" applyFont="1" applyBorder="1" applyAlignment="1">
      <alignment horizontal="center" vertical="center"/>
    </xf>
    <xf numFmtId="0" fontId="21" fillId="0" borderId="24" xfId="27" applyFont="1" applyBorder="1" applyAlignment="1">
      <alignment horizontal="center" vertical="center"/>
    </xf>
    <xf numFmtId="0" fontId="21" fillId="0" borderId="16" xfId="27" applyFont="1" applyBorder="1" applyAlignment="1">
      <alignment horizontal="center" vertical="center"/>
    </xf>
    <xf numFmtId="0" fontId="21" fillId="0" borderId="23" xfId="27" applyFont="1" applyBorder="1" applyAlignment="1">
      <alignment horizontal="center" vertical="center"/>
    </xf>
    <xf numFmtId="0" fontId="21" fillId="0" borderId="16" xfId="27" applyFont="1" applyBorder="1" applyAlignment="1">
      <alignment vertical="center" wrapText="1"/>
    </xf>
    <xf numFmtId="0" fontId="21" fillId="0" borderId="23" xfId="27" applyFont="1" applyBorder="1" applyAlignment="1">
      <alignment vertical="center" wrapText="1"/>
    </xf>
    <xf numFmtId="0" fontId="21" fillId="0" borderId="55" xfId="27" applyFont="1" applyBorder="1" applyAlignment="1">
      <alignment horizontal="center" vertical="center" wrapText="1"/>
    </xf>
    <xf numFmtId="0" fontId="21" fillId="0" borderId="58" xfId="27" applyFont="1" applyBorder="1" applyAlignment="1">
      <alignment horizontal="center" vertical="center" wrapText="1"/>
    </xf>
    <xf numFmtId="0" fontId="21" fillId="0" borderId="63" xfId="27" applyFont="1" applyBorder="1" applyAlignment="1">
      <alignment horizontal="center" vertical="center" wrapText="1"/>
    </xf>
    <xf numFmtId="0" fontId="32" fillId="0" borderId="0" xfId="27" applyFont="1" applyAlignment="1">
      <alignment horizontal="center" vertical="center"/>
    </xf>
    <xf numFmtId="0" fontId="70" fillId="0" borderId="0" xfId="27" applyFont="1" applyAlignment="1">
      <alignment horizontal="center"/>
    </xf>
    <xf numFmtId="0" fontId="32" fillId="0" borderId="0" xfId="27" applyFont="1" applyAlignment="1">
      <alignment horizontal="center" vertical="top"/>
    </xf>
    <xf numFmtId="0" fontId="70" fillId="0" borderId="0" xfId="27" applyFont="1" applyAlignment="1">
      <alignment horizontal="center" vertical="top"/>
    </xf>
    <xf numFmtId="0" fontId="21" fillId="0" borderId="22" xfId="27" applyFont="1" applyBorder="1" applyAlignment="1">
      <alignment horizontal="center" vertical="center" wrapText="1"/>
    </xf>
    <xf numFmtId="0" fontId="22" fillId="0" borderId="22" xfId="27" applyFont="1" applyBorder="1" applyAlignment="1">
      <alignment horizontal="center" vertical="center" wrapText="1"/>
    </xf>
    <xf numFmtId="0" fontId="15" fillId="0" borderId="55" xfId="27" applyFont="1" applyBorder="1" applyAlignment="1">
      <alignment horizontal="center" vertical="center" wrapText="1"/>
    </xf>
    <xf numFmtId="0" fontId="15" fillId="0" borderId="58" xfId="27" applyFont="1" applyBorder="1" applyAlignment="1">
      <alignment horizontal="center" vertical="center" wrapText="1"/>
    </xf>
    <xf numFmtId="0" fontId="15" fillId="0" borderId="36" xfId="27" applyFont="1" applyBorder="1" applyAlignment="1">
      <alignment horizontal="center" vertical="center" wrapText="1"/>
    </xf>
    <xf numFmtId="0" fontId="15" fillId="0" borderId="38" xfId="27" applyFont="1" applyBorder="1" applyAlignment="1">
      <alignment horizontal="center" vertical="center"/>
    </xf>
    <xf numFmtId="0" fontId="15" fillId="0" borderId="47" xfId="27" applyFont="1" applyBorder="1" applyAlignment="1">
      <alignment horizontal="center" vertical="center"/>
    </xf>
    <xf numFmtId="0" fontId="15" fillId="0" borderId="36" xfId="27" applyFont="1" applyBorder="1" applyAlignment="1">
      <alignment horizontal="center" vertical="center"/>
    </xf>
    <xf numFmtId="0" fontId="15" fillId="0" borderId="43" xfId="27" applyFont="1" applyBorder="1" applyAlignment="1">
      <alignment horizontal="center" vertical="center"/>
    </xf>
    <xf numFmtId="0" fontId="15" fillId="0" borderId="48" xfId="27" applyFont="1" applyBorder="1" applyAlignment="1">
      <alignment horizontal="center" vertical="center"/>
    </xf>
    <xf numFmtId="0" fontId="15" fillId="0" borderId="49" xfId="27" applyFont="1" applyBorder="1" applyAlignment="1">
      <alignment horizontal="center" vertical="center"/>
    </xf>
    <xf numFmtId="0" fontId="15" fillId="0" borderId="37" xfId="27" applyFont="1" applyBorder="1" applyAlignment="1">
      <alignment horizontal="center" vertical="center"/>
    </xf>
    <xf numFmtId="0" fontId="15" fillId="0" borderId="73" xfId="27" applyFont="1" applyBorder="1" applyAlignment="1">
      <alignment horizontal="center" vertical="center"/>
    </xf>
    <xf numFmtId="0" fontId="15" fillId="0" borderId="21" xfId="27" applyFont="1" applyBorder="1" applyAlignment="1">
      <alignment horizontal="center" vertical="center"/>
    </xf>
    <xf numFmtId="0" fontId="15" fillId="0" borderId="22" xfId="27" applyFont="1" applyBorder="1" applyAlignment="1">
      <alignment horizontal="center" vertical="center"/>
    </xf>
    <xf numFmtId="0" fontId="15" fillId="0" borderId="27" xfId="27" applyFont="1" applyBorder="1" applyAlignment="1">
      <alignment horizontal="center" vertical="center"/>
    </xf>
    <xf numFmtId="0" fontId="15" fillId="0" borderId="50" xfId="27" applyFont="1" applyBorder="1" applyAlignment="1">
      <alignment horizontal="center" vertical="center"/>
    </xf>
    <xf numFmtId="0" fontId="15" fillId="0" borderId="39" xfId="27" applyFont="1" applyBorder="1" applyAlignment="1">
      <alignment horizontal="center" vertical="center"/>
    </xf>
    <xf numFmtId="0" fontId="21" fillId="0" borderId="29" xfId="27" applyFont="1" applyBorder="1" applyAlignment="1">
      <alignment horizontal="distributed" vertical="center" justifyLastLine="1"/>
    </xf>
    <xf numFmtId="0" fontId="21" fillId="0" borderId="18" xfId="27" applyFont="1" applyBorder="1" applyAlignment="1">
      <alignment horizontal="distributed" vertical="center" justifyLastLine="1"/>
    </xf>
    <xf numFmtId="0" fontId="21" fillId="0" borderId="25" xfId="27" applyFont="1" applyBorder="1" applyAlignment="1">
      <alignment horizontal="distributed" vertical="center" justifyLastLine="1"/>
    </xf>
    <xf numFmtId="0" fontId="21" fillId="0" borderId="66" xfId="27" applyFont="1" applyBorder="1" applyAlignment="1">
      <alignment horizontal="center" vertical="center"/>
    </xf>
    <xf numFmtId="0" fontId="21" fillId="0" borderId="87" xfId="27" applyFont="1" applyBorder="1" applyAlignment="1">
      <alignment horizontal="center" vertical="center"/>
    </xf>
    <xf numFmtId="0" fontId="21" fillId="0" borderId="44" xfId="27" applyFont="1" applyBorder="1" applyAlignment="1">
      <alignment horizontal="center" vertical="center"/>
    </xf>
    <xf numFmtId="0" fontId="21" fillId="0" borderId="49" xfId="27" applyFont="1" applyBorder="1" applyAlignment="1">
      <alignment horizontal="center" vertical="center" wrapText="1"/>
    </xf>
    <xf numFmtId="0" fontId="21" fillId="0" borderId="27" xfId="27" applyFont="1" applyBorder="1" applyAlignment="1">
      <alignment horizontal="center" vertical="center"/>
    </xf>
    <xf numFmtId="0" fontId="21" fillId="0" borderId="50" xfId="27" applyFont="1" applyBorder="1" applyAlignment="1">
      <alignment horizontal="center" vertical="center"/>
    </xf>
    <xf numFmtId="0" fontId="21" fillId="0" borderId="39" xfId="27" applyFont="1" applyBorder="1" applyAlignment="1">
      <alignment horizontal="center" vertical="center"/>
    </xf>
    <xf numFmtId="198" fontId="32" fillId="0" borderId="0" xfId="0" applyNumberFormat="1" applyFont="1" applyAlignment="1">
      <alignment horizontal="right" vertical="center"/>
    </xf>
    <xf numFmtId="198" fontId="32" fillId="0" borderId="0" xfId="0" applyNumberFormat="1" applyFont="1" applyAlignment="1">
      <alignment horizontal="left" vertical="center"/>
    </xf>
    <xf numFmtId="198" fontId="21" fillId="0" borderId="55" xfId="0" applyNumberFormat="1" applyFont="1" applyBorder="1" applyAlignment="1">
      <alignment horizontal="center" vertical="center"/>
    </xf>
    <xf numFmtId="198" fontId="21" fillId="0" borderId="49" xfId="0" applyNumberFormat="1" applyFont="1" applyBorder="1" applyAlignment="1">
      <alignment horizontal="center" vertical="center"/>
    </xf>
    <xf numFmtId="0" fontId="21" fillId="0" borderId="36" xfId="0" applyNumberFormat="1" applyFont="1" applyBorder="1" applyAlignment="1">
      <alignment horizontal="distributed" vertical="center" justifyLastLine="1"/>
    </xf>
    <xf numFmtId="0" fontId="21" fillId="0" borderId="58" xfId="0" applyNumberFormat="1" applyFont="1" applyBorder="1" applyAlignment="1">
      <alignment horizontal="distributed" vertical="center" justifyLastLine="1"/>
    </xf>
    <xf numFmtId="0" fontId="21" fillId="0" borderId="49" xfId="0" applyNumberFormat="1" applyFont="1" applyBorder="1" applyAlignment="1">
      <alignment horizontal="distributed" vertical="center" justifyLastLine="1"/>
    </xf>
    <xf numFmtId="0" fontId="21" fillId="0" borderId="38" xfId="0" applyNumberFormat="1" applyFont="1" applyBorder="1" applyAlignment="1">
      <alignment horizontal="center" vertical="center"/>
    </xf>
    <xf numFmtId="0" fontId="21" fillId="0" borderId="31" xfId="0" applyNumberFormat="1" applyFont="1" applyBorder="1" applyAlignment="1">
      <alignment horizontal="center" vertical="center"/>
    </xf>
    <xf numFmtId="0" fontId="21" fillId="0" borderId="43" xfId="0" applyNumberFormat="1" applyFont="1" applyBorder="1" applyAlignment="1">
      <alignment horizontal="center" vertical="center"/>
    </xf>
    <xf numFmtId="198" fontId="21" fillId="0" borderId="38" xfId="0" applyNumberFormat="1" applyFont="1" applyBorder="1" applyAlignment="1">
      <alignment horizontal="center" vertical="center"/>
    </xf>
    <xf numFmtId="198" fontId="21" fillId="0" borderId="31" xfId="0" applyNumberFormat="1" applyFont="1" applyBorder="1" applyAlignment="1">
      <alignment horizontal="center" vertical="center"/>
    </xf>
    <xf numFmtId="198" fontId="21" fillId="0" borderId="43" xfId="0" applyNumberFormat="1" applyFont="1" applyBorder="1" applyAlignment="1">
      <alignment horizontal="center" vertical="center"/>
    </xf>
    <xf numFmtId="0" fontId="21" fillId="0" borderId="89" xfId="0" applyNumberFormat="1" applyFont="1" applyBorder="1" applyAlignment="1">
      <alignment horizontal="center" vertical="center"/>
    </xf>
    <xf numFmtId="0" fontId="21" fillId="0" borderId="73" xfId="0" applyNumberFormat="1" applyFont="1" applyBorder="1" applyAlignment="1">
      <alignment horizontal="center" vertical="center"/>
    </xf>
    <xf numFmtId="0" fontId="21" fillId="0" borderId="56" xfId="0" applyNumberFormat="1" applyFont="1" applyBorder="1" applyAlignment="1">
      <alignment horizontal="center" vertical="center"/>
    </xf>
    <xf numFmtId="0" fontId="21" fillId="0" borderId="55" xfId="0" applyNumberFormat="1" applyFont="1" applyBorder="1" applyAlignment="1">
      <alignment horizontal="center" vertical="center" wrapText="1"/>
    </xf>
    <xf numFmtId="0" fontId="21" fillId="0" borderId="49" xfId="0" applyNumberFormat="1" applyFont="1" applyBorder="1" applyAlignment="1">
      <alignment horizontal="center" vertical="center" wrapText="1"/>
    </xf>
    <xf numFmtId="0" fontId="21" fillId="0" borderId="89" xfId="0" applyNumberFormat="1" applyFont="1" applyBorder="1" applyAlignment="1">
      <alignment horizontal="center" vertical="center" wrapText="1"/>
    </xf>
    <xf numFmtId="0" fontId="21" fillId="0" borderId="73" xfId="0" applyNumberFormat="1" applyFont="1" applyBorder="1" applyAlignment="1">
      <alignment horizontal="center" vertical="center" wrapText="1"/>
    </xf>
    <xf numFmtId="49" fontId="21" fillId="0" borderId="113" xfId="0" applyNumberFormat="1" applyFont="1" applyBorder="1" applyAlignment="1">
      <alignment horizontal="left" vertical="center" wrapText="1" indent="1"/>
    </xf>
    <xf numFmtId="49" fontId="21" fillId="0" borderId="68" xfId="0" applyNumberFormat="1" applyFont="1" applyBorder="1" applyAlignment="1">
      <alignment horizontal="left" vertical="center" indent="1"/>
    </xf>
    <xf numFmtId="49" fontId="21" fillId="0" borderId="114" xfId="0" applyNumberFormat="1" applyFont="1" applyBorder="1" applyAlignment="1">
      <alignment horizontal="left" vertical="center" indent="1"/>
    </xf>
    <xf numFmtId="49" fontId="21" fillId="0" borderId="115" xfId="0" applyNumberFormat="1" applyFont="1" applyBorder="1" applyAlignment="1">
      <alignment horizontal="left" vertical="center" indent="1"/>
    </xf>
    <xf numFmtId="49" fontId="21" fillId="0" borderId="116" xfId="0" applyNumberFormat="1" applyFont="1" applyBorder="1" applyAlignment="1">
      <alignment horizontal="left" vertical="center" indent="1"/>
    </xf>
    <xf numFmtId="49" fontId="21" fillId="0" borderId="69" xfId="0" applyNumberFormat="1" applyFont="1" applyBorder="1" applyAlignment="1">
      <alignment horizontal="left" vertical="center" indent="1"/>
    </xf>
    <xf numFmtId="198" fontId="21" fillId="0" borderId="63" xfId="0" applyNumberFormat="1" applyFont="1" applyBorder="1" applyAlignment="1">
      <alignment horizontal="center" vertical="center"/>
    </xf>
    <xf numFmtId="0" fontId="21" fillId="0" borderId="36" xfId="32" applyFont="1" applyFill="1" applyBorder="1" applyAlignment="1">
      <alignment horizontal="center" vertical="center"/>
    </xf>
    <xf numFmtId="0" fontId="21" fillId="0" borderId="49" xfId="1" applyFont="1" applyBorder="1" applyAlignment="1">
      <alignment horizontal="center" vertical="center"/>
    </xf>
    <xf numFmtId="0" fontId="21" fillId="0" borderId="21" xfId="32" applyFont="1" applyFill="1" applyBorder="1" applyAlignment="1">
      <alignment horizontal="center" vertical="center"/>
    </xf>
    <xf numFmtId="0" fontId="21" fillId="0" borderId="20" xfId="32" applyFont="1" applyFill="1" applyBorder="1" applyAlignment="1">
      <alignment horizontal="center" vertical="center"/>
    </xf>
    <xf numFmtId="0" fontId="32" fillId="0" borderId="0" xfId="32" applyFont="1" applyFill="1" applyAlignment="1">
      <alignment horizontal="center" vertical="center"/>
    </xf>
    <xf numFmtId="0" fontId="71" fillId="0" borderId="0" xfId="1" applyFont="1" applyAlignment="1">
      <alignment horizontal="center" vertical="center"/>
    </xf>
    <xf numFmtId="0" fontId="21" fillId="0" borderId="53" xfId="32" applyFont="1" applyFill="1" applyBorder="1" applyAlignment="1">
      <alignment horizontal="center" vertical="center"/>
    </xf>
    <xf numFmtId="0" fontId="21" fillId="0" borderId="22" xfId="32" applyFont="1" applyFill="1" applyBorder="1" applyAlignment="1">
      <alignment horizontal="center" vertical="center"/>
    </xf>
  </cellXfs>
  <cellStyles count="116">
    <cellStyle name="20% - アクセント 1 2" xfId="75"/>
    <cellStyle name="20% - アクセント 1 3" xfId="36"/>
    <cellStyle name="20% - アクセント 2 2" xfId="76"/>
    <cellStyle name="20% - アクセント 2 3" xfId="58"/>
    <cellStyle name="20% - アクセント 3 2" xfId="77"/>
    <cellStyle name="20% - アクセント 3 3" xfId="57"/>
    <cellStyle name="20% - アクセント 4 2" xfId="78"/>
    <cellStyle name="20% - アクセント 4 3" xfId="56"/>
    <cellStyle name="20% - アクセント 5 2" xfId="79"/>
    <cellStyle name="20% - アクセント 5 3" xfId="55"/>
    <cellStyle name="20% - アクセント 6 2" xfId="80"/>
    <cellStyle name="20% - アクセント 6 3" xfId="37"/>
    <cellStyle name="40% - アクセント 1 2" xfId="81"/>
    <cellStyle name="40% - アクセント 1 3" xfId="38"/>
    <cellStyle name="40% - アクセント 2 2" xfId="82"/>
    <cellStyle name="40% - アクセント 2 3" xfId="39"/>
    <cellStyle name="40% - アクセント 3 2" xfId="83"/>
    <cellStyle name="40% - アクセント 3 3" xfId="40"/>
    <cellStyle name="40% - アクセント 4 2" xfId="84"/>
    <cellStyle name="40% - アクセント 4 3" xfId="41"/>
    <cellStyle name="40% - アクセント 5 2" xfId="85"/>
    <cellStyle name="40% - アクセント 5 3" xfId="42"/>
    <cellStyle name="40% - アクセント 6 2" xfId="86"/>
    <cellStyle name="40% - アクセント 6 3" xfId="43"/>
    <cellStyle name="60% - アクセント 1 2" xfId="87"/>
    <cellStyle name="60% - アクセント 1 3" xfId="44"/>
    <cellStyle name="60% - アクセント 2 2" xfId="88"/>
    <cellStyle name="60% - アクセント 2 3" xfId="45"/>
    <cellStyle name="60% - アクセント 3 2" xfId="89"/>
    <cellStyle name="60% - アクセント 3 3" xfId="46"/>
    <cellStyle name="60% - アクセント 4 2" xfId="90"/>
    <cellStyle name="60% - アクセント 4 3" xfId="47"/>
    <cellStyle name="60% - アクセント 5 2" xfId="91"/>
    <cellStyle name="60% - アクセント 5 3" xfId="48"/>
    <cellStyle name="60% - アクセント 6 2" xfId="92"/>
    <cellStyle name="60% - アクセント 6 3" xfId="49"/>
    <cellStyle name="Calc Currency (0)" xfId="3"/>
    <cellStyle name="Comma [0]_Full Year FY96" xfId="4"/>
    <cellStyle name="Comma_Full Year FY96" xfId="5"/>
    <cellStyle name="Currency [0]_CCOCPX" xfId="6"/>
    <cellStyle name="Currency_CCOCPX" xfId="7"/>
    <cellStyle name="entry" xfId="8"/>
    <cellStyle name="Grey" xfId="9"/>
    <cellStyle name="Header1" xfId="10"/>
    <cellStyle name="Header2" xfId="11"/>
    <cellStyle name="Input [yellow]" xfId="12"/>
    <cellStyle name="Normal - Style1" xfId="13"/>
    <cellStyle name="Normal_#18-Internet" xfId="14"/>
    <cellStyle name="Percent [2]" xfId="15"/>
    <cellStyle name="price" xfId="16"/>
    <cellStyle name="revised" xfId="17"/>
    <cellStyle name="section" xfId="18"/>
    <cellStyle name="subhead" xfId="19"/>
    <cellStyle name="title" xfId="20"/>
    <cellStyle name="アクセント 1 2" xfId="93"/>
    <cellStyle name="アクセント 1 3" xfId="50"/>
    <cellStyle name="アクセント 2 2" xfId="94"/>
    <cellStyle name="アクセント 2 3" xfId="51"/>
    <cellStyle name="アクセント 3 2" xfId="95"/>
    <cellStyle name="アクセント 3 3" xfId="52"/>
    <cellStyle name="アクセント 4 2" xfId="96"/>
    <cellStyle name="アクセント 4 3" xfId="53"/>
    <cellStyle name="アクセント 5 2" xfId="97"/>
    <cellStyle name="アクセント 5 3" xfId="35"/>
    <cellStyle name="アクセント 6 2" xfId="98"/>
    <cellStyle name="アクセント 6 3" xfId="59"/>
    <cellStyle name="センター" xfId="21"/>
    <cellStyle name="タイトル 2" xfId="99"/>
    <cellStyle name="タイトル 3" xfId="60"/>
    <cellStyle name="チェック セル 2" xfId="100"/>
    <cellStyle name="チェック セル 3" xfId="34"/>
    <cellStyle name="どちらでもない 2" xfId="101"/>
    <cellStyle name="どちらでもない 3" xfId="54"/>
    <cellStyle name="ハイパーリンク" xfId="2" builtinId="8"/>
    <cellStyle name="メモ 2" xfId="102"/>
    <cellStyle name="メモ 3" xfId="61"/>
    <cellStyle name="リンク セル 2" xfId="103"/>
    <cellStyle name="リンク セル 3" xfId="62"/>
    <cellStyle name="悪い 2" xfId="104"/>
    <cellStyle name="悪い 3" xfId="63"/>
    <cellStyle name="計算 2" xfId="105"/>
    <cellStyle name="計算 3" xfId="64"/>
    <cellStyle name="警告文 2" xfId="106"/>
    <cellStyle name="警告文 3" xfId="65"/>
    <cellStyle name="桁区切り 2" xfId="22"/>
    <cellStyle name="桁区切り 3" xfId="23"/>
    <cellStyle name="桁区切り 4" xfId="24"/>
    <cellStyle name="見出し 1 2" xfId="107"/>
    <cellStyle name="見出し 1 3" xfId="66"/>
    <cellStyle name="見出し 2 2" xfId="108"/>
    <cellStyle name="見出し 2 3" xfId="67"/>
    <cellStyle name="見出し 3 2" xfId="109"/>
    <cellStyle name="見出し 3 3" xfId="68"/>
    <cellStyle name="見出し 4 2" xfId="110"/>
    <cellStyle name="見出し 4 3" xfId="69"/>
    <cellStyle name="集計 2" xfId="111"/>
    <cellStyle name="集計 3" xfId="70"/>
    <cellStyle name="出力 2" xfId="112"/>
    <cellStyle name="出力 3" xfId="71"/>
    <cellStyle name="説明文 2" xfId="113"/>
    <cellStyle name="説明文 3" xfId="72"/>
    <cellStyle name="入力 2" xfId="114"/>
    <cellStyle name="入力 3" xfId="73"/>
    <cellStyle name="標準" xfId="0" builtinId="0"/>
    <cellStyle name="標準 2" xfId="25"/>
    <cellStyle name="標準 2 2" xfId="1"/>
    <cellStyle name="標準 3" xfId="26"/>
    <cellStyle name="標準 4" xfId="27"/>
    <cellStyle name="標準_178世帯の種類（４区分）別住宅数及び住宅以外で人が居住する建物数" xfId="31"/>
    <cellStyle name="標準_JB16_177住居の種類・住宅の所有の関係別一般世帯数" xfId="29"/>
    <cellStyle name="標準_ts05_kensetu_2004_03" xfId="32"/>
    <cellStyle name="標準_ts10_kakei_2004_03" xfId="33"/>
    <cellStyle name="標準_第7表" xfId="30"/>
    <cellStyle name="未定義" xfId="28"/>
    <cellStyle name="良い 2" xfId="115"/>
    <cellStyle name="良い 3" xfId="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4" name="額縁 3">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9524</xdr:rowOff>
    </xdr:from>
    <xdr:to>
      <xdr:col>0</xdr:col>
      <xdr:colOff>720000</xdr:colOff>
      <xdr:row>0</xdr:row>
      <xdr:rowOff>333524</xdr:rowOff>
    </xdr:to>
    <xdr:sp macro="" textlink="">
      <xdr:nvSpPr>
        <xdr:cNvPr id="2" name="額縁 1">
          <a:hlinkClick xmlns:r="http://schemas.openxmlformats.org/officeDocument/2006/relationships" r:id="rId1"/>
        </xdr:cNvPr>
        <xdr:cNvSpPr/>
      </xdr:nvSpPr>
      <xdr:spPr>
        <a:xfrm>
          <a:off x="0" y="9524"/>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0</xdr:col>
      <xdr:colOff>720001</xdr:colOff>
      <xdr:row>0</xdr:row>
      <xdr:rowOff>324000</xdr:rowOff>
    </xdr:to>
    <xdr:sp macro="" textlink="">
      <xdr:nvSpPr>
        <xdr:cNvPr id="2" name="額縁 1">
          <a:hlinkClick xmlns:r="http://schemas.openxmlformats.org/officeDocument/2006/relationships" r:id="rId1"/>
        </xdr:cNvPr>
        <xdr:cNvSpPr/>
      </xdr:nvSpPr>
      <xdr:spPr>
        <a:xfrm>
          <a:off x="1"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453300</xdr:colOff>
      <xdr:row>0</xdr:row>
      <xdr:rowOff>324000</xdr:rowOff>
    </xdr:to>
    <xdr:sp macro="" textlink="">
      <xdr:nvSpPr>
        <xdr:cNvPr id="9" name="額縁 8">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481875</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2</xdr:rowOff>
    </xdr:from>
    <xdr:to>
      <xdr:col>1</xdr:col>
      <xdr:colOff>472350</xdr:colOff>
      <xdr:row>0</xdr:row>
      <xdr:rowOff>324002</xdr:rowOff>
    </xdr:to>
    <xdr:sp macro="" textlink="">
      <xdr:nvSpPr>
        <xdr:cNvPr id="2" name="額縁 1">
          <a:hlinkClick xmlns:r="http://schemas.openxmlformats.org/officeDocument/2006/relationships" r:id="rId1"/>
        </xdr:cNvPr>
        <xdr:cNvSpPr/>
      </xdr:nvSpPr>
      <xdr:spPr>
        <a:xfrm>
          <a:off x="0" y="2"/>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4" name="額縁 3">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491400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9525</xdr:colOff>
      <xdr:row>0</xdr:row>
      <xdr:rowOff>9526</xdr:rowOff>
    </xdr:from>
    <xdr:to>
      <xdr:col>0</xdr:col>
      <xdr:colOff>729525</xdr:colOff>
      <xdr:row>0</xdr:row>
      <xdr:rowOff>333526</xdr:rowOff>
    </xdr:to>
    <xdr:sp macro="" textlink="">
      <xdr:nvSpPr>
        <xdr:cNvPr id="2" name="額縁 1">
          <a:hlinkClick xmlns:r="http://schemas.openxmlformats.org/officeDocument/2006/relationships" r:id="rId1"/>
        </xdr:cNvPr>
        <xdr:cNvSpPr/>
      </xdr:nvSpPr>
      <xdr:spPr>
        <a:xfrm>
          <a:off x="9525" y="9526"/>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0</xdr:col>
      <xdr:colOff>720001</xdr:colOff>
      <xdr:row>0</xdr:row>
      <xdr:rowOff>324000</xdr:rowOff>
    </xdr:to>
    <xdr:sp macro="" textlink="">
      <xdr:nvSpPr>
        <xdr:cNvPr id="30" name="額縁 29">
          <a:hlinkClick xmlns:r="http://schemas.openxmlformats.org/officeDocument/2006/relationships" r:id="rId1"/>
        </xdr:cNvPr>
        <xdr:cNvSpPr/>
      </xdr:nvSpPr>
      <xdr:spPr>
        <a:xfrm>
          <a:off x="1"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348525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showGridLines="0" tabSelected="1" workbookViewId="0">
      <selection activeCell="B3" sqref="B3"/>
    </sheetView>
  </sheetViews>
  <sheetFormatPr defaultColWidth="9" defaultRowHeight="13.5"/>
  <cols>
    <col min="1" max="1" width="5.625" style="1" customWidth="1"/>
    <col min="2" max="2" width="7.625" style="1" customWidth="1"/>
    <col min="3" max="3" width="81.625" style="1" customWidth="1"/>
    <col min="4" max="4" width="25.625" style="12" customWidth="1"/>
    <col min="5" max="16384" width="9" style="1"/>
  </cols>
  <sheetData>
    <row r="1" spans="1:4" ht="30" customHeight="1">
      <c r="B1" s="484" t="s">
        <v>716</v>
      </c>
      <c r="C1" s="484"/>
      <c r="D1" s="484"/>
    </row>
    <row r="2" spans="1:4" ht="30" customHeight="1">
      <c r="B2" s="484" t="s">
        <v>718</v>
      </c>
      <c r="C2" s="484"/>
      <c r="D2" s="484"/>
    </row>
    <row r="3" spans="1:4" ht="30" customHeight="1" thickBot="1">
      <c r="B3" s="2" t="s">
        <v>0</v>
      </c>
      <c r="C3" s="3"/>
      <c r="D3" s="3"/>
    </row>
    <row r="4" spans="1:4" ht="35.1" customHeight="1">
      <c r="A4" s="4"/>
      <c r="B4" s="485" t="s">
        <v>1</v>
      </c>
      <c r="C4" s="486"/>
      <c r="D4" s="5" t="s">
        <v>2</v>
      </c>
    </row>
    <row r="5" spans="1:4" ht="35.1" customHeight="1">
      <c r="A5" s="6"/>
      <c r="B5" s="46" t="str">
        <f>HYPERLINK("#"&amp;"194"&amp;"!A1","194")</f>
        <v>194</v>
      </c>
      <c r="C5" s="452" t="str">
        <f>HYPERLINK("#"&amp;"194"&amp;"!A1","道路の路線数，実延長及び面積")</f>
        <v>道路の路線数，実延長及び面積</v>
      </c>
      <c r="D5" s="7" t="s">
        <v>645</v>
      </c>
    </row>
    <row r="6" spans="1:4" ht="35.1" customHeight="1">
      <c r="A6" s="6"/>
      <c r="B6" s="47" t="str">
        <f>HYPERLINK("#"&amp;"195"&amp;"!A1","195")</f>
        <v>195</v>
      </c>
      <c r="C6" s="453" t="str">
        <f>HYPERLINK("#"&amp;"195"&amp;"!A1","橋りょうの状況（市道）")</f>
        <v>橋りょうの状況（市道）</v>
      </c>
      <c r="D6" s="8" t="s">
        <v>645</v>
      </c>
    </row>
    <row r="7" spans="1:4" ht="35.1" customHeight="1">
      <c r="A7" s="6"/>
      <c r="B7" s="47" t="str">
        <f>HYPERLINK("#"&amp;"196"&amp;"!A1","196")</f>
        <v>196</v>
      </c>
      <c r="C7" s="453" t="str">
        <f>HYPERLINK("#"&amp;"196"&amp;"!A1","公園数と面積")</f>
        <v>公園数と面積</v>
      </c>
      <c r="D7" s="8" t="s">
        <v>646</v>
      </c>
    </row>
    <row r="8" spans="1:4" ht="35.1" customHeight="1">
      <c r="A8" s="6"/>
      <c r="B8" s="46" t="str">
        <f>HYPERLINK("#"&amp;"197"&amp;"!A1","197")</f>
        <v>197</v>
      </c>
      <c r="C8" s="453" t="str">
        <f>HYPERLINK("#"&amp;"197"&amp;"!A1","都市計画地域地区")</f>
        <v>都市計画地域地区</v>
      </c>
      <c r="D8" s="8" t="s">
        <v>646</v>
      </c>
    </row>
    <row r="9" spans="1:4" ht="35.1" customHeight="1">
      <c r="A9" s="6"/>
      <c r="B9" s="47" t="str">
        <f>HYPERLINK("#"&amp;"198"&amp;"!A1","198")</f>
        <v>198</v>
      </c>
      <c r="C9" s="453" t="str">
        <f>HYPERLINK("#"&amp;"198"&amp;"!A1","市街化区域の推移")</f>
        <v>市街化区域の推移</v>
      </c>
      <c r="D9" s="8" t="s">
        <v>717</v>
      </c>
    </row>
    <row r="10" spans="1:4" ht="35.1" customHeight="1">
      <c r="A10" s="6"/>
      <c r="B10" s="47" t="str">
        <f>HYPERLINK("#"&amp;"199"&amp;"!A1","199")</f>
        <v>199</v>
      </c>
      <c r="C10" s="454" t="str">
        <f>HYPERLINK("#"&amp;"199"&amp;"!A1","市街化区域内土地利用状況")</f>
        <v>市街化区域内土地利用状況</v>
      </c>
      <c r="D10" s="8" t="s">
        <v>647</v>
      </c>
    </row>
    <row r="11" spans="1:4" ht="35.1" customHeight="1">
      <c r="A11" s="6"/>
      <c r="B11" s="47" t="str">
        <f>HYPERLINK("#"&amp;"200"&amp;"!A1","200")</f>
        <v>200</v>
      </c>
      <c r="C11" s="454" t="str">
        <f>HYPERLINK("#"&amp;"200"&amp;"!A1","公共下水道普及状況")</f>
        <v>公共下水道普及状況</v>
      </c>
      <c r="D11" s="8" t="s">
        <v>645</v>
      </c>
    </row>
    <row r="12" spans="1:4" ht="35.1" customHeight="1">
      <c r="A12" s="6"/>
      <c r="B12" s="47" t="str">
        <f>HYPERLINK("#"&amp;"201"&amp;"!A1","201")</f>
        <v>201</v>
      </c>
      <c r="C12" s="454" t="str">
        <f>HYPERLINK("#"&amp;"201"&amp;"!A1","市営住宅管理戸数")</f>
        <v>市営住宅管理戸数</v>
      </c>
      <c r="D12" s="8" t="s">
        <v>644</v>
      </c>
    </row>
    <row r="13" spans="1:4" ht="35.1" customHeight="1">
      <c r="A13" s="6"/>
      <c r="B13" s="47" t="str">
        <f>HYPERLINK("#"&amp;"202"&amp;"!A1","202")</f>
        <v>202</v>
      </c>
      <c r="C13" s="455" t="str">
        <f>HYPERLINK("#"&amp;"202"&amp;"!A1","県営住宅数")</f>
        <v>県営住宅数</v>
      </c>
      <c r="D13" s="10" t="s">
        <v>652</v>
      </c>
    </row>
    <row r="14" spans="1:4" ht="35.1" customHeight="1">
      <c r="A14" s="6"/>
      <c r="B14" s="487" t="s">
        <v>642</v>
      </c>
      <c r="C14" s="487"/>
      <c r="D14" s="56"/>
    </row>
    <row r="15" spans="1:4" ht="35.1" customHeight="1">
      <c r="A15" s="6"/>
      <c r="B15" s="47" t="str">
        <f>HYPERLINK("#"&amp;"203"&amp;"!A1","203")</f>
        <v>203</v>
      </c>
      <c r="C15" s="483" t="str">
        <f>HYPERLINK("#"&amp;"203"&amp;"!A1","住居の種類・住宅の所有の関係（６区分）別一般世帯数，一般世帯人員及び１世帯当たり人員")</f>
        <v>住居の種類・住宅の所有の関係（６区分）別一般世帯数，一般世帯人員及び１世帯当たり人員</v>
      </c>
      <c r="D15" s="8" t="s">
        <v>634</v>
      </c>
    </row>
    <row r="16" spans="1:4" ht="35.1" customHeight="1">
      <c r="A16" s="6"/>
      <c r="B16" s="9" t="str">
        <f>HYPERLINK("#"&amp;"204"&amp;"!A1","204")</f>
        <v>204</v>
      </c>
      <c r="C16" s="456" t="str">
        <f>HYPERLINK("#"&amp;"204"&amp;"!A1","町丁・大字別住宅の種類・住宅所有の関係別一般世帯数及び一般世帯人員")</f>
        <v>町丁・大字別住宅の種類・住宅所有の関係別一般世帯数及び一般世帯人員</v>
      </c>
      <c r="D16" s="8" t="s">
        <v>634</v>
      </c>
    </row>
    <row r="17" spans="1:4" ht="35.1" customHeight="1">
      <c r="A17" s="6"/>
      <c r="B17" s="487" t="s">
        <v>643</v>
      </c>
      <c r="C17" s="487"/>
      <c r="D17" s="56"/>
    </row>
    <row r="18" spans="1:4" ht="35.1" customHeight="1">
      <c r="A18" s="6"/>
      <c r="B18" s="9" t="str">
        <f>HYPERLINK("#"&amp;"205"&amp;"!A1","205")</f>
        <v>205</v>
      </c>
      <c r="C18" s="456" t="str">
        <f>HYPERLINK("#"&amp;"205"&amp;"!A1","居住世帯の有無（８区分）別住宅数及び住宅以外で人が居住する建物数")</f>
        <v>居住世帯の有無（８区分）別住宅数及び住宅以外で人が居住する建物数</v>
      </c>
      <c r="D18" s="10" t="s">
        <v>648</v>
      </c>
    </row>
    <row r="19" spans="1:4" ht="35.1" customHeight="1">
      <c r="A19" s="6"/>
      <c r="B19" s="9" t="str">
        <f>HYPERLINK("#"&amp;"206"&amp;"!A1","206")</f>
        <v>206</v>
      </c>
      <c r="C19" s="457" t="str">
        <f>HYPERLINK("#"&amp;"206"&amp;"!A1","住宅の種類（２区分）・所有の関係（５区分）別住宅数，世帯数，世帯人員，１住宅当たり居住室数，畳数，延べ面積，１人当たり畳数及び１室当たり人員")</f>
        <v>住宅の種類（２区分）・所有の関係（５区分）別住宅数，世帯数，世帯人員，１住宅当たり居住室数，畳数，延べ面積，１人当たり畳数及び１室当たり人員</v>
      </c>
      <c r="D19" s="10" t="s">
        <v>648</v>
      </c>
    </row>
    <row r="20" spans="1:4" ht="35.1" customHeight="1">
      <c r="A20" s="6"/>
      <c r="B20" s="9" t="str">
        <f>HYPERLINK("#"&amp;"207"&amp;"!A1","207")</f>
        <v>207</v>
      </c>
      <c r="C20" s="456" t="str">
        <f>HYPERLINK("#"&amp;"207"&amp;"!A1","住宅の種類（２区分）・構造（５区分）・建築の時期別住宅数")</f>
        <v>住宅の種類（２区分）・構造（５区分）・建築の時期別住宅数</v>
      </c>
      <c r="D20" s="10" t="s">
        <v>648</v>
      </c>
    </row>
    <row r="21" spans="1:4" ht="35.1" customHeight="1">
      <c r="A21" s="6"/>
      <c r="B21" s="9" t="str">
        <f>HYPERLINK("#"&amp;"208"&amp;"!A1","208")</f>
        <v>208</v>
      </c>
      <c r="C21" s="456" t="str">
        <f>HYPERLINK("#"&amp;"208"&amp;"!A1","家屋の現況")</f>
        <v>家屋の現況</v>
      </c>
      <c r="D21" s="10" t="s">
        <v>644</v>
      </c>
    </row>
    <row r="22" spans="1:4" ht="35.1" customHeight="1" thickBot="1">
      <c r="A22" s="6"/>
      <c r="B22" s="48" t="str">
        <f>HYPERLINK("#"&amp;"209"&amp;"!A1","209")</f>
        <v>209</v>
      </c>
      <c r="C22" s="458" t="str">
        <f>HYPERLINK("#"&amp;"209"&amp;"!A1","利用関係別着工新設住宅（戸数・床面積の合計）")</f>
        <v>利用関係別着工新設住宅（戸数・床面積の合計）</v>
      </c>
      <c r="D22" s="11" t="s">
        <v>644</v>
      </c>
    </row>
  </sheetData>
  <mergeCells count="5">
    <mergeCell ref="B1:D1"/>
    <mergeCell ref="B2:D2"/>
    <mergeCell ref="B4:C4"/>
    <mergeCell ref="B14:C14"/>
    <mergeCell ref="B17:C17"/>
  </mergeCells>
  <phoneticPr fontId="2"/>
  <pageMargins left="0.70866141732283472" right="0.70866141732283472" top="0.74803149606299213" bottom="0.74803149606299213" header="0.31496062992125984" footer="0.31496062992125984"/>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ColWidth="8.625" defaultRowHeight="13.5"/>
  <cols>
    <col min="1" max="1" width="4.875" style="36" bestFit="1" customWidth="1"/>
    <col min="2" max="2" width="14.125" style="36" customWidth="1"/>
    <col min="3" max="7" width="12.625" style="36" customWidth="1"/>
    <col min="8" max="16384" width="8.625" style="36"/>
  </cols>
  <sheetData>
    <row r="1" spans="1:7" ht="30" customHeight="1"/>
    <row r="2" spans="1:7" ht="22.5" customHeight="1">
      <c r="A2" s="518" t="s">
        <v>702</v>
      </c>
      <c r="B2" s="518"/>
      <c r="C2" s="518"/>
      <c r="D2" s="518"/>
      <c r="E2" s="518"/>
      <c r="F2" s="518"/>
      <c r="G2" s="518"/>
    </row>
    <row r="3" spans="1:7" ht="13.5" customHeight="1" thickBot="1">
      <c r="A3" s="57" t="s">
        <v>119</v>
      </c>
      <c r="B3" s="152"/>
      <c r="C3" s="152"/>
      <c r="D3" s="152"/>
      <c r="E3" s="152"/>
      <c r="F3" s="152"/>
      <c r="G3" s="52" t="s">
        <v>120</v>
      </c>
    </row>
    <row r="4" spans="1:7" ht="27" customHeight="1">
      <c r="A4" s="601" t="s">
        <v>560</v>
      </c>
      <c r="B4" s="602"/>
      <c r="C4" s="195" t="s">
        <v>573</v>
      </c>
      <c r="D4" s="195" t="s">
        <v>596</v>
      </c>
      <c r="E4" s="195" t="s">
        <v>621</v>
      </c>
      <c r="F4" s="195" t="s">
        <v>630</v>
      </c>
      <c r="G4" s="153" t="s">
        <v>665</v>
      </c>
    </row>
    <row r="5" spans="1:7" ht="27" customHeight="1">
      <c r="A5" s="603" t="s">
        <v>561</v>
      </c>
      <c r="B5" s="604"/>
      <c r="C5" s="213">
        <v>3239</v>
      </c>
      <c r="D5" s="213">
        <v>3239</v>
      </c>
      <c r="E5" s="213">
        <v>3239</v>
      </c>
      <c r="F5" s="213">
        <v>3239</v>
      </c>
      <c r="G5" s="214">
        <v>3239</v>
      </c>
    </row>
    <row r="6" spans="1:7" ht="27" customHeight="1">
      <c r="A6" s="605" t="s">
        <v>121</v>
      </c>
      <c r="B6" s="260" t="s">
        <v>564</v>
      </c>
      <c r="C6" s="215">
        <v>2967</v>
      </c>
      <c r="D6" s="215">
        <v>2967</v>
      </c>
      <c r="E6" s="215">
        <v>2967</v>
      </c>
      <c r="F6" s="215">
        <v>2967</v>
      </c>
      <c r="G6" s="216">
        <v>2967</v>
      </c>
    </row>
    <row r="7" spans="1:7" ht="27" customHeight="1">
      <c r="A7" s="606"/>
      <c r="B7" s="99" t="s">
        <v>563</v>
      </c>
      <c r="C7" s="218">
        <v>98</v>
      </c>
      <c r="D7" s="218">
        <v>98</v>
      </c>
      <c r="E7" s="219">
        <v>98</v>
      </c>
      <c r="F7" s="218">
        <v>98</v>
      </c>
      <c r="G7" s="220">
        <v>98</v>
      </c>
    </row>
    <row r="8" spans="1:7" ht="27" customHeight="1">
      <c r="A8" s="606"/>
      <c r="B8" s="221" t="s">
        <v>122</v>
      </c>
      <c r="C8" s="218">
        <v>53</v>
      </c>
      <c r="D8" s="219">
        <v>53</v>
      </c>
      <c r="E8" s="215">
        <v>53</v>
      </c>
      <c r="F8" s="219">
        <v>53</v>
      </c>
      <c r="G8" s="220">
        <v>53</v>
      </c>
    </row>
    <row r="9" spans="1:7" ht="27" customHeight="1">
      <c r="A9" s="606"/>
      <c r="B9" s="221" t="s">
        <v>123</v>
      </c>
      <c r="C9" s="218">
        <v>63</v>
      </c>
      <c r="D9" s="218">
        <v>63</v>
      </c>
      <c r="E9" s="218">
        <v>63</v>
      </c>
      <c r="F9" s="218">
        <v>63</v>
      </c>
      <c r="G9" s="220">
        <v>63</v>
      </c>
    </row>
    <row r="10" spans="1:7" ht="27" customHeight="1">
      <c r="A10" s="606"/>
      <c r="B10" s="221" t="s">
        <v>124</v>
      </c>
      <c r="C10" s="218">
        <v>8</v>
      </c>
      <c r="D10" s="222">
        <v>8</v>
      </c>
      <c r="E10" s="222">
        <v>8</v>
      </c>
      <c r="F10" s="219">
        <v>8</v>
      </c>
      <c r="G10" s="220">
        <v>8</v>
      </c>
    </row>
    <row r="11" spans="1:7" ht="27" customHeight="1">
      <c r="A11" s="606"/>
      <c r="B11" s="217" t="s">
        <v>125</v>
      </c>
      <c r="C11" s="218">
        <v>2640</v>
      </c>
      <c r="D11" s="219">
        <v>2640</v>
      </c>
      <c r="E11" s="218">
        <v>2640</v>
      </c>
      <c r="F11" s="218">
        <v>2640</v>
      </c>
      <c r="G11" s="220">
        <v>2640</v>
      </c>
    </row>
    <row r="12" spans="1:7" ht="27" customHeight="1">
      <c r="A12" s="607"/>
      <c r="B12" s="346" t="s">
        <v>562</v>
      </c>
      <c r="C12" s="223">
        <v>105</v>
      </c>
      <c r="D12" s="224">
        <v>105</v>
      </c>
      <c r="E12" s="225">
        <v>105</v>
      </c>
      <c r="F12" s="225">
        <v>105</v>
      </c>
      <c r="G12" s="226">
        <v>105</v>
      </c>
    </row>
    <row r="13" spans="1:7" ht="69.75" customHeight="1" thickBot="1">
      <c r="A13" s="227" t="s">
        <v>126</v>
      </c>
      <c r="B13" s="228" t="s">
        <v>125</v>
      </c>
      <c r="C13" s="229">
        <v>272</v>
      </c>
      <c r="D13" s="229">
        <v>272</v>
      </c>
      <c r="E13" s="229">
        <v>272</v>
      </c>
      <c r="F13" s="229">
        <v>272</v>
      </c>
      <c r="G13" s="230">
        <v>272</v>
      </c>
    </row>
    <row r="14" spans="1:7" ht="13.5" customHeight="1">
      <c r="A14" s="57" t="s">
        <v>526</v>
      </c>
      <c r="B14" s="152"/>
      <c r="C14" s="152"/>
      <c r="D14" s="152"/>
      <c r="E14" s="152"/>
      <c r="F14" s="152"/>
      <c r="G14" s="152"/>
    </row>
  </sheetData>
  <mergeCells count="4">
    <mergeCell ref="A2:G2"/>
    <mergeCell ref="A4:B4"/>
    <mergeCell ref="A5:B5"/>
    <mergeCell ref="A6:A12"/>
  </mergeCells>
  <phoneticPr fontId="2"/>
  <printOptions horizontalCentered="1"/>
  <pageMargins left="0.59055118110236227" right="0.59055118110236227" top="0.78740157480314965" bottom="0.78740157480314965" header="0.59055118110236227" footer="0.59055118110236227"/>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ColWidth="9" defaultRowHeight="13.5"/>
  <cols>
    <col min="1" max="1" width="34" style="33" customWidth="1"/>
    <col min="2" max="4" width="15.625" style="33" customWidth="1"/>
    <col min="5" max="16384" width="9" style="33"/>
  </cols>
  <sheetData>
    <row r="1" spans="1:4" ht="30" customHeight="1">
      <c r="A1" s="49"/>
      <c r="B1" s="49"/>
      <c r="C1" s="49"/>
      <c r="D1" s="49"/>
    </row>
    <row r="2" spans="1:4" ht="22.5" customHeight="1">
      <c r="A2" s="608" t="s">
        <v>703</v>
      </c>
      <c r="B2" s="608"/>
      <c r="C2" s="608"/>
      <c r="D2" s="608"/>
    </row>
    <row r="3" spans="1:4" ht="22.5" customHeight="1">
      <c r="A3" s="609" t="s">
        <v>704</v>
      </c>
      <c r="B3" s="609"/>
      <c r="C3" s="609"/>
      <c r="D3" s="609"/>
    </row>
    <row r="4" spans="1:4" ht="13.5" customHeight="1" thickBot="1">
      <c r="A4" s="231"/>
      <c r="B4" s="231"/>
      <c r="C4" s="231"/>
      <c r="D4" s="232" t="s">
        <v>714</v>
      </c>
    </row>
    <row r="5" spans="1:4" ht="51" customHeight="1">
      <c r="A5" s="364" t="s">
        <v>127</v>
      </c>
      <c r="B5" s="233" t="s">
        <v>128</v>
      </c>
      <c r="C5" s="233" t="s">
        <v>129</v>
      </c>
      <c r="D5" s="234" t="s">
        <v>130</v>
      </c>
    </row>
    <row r="6" spans="1:4" ht="22.5" customHeight="1">
      <c r="A6" s="373" t="s">
        <v>527</v>
      </c>
      <c r="B6" s="235">
        <v>96522</v>
      </c>
      <c r="C6" s="235">
        <v>224813</v>
      </c>
      <c r="D6" s="236">
        <v>2.3291400000000002</v>
      </c>
    </row>
    <row r="7" spans="1:4" ht="22.5" customHeight="1">
      <c r="A7" s="374" t="s">
        <v>430</v>
      </c>
      <c r="B7" s="237">
        <v>95272</v>
      </c>
      <c r="C7" s="237">
        <v>222890</v>
      </c>
      <c r="D7" s="238">
        <v>2.3395100000000002</v>
      </c>
    </row>
    <row r="8" spans="1:4" ht="22.5" customHeight="1">
      <c r="A8" s="376" t="s">
        <v>528</v>
      </c>
      <c r="B8" s="237">
        <v>94432</v>
      </c>
      <c r="C8" s="237">
        <v>221298</v>
      </c>
      <c r="D8" s="238">
        <v>2.3434599999999999</v>
      </c>
    </row>
    <row r="9" spans="1:4" ht="22.5" customHeight="1">
      <c r="A9" s="376" t="s">
        <v>431</v>
      </c>
      <c r="B9" s="237">
        <v>56534</v>
      </c>
      <c r="C9" s="237">
        <v>153440</v>
      </c>
      <c r="D9" s="238">
        <v>2.7141199999999999</v>
      </c>
    </row>
    <row r="10" spans="1:4" ht="22.5" customHeight="1">
      <c r="A10" s="377" t="s">
        <v>131</v>
      </c>
      <c r="B10" s="237">
        <v>4736</v>
      </c>
      <c r="C10" s="237">
        <v>9338</v>
      </c>
      <c r="D10" s="238">
        <v>1.9717100000000001</v>
      </c>
    </row>
    <row r="11" spans="1:4" ht="22.5" customHeight="1">
      <c r="A11" s="376" t="s">
        <v>432</v>
      </c>
      <c r="B11" s="237">
        <v>30220</v>
      </c>
      <c r="C11" s="237">
        <v>53136</v>
      </c>
      <c r="D11" s="238">
        <v>1.75831</v>
      </c>
    </row>
    <row r="12" spans="1:4" ht="22.5" customHeight="1">
      <c r="A12" s="376" t="s">
        <v>433</v>
      </c>
      <c r="B12" s="237">
        <v>2942</v>
      </c>
      <c r="C12" s="237">
        <v>5384</v>
      </c>
      <c r="D12" s="238">
        <v>1.83005</v>
      </c>
    </row>
    <row r="13" spans="1:4" ht="22.5" customHeight="1">
      <c r="A13" s="376" t="s">
        <v>529</v>
      </c>
      <c r="B13" s="237">
        <v>840</v>
      </c>
      <c r="C13" s="237">
        <v>1592</v>
      </c>
      <c r="D13" s="238">
        <v>1.89524</v>
      </c>
    </row>
    <row r="14" spans="1:4" ht="22.5" customHeight="1" thickBot="1">
      <c r="A14" s="375" t="s">
        <v>434</v>
      </c>
      <c r="B14" s="239">
        <v>1250</v>
      </c>
      <c r="C14" s="239">
        <v>1923</v>
      </c>
      <c r="D14" s="240">
        <v>1.5384</v>
      </c>
    </row>
    <row r="15" spans="1:4">
      <c r="A15" s="58" t="s">
        <v>614</v>
      </c>
      <c r="B15" s="57"/>
      <c r="C15" s="57"/>
      <c r="D15" s="57"/>
    </row>
    <row r="16" spans="1:4">
      <c r="A16" s="57" t="s">
        <v>616</v>
      </c>
      <c r="B16" s="57"/>
      <c r="C16" s="57"/>
      <c r="D16" s="57"/>
    </row>
    <row r="17" spans="1:4">
      <c r="A17" s="57" t="s">
        <v>615</v>
      </c>
      <c r="B17" s="57"/>
      <c r="C17" s="57"/>
      <c r="D17" s="57"/>
    </row>
  </sheetData>
  <mergeCells count="2">
    <mergeCell ref="A2:D2"/>
    <mergeCell ref="A3:D3"/>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8"/>
  <sheetViews>
    <sheetView showGridLines="0" zoomScale="75" zoomScaleNormal="75" workbookViewId="0"/>
  </sheetViews>
  <sheetFormatPr defaultColWidth="9" defaultRowHeight="13.5"/>
  <cols>
    <col min="1" max="1" width="23.625" style="50" customWidth="1"/>
    <col min="2" max="7" width="10.625" style="51" customWidth="1"/>
    <col min="8" max="8" width="9.625" style="51" customWidth="1"/>
    <col min="9" max="9" width="11.625" style="51" customWidth="1"/>
    <col min="10" max="15" width="10.625" style="51" customWidth="1"/>
    <col min="16" max="16" width="9.625" style="51" customWidth="1"/>
    <col min="17" max="17" width="11.625" style="51" customWidth="1"/>
    <col min="18" max="16384" width="9" style="51"/>
  </cols>
  <sheetData>
    <row r="1" spans="1:17" ht="30" customHeight="1">
      <c r="A1" s="40"/>
      <c r="Q1" s="52"/>
    </row>
    <row r="2" spans="1:17" ht="22.5" customHeight="1">
      <c r="A2" s="615" t="s">
        <v>640</v>
      </c>
      <c r="B2" s="615"/>
      <c r="C2" s="615"/>
      <c r="D2" s="615"/>
      <c r="E2" s="615"/>
      <c r="F2" s="615"/>
      <c r="G2" s="615"/>
      <c r="H2" s="615"/>
      <c r="I2" s="616" t="s">
        <v>705</v>
      </c>
      <c r="J2" s="616"/>
      <c r="K2" s="616"/>
      <c r="L2" s="616"/>
      <c r="M2" s="616"/>
      <c r="N2" s="616"/>
      <c r="O2" s="616"/>
      <c r="P2" s="616"/>
      <c r="Q2" s="616"/>
    </row>
    <row r="3" spans="1:17" s="53" customFormat="1" ht="13.5" customHeight="1" thickBot="1">
      <c r="A3" s="50"/>
      <c r="B3" s="51"/>
      <c r="C3" s="51"/>
      <c r="D3" s="51"/>
      <c r="E3" s="51"/>
      <c r="F3" s="51"/>
      <c r="G3" s="51"/>
      <c r="H3" s="51"/>
      <c r="I3" s="51"/>
      <c r="J3" s="51"/>
      <c r="K3" s="51"/>
      <c r="L3" s="51"/>
      <c r="M3" s="51"/>
      <c r="N3" s="241"/>
      <c r="O3" s="51"/>
      <c r="P3" s="51"/>
      <c r="Q3" s="241" t="s">
        <v>714</v>
      </c>
    </row>
    <row r="4" spans="1:17" s="37" customFormat="1" ht="18" customHeight="1">
      <c r="A4" s="620" t="s">
        <v>132</v>
      </c>
      <c r="B4" s="624" t="s">
        <v>133</v>
      </c>
      <c r="C4" s="624"/>
      <c r="D4" s="624"/>
      <c r="E4" s="624"/>
      <c r="F4" s="624"/>
      <c r="G4" s="624"/>
      <c r="H4" s="619"/>
      <c r="I4" s="631" t="s">
        <v>134</v>
      </c>
      <c r="J4" s="624" t="s">
        <v>135</v>
      </c>
      <c r="K4" s="624"/>
      <c r="L4" s="624"/>
      <c r="M4" s="624"/>
      <c r="N4" s="624"/>
      <c r="O4" s="624"/>
      <c r="P4" s="624"/>
      <c r="Q4" s="633" t="s">
        <v>136</v>
      </c>
    </row>
    <row r="5" spans="1:17" s="37" customFormat="1" ht="18" customHeight="1">
      <c r="A5" s="613"/>
      <c r="B5" s="630" t="s">
        <v>137</v>
      </c>
      <c r="C5" s="630" t="s">
        <v>138</v>
      </c>
      <c r="D5" s="630"/>
      <c r="E5" s="630"/>
      <c r="F5" s="630"/>
      <c r="G5" s="630"/>
      <c r="H5" s="612" t="s">
        <v>139</v>
      </c>
      <c r="I5" s="632"/>
      <c r="J5" s="630" t="s">
        <v>137</v>
      </c>
      <c r="K5" s="630" t="s">
        <v>138</v>
      </c>
      <c r="L5" s="630"/>
      <c r="M5" s="630"/>
      <c r="N5" s="630"/>
      <c r="O5" s="630"/>
      <c r="P5" s="630" t="s">
        <v>139</v>
      </c>
      <c r="Q5" s="634"/>
    </row>
    <row r="6" spans="1:17" s="37" customFormat="1" ht="18" customHeight="1">
      <c r="A6" s="613"/>
      <c r="B6" s="630"/>
      <c r="C6" s="242" t="s">
        <v>140</v>
      </c>
      <c r="D6" s="242" t="s">
        <v>141</v>
      </c>
      <c r="E6" s="243" t="s">
        <v>142</v>
      </c>
      <c r="F6" s="242" t="s">
        <v>143</v>
      </c>
      <c r="G6" s="242" t="s">
        <v>144</v>
      </c>
      <c r="H6" s="612"/>
      <c r="I6" s="632"/>
      <c r="J6" s="630"/>
      <c r="K6" s="242" t="s">
        <v>140</v>
      </c>
      <c r="L6" s="242" t="s">
        <v>141</v>
      </c>
      <c r="M6" s="242" t="s">
        <v>435</v>
      </c>
      <c r="N6" s="242" t="s">
        <v>143</v>
      </c>
      <c r="O6" s="242" t="s">
        <v>144</v>
      </c>
      <c r="P6" s="630"/>
      <c r="Q6" s="634"/>
    </row>
    <row r="7" spans="1:17" s="37" customFormat="1" ht="22.5" customHeight="1">
      <c r="A7" s="244" t="s">
        <v>146</v>
      </c>
      <c r="B7" s="245">
        <v>95272</v>
      </c>
      <c r="C7" s="245">
        <v>94432</v>
      </c>
      <c r="D7" s="245">
        <v>56534</v>
      </c>
      <c r="E7" s="245">
        <v>4736</v>
      </c>
      <c r="F7" s="245">
        <v>30220</v>
      </c>
      <c r="G7" s="246">
        <v>2942</v>
      </c>
      <c r="H7" s="246">
        <v>840</v>
      </c>
      <c r="I7" s="247">
        <v>1250</v>
      </c>
      <c r="J7" s="245">
        <v>222890</v>
      </c>
      <c r="K7" s="245">
        <v>221298</v>
      </c>
      <c r="L7" s="245">
        <v>153440</v>
      </c>
      <c r="M7" s="245">
        <v>9338</v>
      </c>
      <c r="N7" s="245">
        <v>53136</v>
      </c>
      <c r="O7" s="246">
        <v>5384</v>
      </c>
      <c r="P7" s="245">
        <v>1592</v>
      </c>
      <c r="Q7" s="246">
        <v>1923</v>
      </c>
    </row>
    <row r="8" spans="1:17" s="37" customFormat="1" ht="17.25" customHeight="1">
      <c r="A8" s="398" t="s">
        <v>147</v>
      </c>
      <c r="B8" s="248">
        <v>373</v>
      </c>
      <c r="C8" s="248">
        <v>369</v>
      </c>
      <c r="D8" s="248">
        <v>128</v>
      </c>
      <c r="E8" s="248">
        <v>0</v>
      </c>
      <c r="F8" s="248">
        <v>177</v>
      </c>
      <c r="G8" s="249">
        <v>64</v>
      </c>
      <c r="H8" s="249">
        <v>4</v>
      </c>
      <c r="I8" s="250">
        <v>1</v>
      </c>
      <c r="J8" s="248">
        <v>575</v>
      </c>
      <c r="K8" s="248">
        <v>566</v>
      </c>
      <c r="L8" s="248">
        <v>283</v>
      </c>
      <c r="M8" s="248">
        <v>0</v>
      </c>
      <c r="N8" s="248">
        <v>208</v>
      </c>
      <c r="O8" s="249">
        <v>75</v>
      </c>
      <c r="P8" s="248">
        <v>9</v>
      </c>
      <c r="Q8" s="249">
        <v>4</v>
      </c>
    </row>
    <row r="9" spans="1:17" s="37" customFormat="1" ht="17.25" customHeight="1">
      <c r="A9" s="399" t="s">
        <v>148</v>
      </c>
      <c r="B9" s="251">
        <v>572</v>
      </c>
      <c r="C9" s="251">
        <v>572</v>
      </c>
      <c r="D9" s="251">
        <v>205</v>
      </c>
      <c r="E9" s="251">
        <v>0</v>
      </c>
      <c r="F9" s="251">
        <v>302</v>
      </c>
      <c r="G9" s="252">
        <v>65</v>
      </c>
      <c r="H9" s="252">
        <v>0</v>
      </c>
      <c r="I9" s="253">
        <v>4</v>
      </c>
      <c r="J9" s="251">
        <v>1074</v>
      </c>
      <c r="K9" s="251">
        <v>1074</v>
      </c>
      <c r="L9" s="251">
        <v>444</v>
      </c>
      <c r="M9" s="251">
        <v>0</v>
      </c>
      <c r="N9" s="251">
        <v>515</v>
      </c>
      <c r="O9" s="252">
        <v>115</v>
      </c>
      <c r="P9" s="251">
        <v>0</v>
      </c>
      <c r="Q9" s="252">
        <v>7</v>
      </c>
    </row>
    <row r="10" spans="1:17" s="37" customFormat="1" ht="17.25" customHeight="1">
      <c r="A10" s="399" t="s">
        <v>149</v>
      </c>
      <c r="B10" s="251">
        <v>413</v>
      </c>
      <c r="C10" s="251">
        <v>405</v>
      </c>
      <c r="D10" s="251">
        <v>150</v>
      </c>
      <c r="E10" s="251">
        <v>0</v>
      </c>
      <c r="F10" s="251">
        <v>214</v>
      </c>
      <c r="G10" s="252">
        <v>41</v>
      </c>
      <c r="H10" s="252">
        <v>8</v>
      </c>
      <c r="I10" s="253">
        <v>18</v>
      </c>
      <c r="J10" s="251">
        <v>795</v>
      </c>
      <c r="K10" s="251">
        <v>777</v>
      </c>
      <c r="L10" s="251">
        <v>352</v>
      </c>
      <c r="M10" s="251">
        <v>0</v>
      </c>
      <c r="N10" s="251">
        <v>336</v>
      </c>
      <c r="O10" s="252">
        <v>89</v>
      </c>
      <c r="P10" s="251">
        <v>18</v>
      </c>
      <c r="Q10" s="252">
        <v>18</v>
      </c>
    </row>
    <row r="11" spans="1:17" s="37" customFormat="1" ht="17.25" customHeight="1">
      <c r="A11" s="399" t="s">
        <v>150</v>
      </c>
      <c r="B11" s="251">
        <v>199</v>
      </c>
      <c r="C11" s="251">
        <v>195</v>
      </c>
      <c r="D11" s="251">
        <v>82</v>
      </c>
      <c r="E11" s="251">
        <v>0</v>
      </c>
      <c r="F11" s="251">
        <v>99</v>
      </c>
      <c r="G11" s="252">
        <v>14</v>
      </c>
      <c r="H11" s="252">
        <v>4</v>
      </c>
      <c r="I11" s="253">
        <v>2</v>
      </c>
      <c r="J11" s="251">
        <v>328</v>
      </c>
      <c r="K11" s="251">
        <v>324</v>
      </c>
      <c r="L11" s="251">
        <v>178</v>
      </c>
      <c r="M11" s="251">
        <v>0</v>
      </c>
      <c r="N11" s="251">
        <v>128</v>
      </c>
      <c r="O11" s="252">
        <v>18</v>
      </c>
      <c r="P11" s="251">
        <v>4</v>
      </c>
      <c r="Q11" s="252">
        <v>7</v>
      </c>
    </row>
    <row r="12" spans="1:17" s="37" customFormat="1" ht="17.25" customHeight="1">
      <c r="A12" s="399" t="s">
        <v>151</v>
      </c>
      <c r="B12" s="251">
        <v>409</v>
      </c>
      <c r="C12" s="251">
        <v>404</v>
      </c>
      <c r="D12" s="251">
        <v>148</v>
      </c>
      <c r="E12" s="251">
        <v>0</v>
      </c>
      <c r="F12" s="251">
        <v>244</v>
      </c>
      <c r="G12" s="252">
        <v>12</v>
      </c>
      <c r="H12" s="252">
        <v>5</v>
      </c>
      <c r="I12" s="253">
        <v>3</v>
      </c>
      <c r="J12" s="251">
        <v>788</v>
      </c>
      <c r="K12" s="251">
        <v>782</v>
      </c>
      <c r="L12" s="251">
        <v>334</v>
      </c>
      <c r="M12" s="251">
        <v>0</v>
      </c>
      <c r="N12" s="251">
        <v>422</v>
      </c>
      <c r="O12" s="252">
        <v>26</v>
      </c>
      <c r="P12" s="251">
        <v>6</v>
      </c>
      <c r="Q12" s="252">
        <v>5</v>
      </c>
    </row>
    <row r="13" spans="1:17" s="37" customFormat="1" ht="17.25" customHeight="1">
      <c r="A13" s="399" t="s">
        <v>152</v>
      </c>
      <c r="B13" s="251">
        <v>354</v>
      </c>
      <c r="C13" s="251">
        <v>352</v>
      </c>
      <c r="D13" s="251">
        <v>164</v>
      </c>
      <c r="E13" s="251">
        <v>0</v>
      </c>
      <c r="F13" s="251">
        <v>163</v>
      </c>
      <c r="G13" s="252">
        <v>25</v>
      </c>
      <c r="H13" s="252">
        <v>2</v>
      </c>
      <c r="I13" s="253">
        <v>3</v>
      </c>
      <c r="J13" s="251">
        <v>615</v>
      </c>
      <c r="K13" s="251">
        <v>612</v>
      </c>
      <c r="L13" s="251">
        <v>371</v>
      </c>
      <c r="M13" s="251">
        <v>0</v>
      </c>
      <c r="N13" s="251">
        <v>212</v>
      </c>
      <c r="O13" s="252">
        <v>29</v>
      </c>
      <c r="P13" s="251">
        <v>3</v>
      </c>
      <c r="Q13" s="252">
        <v>11</v>
      </c>
    </row>
    <row r="14" spans="1:17" s="37" customFormat="1" ht="17.25" customHeight="1">
      <c r="A14" s="399" t="s">
        <v>153</v>
      </c>
      <c r="B14" s="251">
        <v>303</v>
      </c>
      <c r="C14" s="251">
        <v>300</v>
      </c>
      <c r="D14" s="251">
        <v>102</v>
      </c>
      <c r="E14" s="251">
        <v>0</v>
      </c>
      <c r="F14" s="251">
        <v>189</v>
      </c>
      <c r="G14" s="252">
        <v>9</v>
      </c>
      <c r="H14" s="252">
        <v>3</v>
      </c>
      <c r="I14" s="253">
        <v>4</v>
      </c>
      <c r="J14" s="251">
        <v>543</v>
      </c>
      <c r="K14" s="251">
        <v>535</v>
      </c>
      <c r="L14" s="251">
        <v>249</v>
      </c>
      <c r="M14" s="251">
        <v>0</v>
      </c>
      <c r="N14" s="251">
        <v>272</v>
      </c>
      <c r="O14" s="252">
        <v>14</v>
      </c>
      <c r="P14" s="251">
        <v>8</v>
      </c>
      <c r="Q14" s="252">
        <v>6</v>
      </c>
    </row>
    <row r="15" spans="1:17" s="37" customFormat="1" ht="17.25" customHeight="1">
      <c r="A15" s="399" t="s">
        <v>154</v>
      </c>
      <c r="B15" s="251">
        <v>230</v>
      </c>
      <c r="C15" s="251">
        <v>223</v>
      </c>
      <c r="D15" s="251">
        <v>157</v>
      </c>
      <c r="E15" s="251">
        <v>0</v>
      </c>
      <c r="F15" s="251">
        <v>64</v>
      </c>
      <c r="G15" s="252">
        <v>2</v>
      </c>
      <c r="H15" s="252">
        <v>7</v>
      </c>
      <c r="I15" s="253">
        <v>11</v>
      </c>
      <c r="J15" s="251">
        <v>522</v>
      </c>
      <c r="K15" s="251">
        <v>511</v>
      </c>
      <c r="L15" s="251">
        <v>410</v>
      </c>
      <c r="M15" s="251">
        <v>0</v>
      </c>
      <c r="N15" s="251">
        <v>99</v>
      </c>
      <c r="O15" s="252">
        <v>2</v>
      </c>
      <c r="P15" s="251">
        <v>11</v>
      </c>
      <c r="Q15" s="252">
        <v>11</v>
      </c>
    </row>
    <row r="16" spans="1:17" s="37" customFormat="1" ht="17.25" customHeight="1">
      <c r="A16" s="399" t="s">
        <v>155</v>
      </c>
      <c r="B16" s="251">
        <v>528</v>
      </c>
      <c r="C16" s="251">
        <v>524</v>
      </c>
      <c r="D16" s="251">
        <v>334</v>
      </c>
      <c r="E16" s="251">
        <v>0</v>
      </c>
      <c r="F16" s="251">
        <v>180</v>
      </c>
      <c r="G16" s="252">
        <v>10</v>
      </c>
      <c r="H16" s="252">
        <v>4</v>
      </c>
      <c r="I16" s="253">
        <v>0</v>
      </c>
      <c r="J16" s="251">
        <v>1181</v>
      </c>
      <c r="K16" s="251">
        <v>1170</v>
      </c>
      <c r="L16" s="251">
        <v>827</v>
      </c>
      <c r="M16" s="251">
        <v>0</v>
      </c>
      <c r="N16" s="251">
        <v>319</v>
      </c>
      <c r="O16" s="252">
        <v>24</v>
      </c>
      <c r="P16" s="251">
        <v>11</v>
      </c>
      <c r="Q16" s="252">
        <v>0</v>
      </c>
    </row>
    <row r="17" spans="1:17" s="37" customFormat="1" ht="17.25" customHeight="1">
      <c r="A17" s="399" t="s">
        <v>156</v>
      </c>
      <c r="B17" s="251">
        <v>54</v>
      </c>
      <c r="C17" s="251">
        <v>53</v>
      </c>
      <c r="D17" s="251">
        <v>33</v>
      </c>
      <c r="E17" s="251">
        <v>0</v>
      </c>
      <c r="F17" s="251">
        <v>20</v>
      </c>
      <c r="G17" s="252">
        <v>0</v>
      </c>
      <c r="H17" s="252">
        <v>1</v>
      </c>
      <c r="I17" s="253">
        <v>0</v>
      </c>
      <c r="J17" s="251">
        <v>131</v>
      </c>
      <c r="K17" s="251">
        <v>130</v>
      </c>
      <c r="L17" s="251">
        <v>91</v>
      </c>
      <c r="M17" s="251">
        <v>0</v>
      </c>
      <c r="N17" s="251">
        <v>39</v>
      </c>
      <c r="O17" s="252">
        <v>0</v>
      </c>
      <c r="P17" s="251">
        <v>1</v>
      </c>
      <c r="Q17" s="252">
        <v>0</v>
      </c>
    </row>
    <row r="18" spans="1:17" s="37" customFormat="1" ht="17.25" customHeight="1">
      <c r="A18" s="399" t="s">
        <v>157</v>
      </c>
      <c r="B18" s="251">
        <v>259</v>
      </c>
      <c r="C18" s="251">
        <v>258</v>
      </c>
      <c r="D18" s="251">
        <v>148</v>
      </c>
      <c r="E18" s="251">
        <v>0</v>
      </c>
      <c r="F18" s="251">
        <v>105</v>
      </c>
      <c r="G18" s="252">
        <v>5</v>
      </c>
      <c r="H18" s="252">
        <v>1</v>
      </c>
      <c r="I18" s="253">
        <v>0</v>
      </c>
      <c r="J18" s="251">
        <v>558</v>
      </c>
      <c r="K18" s="251">
        <v>557</v>
      </c>
      <c r="L18" s="251">
        <v>369</v>
      </c>
      <c r="M18" s="251">
        <v>0</v>
      </c>
      <c r="N18" s="251">
        <v>179</v>
      </c>
      <c r="O18" s="252">
        <v>9</v>
      </c>
      <c r="P18" s="251">
        <v>1</v>
      </c>
      <c r="Q18" s="252">
        <v>0</v>
      </c>
    </row>
    <row r="19" spans="1:17" s="37" customFormat="1" ht="17.25" customHeight="1">
      <c r="A19" s="399" t="s">
        <v>158</v>
      </c>
      <c r="B19" s="251">
        <v>474</v>
      </c>
      <c r="C19" s="251">
        <v>472</v>
      </c>
      <c r="D19" s="251">
        <v>174</v>
      </c>
      <c r="E19" s="251">
        <v>0</v>
      </c>
      <c r="F19" s="251">
        <v>285</v>
      </c>
      <c r="G19" s="252">
        <v>13</v>
      </c>
      <c r="H19" s="252">
        <v>2</v>
      </c>
      <c r="I19" s="253">
        <v>3</v>
      </c>
      <c r="J19" s="251">
        <v>942</v>
      </c>
      <c r="K19" s="251">
        <v>940</v>
      </c>
      <c r="L19" s="251">
        <v>398</v>
      </c>
      <c r="M19" s="251">
        <v>0</v>
      </c>
      <c r="N19" s="251">
        <v>521</v>
      </c>
      <c r="O19" s="252">
        <v>21</v>
      </c>
      <c r="P19" s="251">
        <v>2</v>
      </c>
      <c r="Q19" s="252">
        <v>5</v>
      </c>
    </row>
    <row r="20" spans="1:17" s="37" customFormat="1" ht="17.25" customHeight="1">
      <c r="A20" s="399" t="s">
        <v>159</v>
      </c>
      <c r="B20" s="251">
        <v>217</v>
      </c>
      <c r="C20" s="251">
        <v>215</v>
      </c>
      <c r="D20" s="251">
        <v>54</v>
      </c>
      <c r="E20" s="251">
        <v>127</v>
      </c>
      <c r="F20" s="251">
        <v>23</v>
      </c>
      <c r="G20" s="252">
        <v>11</v>
      </c>
      <c r="H20" s="252">
        <v>2</v>
      </c>
      <c r="I20" s="253">
        <v>0</v>
      </c>
      <c r="J20" s="251">
        <v>369</v>
      </c>
      <c r="K20" s="251">
        <v>363</v>
      </c>
      <c r="L20" s="251">
        <v>120</v>
      </c>
      <c r="M20" s="251">
        <v>183</v>
      </c>
      <c r="N20" s="251">
        <v>32</v>
      </c>
      <c r="O20" s="252">
        <v>28</v>
      </c>
      <c r="P20" s="251">
        <v>6</v>
      </c>
      <c r="Q20" s="252">
        <v>0</v>
      </c>
    </row>
    <row r="21" spans="1:17" s="37" customFormat="1" ht="17.25" customHeight="1">
      <c r="A21" s="399" t="s">
        <v>160</v>
      </c>
      <c r="B21" s="251">
        <v>241</v>
      </c>
      <c r="C21" s="251">
        <v>238</v>
      </c>
      <c r="D21" s="251">
        <v>168</v>
      </c>
      <c r="E21" s="251">
        <v>0</v>
      </c>
      <c r="F21" s="251">
        <v>69</v>
      </c>
      <c r="G21" s="252">
        <v>1</v>
      </c>
      <c r="H21" s="252">
        <v>3</v>
      </c>
      <c r="I21" s="253">
        <v>2</v>
      </c>
      <c r="J21" s="251">
        <v>547</v>
      </c>
      <c r="K21" s="251">
        <v>539</v>
      </c>
      <c r="L21" s="251">
        <v>435</v>
      </c>
      <c r="M21" s="251">
        <v>0</v>
      </c>
      <c r="N21" s="251">
        <v>103</v>
      </c>
      <c r="O21" s="252">
        <v>1</v>
      </c>
      <c r="P21" s="251">
        <v>8</v>
      </c>
      <c r="Q21" s="252">
        <v>5</v>
      </c>
    </row>
    <row r="22" spans="1:17" s="37" customFormat="1" ht="17.25" customHeight="1">
      <c r="A22" s="399" t="s">
        <v>161</v>
      </c>
      <c r="B22" s="251">
        <v>156</v>
      </c>
      <c r="C22" s="251">
        <v>153</v>
      </c>
      <c r="D22" s="251">
        <v>106</v>
      </c>
      <c r="E22" s="251">
        <v>0</v>
      </c>
      <c r="F22" s="251">
        <v>42</v>
      </c>
      <c r="G22" s="252">
        <v>5</v>
      </c>
      <c r="H22" s="252">
        <v>3</v>
      </c>
      <c r="I22" s="253">
        <v>0</v>
      </c>
      <c r="J22" s="251">
        <v>371</v>
      </c>
      <c r="K22" s="251">
        <v>366</v>
      </c>
      <c r="L22" s="251">
        <v>301</v>
      </c>
      <c r="M22" s="251">
        <v>0</v>
      </c>
      <c r="N22" s="251">
        <v>60</v>
      </c>
      <c r="O22" s="252">
        <v>5</v>
      </c>
      <c r="P22" s="251">
        <v>5</v>
      </c>
      <c r="Q22" s="252">
        <v>0</v>
      </c>
    </row>
    <row r="23" spans="1:17" s="37" customFormat="1" ht="17.25" customHeight="1">
      <c r="A23" s="399" t="s">
        <v>162</v>
      </c>
      <c r="B23" s="251">
        <v>184</v>
      </c>
      <c r="C23" s="251">
        <v>181</v>
      </c>
      <c r="D23" s="251">
        <v>129</v>
      </c>
      <c r="E23" s="251">
        <v>0</v>
      </c>
      <c r="F23" s="251">
        <v>42</v>
      </c>
      <c r="G23" s="252">
        <v>10</v>
      </c>
      <c r="H23" s="252">
        <v>3</v>
      </c>
      <c r="I23" s="253">
        <v>25</v>
      </c>
      <c r="J23" s="251">
        <v>420</v>
      </c>
      <c r="K23" s="251">
        <v>415</v>
      </c>
      <c r="L23" s="251">
        <v>323</v>
      </c>
      <c r="M23" s="251">
        <v>0</v>
      </c>
      <c r="N23" s="251">
        <v>71</v>
      </c>
      <c r="O23" s="252">
        <v>21</v>
      </c>
      <c r="P23" s="251">
        <v>5</v>
      </c>
      <c r="Q23" s="252">
        <v>30</v>
      </c>
    </row>
    <row r="24" spans="1:17" s="37" customFormat="1" ht="17.25" customHeight="1">
      <c r="A24" s="399" t="s">
        <v>163</v>
      </c>
      <c r="B24" s="251">
        <v>279</v>
      </c>
      <c r="C24" s="251">
        <v>267</v>
      </c>
      <c r="D24" s="251">
        <v>153</v>
      </c>
      <c r="E24" s="251">
        <v>0</v>
      </c>
      <c r="F24" s="251">
        <v>103</v>
      </c>
      <c r="G24" s="252">
        <v>11</v>
      </c>
      <c r="H24" s="252">
        <v>12</v>
      </c>
      <c r="I24" s="253">
        <v>2</v>
      </c>
      <c r="J24" s="251">
        <v>580</v>
      </c>
      <c r="K24" s="251">
        <v>568</v>
      </c>
      <c r="L24" s="251">
        <v>390</v>
      </c>
      <c r="M24" s="251">
        <v>0</v>
      </c>
      <c r="N24" s="251">
        <v>159</v>
      </c>
      <c r="O24" s="252">
        <v>19</v>
      </c>
      <c r="P24" s="251">
        <v>12</v>
      </c>
      <c r="Q24" s="252">
        <v>8</v>
      </c>
    </row>
    <row r="25" spans="1:17" s="37" customFormat="1" ht="17.25" customHeight="1">
      <c r="A25" s="399" t="s">
        <v>164</v>
      </c>
      <c r="B25" s="251">
        <v>392</v>
      </c>
      <c r="C25" s="251">
        <v>385</v>
      </c>
      <c r="D25" s="251">
        <v>247</v>
      </c>
      <c r="E25" s="251">
        <v>0</v>
      </c>
      <c r="F25" s="251">
        <v>127</v>
      </c>
      <c r="G25" s="252">
        <v>11</v>
      </c>
      <c r="H25" s="252">
        <v>7</v>
      </c>
      <c r="I25" s="253">
        <v>1</v>
      </c>
      <c r="J25" s="251">
        <v>927</v>
      </c>
      <c r="K25" s="251">
        <v>910</v>
      </c>
      <c r="L25" s="251">
        <v>640</v>
      </c>
      <c r="M25" s="251">
        <v>0</v>
      </c>
      <c r="N25" s="251">
        <v>247</v>
      </c>
      <c r="O25" s="252">
        <v>23</v>
      </c>
      <c r="P25" s="251">
        <v>17</v>
      </c>
      <c r="Q25" s="252">
        <v>3</v>
      </c>
    </row>
    <row r="26" spans="1:17" s="37" customFormat="1" ht="17.25" customHeight="1">
      <c r="A26" s="399" t="s">
        <v>165</v>
      </c>
      <c r="B26" s="251">
        <v>452</v>
      </c>
      <c r="C26" s="251">
        <v>447</v>
      </c>
      <c r="D26" s="251">
        <v>198</v>
      </c>
      <c r="E26" s="251">
        <v>0</v>
      </c>
      <c r="F26" s="251">
        <v>231</v>
      </c>
      <c r="G26" s="252">
        <v>18</v>
      </c>
      <c r="H26" s="252">
        <v>5</v>
      </c>
      <c r="I26" s="253">
        <v>1</v>
      </c>
      <c r="J26" s="251">
        <v>1079</v>
      </c>
      <c r="K26" s="251">
        <v>1071</v>
      </c>
      <c r="L26" s="251">
        <v>536</v>
      </c>
      <c r="M26" s="251">
        <v>0</v>
      </c>
      <c r="N26" s="251">
        <v>489</v>
      </c>
      <c r="O26" s="252">
        <v>46</v>
      </c>
      <c r="P26" s="251">
        <v>8</v>
      </c>
      <c r="Q26" s="252">
        <v>2</v>
      </c>
    </row>
    <row r="27" spans="1:17" s="37" customFormat="1" ht="17.25" customHeight="1">
      <c r="A27" s="399" t="s">
        <v>166</v>
      </c>
      <c r="B27" s="251">
        <v>265</v>
      </c>
      <c r="C27" s="251">
        <v>261</v>
      </c>
      <c r="D27" s="251">
        <v>183</v>
      </c>
      <c r="E27" s="251">
        <v>0</v>
      </c>
      <c r="F27" s="251">
        <v>71</v>
      </c>
      <c r="G27" s="252">
        <v>7</v>
      </c>
      <c r="H27" s="252">
        <v>4</v>
      </c>
      <c r="I27" s="253">
        <v>0</v>
      </c>
      <c r="J27" s="251">
        <v>540</v>
      </c>
      <c r="K27" s="251">
        <v>535</v>
      </c>
      <c r="L27" s="251">
        <v>408</v>
      </c>
      <c r="M27" s="251">
        <v>0</v>
      </c>
      <c r="N27" s="251">
        <v>119</v>
      </c>
      <c r="O27" s="252">
        <v>8</v>
      </c>
      <c r="P27" s="251">
        <v>5</v>
      </c>
      <c r="Q27" s="252">
        <v>0</v>
      </c>
    </row>
    <row r="28" spans="1:17" s="37" customFormat="1" ht="17.25" customHeight="1">
      <c r="A28" s="399" t="s">
        <v>167</v>
      </c>
      <c r="B28" s="251">
        <v>223</v>
      </c>
      <c r="C28" s="251">
        <v>222</v>
      </c>
      <c r="D28" s="251">
        <v>71</v>
      </c>
      <c r="E28" s="251">
        <v>0</v>
      </c>
      <c r="F28" s="251">
        <v>127</v>
      </c>
      <c r="G28" s="252">
        <v>24</v>
      </c>
      <c r="H28" s="252">
        <v>1</v>
      </c>
      <c r="I28" s="253">
        <v>0</v>
      </c>
      <c r="J28" s="251">
        <v>348</v>
      </c>
      <c r="K28" s="251">
        <v>347</v>
      </c>
      <c r="L28" s="251">
        <v>147</v>
      </c>
      <c r="M28" s="251">
        <v>0</v>
      </c>
      <c r="N28" s="251">
        <v>163</v>
      </c>
      <c r="O28" s="252">
        <v>37</v>
      </c>
      <c r="P28" s="251">
        <v>1</v>
      </c>
      <c r="Q28" s="252">
        <v>0</v>
      </c>
    </row>
    <row r="29" spans="1:17" s="37" customFormat="1" ht="17.25" customHeight="1">
      <c r="A29" s="399" t="s">
        <v>168</v>
      </c>
      <c r="B29" s="251">
        <v>315</v>
      </c>
      <c r="C29" s="251">
        <v>307</v>
      </c>
      <c r="D29" s="251">
        <v>90</v>
      </c>
      <c r="E29" s="251">
        <v>0</v>
      </c>
      <c r="F29" s="251">
        <v>186</v>
      </c>
      <c r="G29" s="252">
        <v>31</v>
      </c>
      <c r="H29" s="252">
        <v>8</v>
      </c>
      <c r="I29" s="253">
        <v>5</v>
      </c>
      <c r="J29" s="251">
        <v>525</v>
      </c>
      <c r="K29" s="251">
        <v>513</v>
      </c>
      <c r="L29" s="251">
        <v>225</v>
      </c>
      <c r="M29" s="251">
        <v>0</v>
      </c>
      <c r="N29" s="251">
        <v>248</v>
      </c>
      <c r="O29" s="252">
        <v>40</v>
      </c>
      <c r="P29" s="251">
        <v>12</v>
      </c>
      <c r="Q29" s="252">
        <v>7</v>
      </c>
    </row>
    <row r="30" spans="1:17" s="37" customFormat="1" ht="17.25" customHeight="1">
      <c r="A30" s="399" t="s">
        <v>169</v>
      </c>
      <c r="B30" s="251">
        <v>251</v>
      </c>
      <c r="C30" s="251">
        <v>250</v>
      </c>
      <c r="D30" s="251">
        <v>128</v>
      </c>
      <c r="E30" s="251">
        <v>0</v>
      </c>
      <c r="F30" s="251">
        <v>108</v>
      </c>
      <c r="G30" s="252">
        <v>14</v>
      </c>
      <c r="H30" s="252">
        <v>1</v>
      </c>
      <c r="I30" s="253">
        <v>1</v>
      </c>
      <c r="J30" s="251">
        <v>579</v>
      </c>
      <c r="K30" s="251">
        <v>577</v>
      </c>
      <c r="L30" s="251">
        <v>338</v>
      </c>
      <c r="M30" s="251">
        <v>0</v>
      </c>
      <c r="N30" s="251">
        <v>206</v>
      </c>
      <c r="O30" s="252">
        <v>33</v>
      </c>
      <c r="P30" s="251">
        <v>2</v>
      </c>
      <c r="Q30" s="252">
        <v>3</v>
      </c>
    </row>
    <row r="31" spans="1:17" s="37" customFormat="1" ht="17.25" customHeight="1">
      <c r="A31" s="399" t="s">
        <v>170</v>
      </c>
      <c r="B31" s="251">
        <v>73</v>
      </c>
      <c r="C31" s="251">
        <v>73</v>
      </c>
      <c r="D31" s="251">
        <v>36</v>
      </c>
      <c r="E31" s="251">
        <v>0</v>
      </c>
      <c r="F31" s="251">
        <v>35</v>
      </c>
      <c r="G31" s="252">
        <v>2</v>
      </c>
      <c r="H31" s="252">
        <v>0</v>
      </c>
      <c r="I31" s="253">
        <v>0</v>
      </c>
      <c r="J31" s="251">
        <v>149</v>
      </c>
      <c r="K31" s="251">
        <v>149</v>
      </c>
      <c r="L31" s="251">
        <v>97</v>
      </c>
      <c r="M31" s="251">
        <v>0</v>
      </c>
      <c r="N31" s="251">
        <v>47</v>
      </c>
      <c r="O31" s="252">
        <v>5</v>
      </c>
      <c r="P31" s="251">
        <v>0</v>
      </c>
      <c r="Q31" s="252">
        <v>0</v>
      </c>
    </row>
    <row r="32" spans="1:17" s="37" customFormat="1" ht="17.25" customHeight="1">
      <c r="A32" s="399" t="s">
        <v>171</v>
      </c>
      <c r="B32" s="251">
        <v>159</v>
      </c>
      <c r="C32" s="251">
        <v>154</v>
      </c>
      <c r="D32" s="251">
        <v>103</v>
      </c>
      <c r="E32" s="251">
        <v>0</v>
      </c>
      <c r="F32" s="251">
        <v>48</v>
      </c>
      <c r="G32" s="252">
        <v>3</v>
      </c>
      <c r="H32" s="252">
        <v>5</v>
      </c>
      <c r="I32" s="253">
        <v>7</v>
      </c>
      <c r="J32" s="251">
        <v>342</v>
      </c>
      <c r="K32" s="251">
        <v>333</v>
      </c>
      <c r="L32" s="251">
        <v>252</v>
      </c>
      <c r="M32" s="251">
        <v>0</v>
      </c>
      <c r="N32" s="251">
        <v>76</v>
      </c>
      <c r="O32" s="252">
        <v>5</v>
      </c>
      <c r="P32" s="251">
        <v>9</v>
      </c>
      <c r="Q32" s="252">
        <v>7</v>
      </c>
    </row>
    <row r="33" spans="1:17" s="37" customFormat="1" ht="17.25" customHeight="1">
      <c r="A33" s="399" t="s">
        <v>172</v>
      </c>
      <c r="B33" s="251">
        <v>177</v>
      </c>
      <c r="C33" s="251">
        <v>176</v>
      </c>
      <c r="D33" s="251">
        <v>112</v>
      </c>
      <c r="E33" s="251">
        <v>0</v>
      </c>
      <c r="F33" s="251">
        <v>59</v>
      </c>
      <c r="G33" s="252">
        <v>5</v>
      </c>
      <c r="H33" s="252">
        <v>1</v>
      </c>
      <c r="I33" s="253">
        <v>2</v>
      </c>
      <c r="J33" s="251">
        <v>382</v>
      </c>
      <c r="K33" s="251">
        <v>381</v>
      </c>
      <c r="L33" s="251">
        <v>274</v>
      </c>
      <c r="M33" s="251">
        <v>0</v>
      </c>
      <c r="N33" s="251">
        <v>94</v>
      </c>
      <c r="O33" s="252">
        <v>13</v>
      </c>
      <c r="P33" s="251">
        <v>1</v>
      </c>
      <c r="Q33" s="252">
        <v>5</v>
      </c>
    </row>
    <row r="34" spans="1:17" s="37" customFormat="1" ht="17.25" customHeight="1">
      <c r="A34" s="399" t="s">
        <v>173</v>
      </c>
      <c r="B34" s="251">
        <v>175</v>
      </c>
      <c r="C34" s="251">
        <v>172</v>
      </c>
      <c r="D34" s="251">
        <v>88</v>
      </c>
      <c r="E34" s="251">
        <v>0</v>
      </c>
      <c r="F34" s="251">
        <v>82</v>
      </c>
      <c r="G34" s="252">
        <v>2</v>
      </c>
      <c r="H34" s="252">
        <v>3</v>
      </c>
      <c r="I34" s="253">
        <v>3</v>
      </c>
      <c r="J34" s="251">
        <v>335</v>
      </c>
      <c r="K34" s="251">
        <v>332</v>
      </c>
      <c r="L34" s="251">
        <v>204</v>
      </c>
      <c r="M34" s="251">
        <v>0</v>
      </c>
      <c r="N34" s="251">
        <v>122</v>
      </c>
      <c r="O34" s="252">
        <v>6</v>
      </c>
      <c r="P34" s="251">
        <v>3</v>
      </c>
      <c r="Q34" s="252">
        <v>5</v>
      </c>
    </row>
    <row r="35" spans="1:17" s="37" customFormat="1" ht="17.25" customHeight="1">
      <c r="A35" s="399" t="s">
        <v>174</v>
      </c>
      <c r="B35" s="251">
        <v>210</v>
      </c>
      <c r="C35" s="251">
        <v>207</v>
      </c>
      <c r="D35" s="251">
        <v>103</v>
      </c>
      <c r="E35" s="251">
        <v>0</v>
      </c>
      <c r="F35" s="251">
        <v>95</v>
      </c>
      <c r="G35" s="252">
        <v>9</v>
      </c>
      <c r="H35" s="252">
        <v>3</v>
      </c>
      <c r="I35" s="253">
        <v>2</v>
      </c>
      <c r="J35" s="251">
        <v>452</v>
      </c>
      <c r="K35" s="251">
        <v>446</v>
      </c>
      <c r="L35" s="251">
        <v>228</v>
      </c>
      <c r="M35" s="251">
        <v>0</v>
      </c>
      <c r="N35" s="251">
        <v>196</v>
      </c>
      <c r="O35" s="252">
        <v>22</v>
      </c>
      <c r="P35" s="251">
        <v>6</v>
      </c>
      <c r="Q35" s="252">
        <v>5</v>
      </c>
    </row>
    <row r="36" spans="1:17" s="37" customFormat="1" ht="17.25" customHeight="1">
      <c r="A36" s="399" t="s">
        <v>175</v>
      </c>
      <c r="B36" s="251">
        <v>131</v>
      </c>
      <c r="C36" s="251">
        <v>130</v>
      </c>
      <c r="D36" s="251">
        <v>83</v>
      </c>
      <c r="E36" s="251">
        <v>0</v>
      </c>
      <c r="F36" s="251">
        <v>46</v>
      </c>
      <c r="G36" s="252">
        <v>1</v>
      </c>
      <c r="H36" s="252">
        <v>1</v>
      </c>
      <c r="I36" s="253">
        <v>3</v>
      </c>
      <c r="J36" s="251">
        <v>233</v>
      </c>
      <c r="K36" s="251">
        <v>231</v>
      </c>
      <c r="L36" s="251">
        <v>151</v>
      </c>
      <c r="M36" s="251">
        <v>0</v>
      </c>
      <c r="N36" s="251">
        <v>76</v>
      </c>
      <c r="O36" s="252">
        <v>4</v>
      </c>
      <c r="P36" s="251">
        <v>2</v>
      </c>
      <c r="Q36" s="252">
        <v>11</v>
      </c>
    </row>
    <row r="37" spans="1:17" s="37" customFormat="1" ht="17.25" customHeight="1">
      <c r="A37" s="399" t="s">
        <v>176</v>
      </c>
      <c r="B37" s="251">
        <v>430</v>
      </c>
      <c r="C37" s="251">
        <v>422</v>
      </c>
      <c r="D37" s="251">
        <v>285</v>
      </c>
      <c r="E37" s="251">
        <v>0</v>
      </c>
      <c r="F37" s="251">
        <v>127</v>
      </c>
      <c r="G37" s="252">
        <v>10</v>
      </c>
      <c r="H37" s="252">
        <v>8</v>
      </c>
      <c r="I37" s="253">
        <v>21</v>
      </c>
      <c r="J37" s="251">
        <v>1027</v>
      </c>
      <c r="K37" s="251">
        <v>1011</v>
      </c>
      <c r="L37" s="251">
        <v>745</v>
      </c>
      <c r="M37" s="251">
        <v>0</v>
      </c>
      <c r="N37" s="251">
        <v>243</v>
      </c>
      <c r="O37" s="252">
        <v>23</v>
      </c>
      <c r="P37" s="251">
        <v>16</v>
      </c>
      <c r="Q37" s="252">
        <v>25</v>
      </c>
    </row>
    <row r="38" spans="1:17" s="37" customFormat="1" ht="17.25" customHeight="1">
      <c r="A38" s="399" t="s">
        <v>177</v>
      </c>
      <c r="B38" s="251">
        <v>538</v>
      </c>
      <c r="C38" s="251">
        <v>532</v>
      </c>
      <c r="D38" s="251">
        <v>185</v>
      </c>
      <c r="E38" s="251">
        <v>2</v>
      </c>
      <c r="F38" s="251">
        <v>336</v>
      </c>
      <c r="G38" s="252">
        <v>9</v>
      </c>
      <c r="H38" s="252">
        <v>6</v>
      </c>
      <c r="I38" s="253">
        <v>0</v>
      </c>
      <c r="J38" s="251">
        <v>905</v>
      </c>
      <c r="K38" s="251">
        <v>898</v>
      </c>
      <c r="L38" s="251">
        <v>454</v>
      </c>
      <c r="M38" s="251">
        <v>2</v>
      </c>
      <c r="N38" s="251">
        <v>423</v>
      </c>
      <c r="O38" s="252">
        <v>19</v>
      </c>
      <c r="P38" s="251">
        <v>7</v>
      </c>
      <c r="Q38" s="252">
        <v>0</v>
      </c>
    </row>
    <row r="39" spans="1:17" s="37" customFormat="1" ht="17.25" customHeight="1">
      <c r="A39" s="399" t="s">
        <v>178</v>
      </c>
      <c r="B39" s="251">
        <v>353</v>
      </c>
      <c r="C39" s="251">
        <v>351</v>
      </c>
      <c r="D39" s="251">
        <v>155</v>
      </c>
      <c r="E39" s="251">
        <v>0</v>
      </c>
      <c r="F39" s="251">
        <v>182</v>
      </c>
      <c r="G39" s="252">
        <v>14</v>
      </c>
      <c r="H39" s="252">
        <v>2</v>
      </c>
      <c r="I39" s="253">
        <v>0</v>
      </c>
      <c r="J39" s="251">
        <v>679</v>
      </c>
      <c r="K39" s="251">
        <v>673</v>
      </c>
      <c r="L39" s="251">
        <v>325</v>
      </c>
      <c r="M39" s="251">
        <v>0</v>
      </c>
      <c r="N39" s="251">
        <v>318</v>
      </c>
      <c r="O39" s="252">
        <v>30</v>
      </c>
      <c r="P39" s="251">
        <v>6</v>
      </c>
      <c r="Q39" s="252">
        <v>0</v>
      </c>
    </row>
    <row r="40" spans="1:17" s="37" customFormat="1" ht="17.25" customHeight="1">
      <c r="A40" s="399" t="s">
        <v>179</v>
      </c>
      <c r="B40" s="251">
        <v>327</v>
      </c>
      <c r="C40" s="251">
        <v>323</v>
      </c>
      <c r="D40" s="251">
        <v>195</v>
      </c>
      <c r="E40" s="251">
        <v>4</v>
      </c>
      <c r="F40" s="251">
        <v>110</v>
      </c>
      <c r="G40" s="252">
        <v>14</v>
      </c>
      <c r="H40" s="252">
        <v>4</v>
      </c>
      <c r="I40" s="253">
        <v>9</v>
      </c>
      <c r="J40" s="251">
        <v>668</v>
      </c>
      <c r="K40" s="251">
        <v>661</v>
      </c>
      <c r="L40" s="251">
        <v>468</v>
      </c>
      <c r="M40" s="251">
        <v>6</v>
      </c>
      <c r="N40" s="251">
        <v>164</v>
      </c>
      <c r="O40" s="252">
        <v>23</v>
      </c>
      <c r="P40" s="251">
        <v>7</v>
      </c>
      <c r="Q40" s="252">
        <v>17</v>
      </c>
    </row>
    <row r="41" spans="1:17" s="37" customFormat="1" ht="17.25" customHeight="1">
      <c r="A41" s="399" t="s">
        <v>180</v>
      </c>
      <c r="B41" s="251">
        <v>314</v>
      </c>
      <c r="C41" s="251">
        <v>311</v>
      </c>
      <c r="D41" s="251">
        <v>181</v>
      </c>
      <c r="E41" s="251">
        <v>0</v>
      </c>
      <c r="F41" s="251">
        <v>129</v>
      </c>
      <c r="G41" s="252">
        <v>1</v>
      </c>
      <c r="H41" s="252">
        <v>3</v>
      </c>
      <c r="I41" s="253">
        <v>7</v>
      </c>
      <c r="J41" s="251">
        <v>673</v>
      </c>
      <c r="K41" s="251">
        <v>668</v>
      </c>
      <c r="L41" s="251">
        <v>467</v>
      </c>
      <c r="M41" s="251">
        <v>0</v>
      </c>
      <c r="N41" s="251">
        <v>199</v>
      </c>
      <c r="O41" s="252">
        <v>2</v>
      </c>
      <c r="P41" s="251">
        <v>5</v>
      </c>
      <c r="Q41" s="252">
        <v>20</v>
      </c>
    </row>
    <row r="42" spans="1:17" s="37" customFormat="1" ht="17.25" customHeight="1">
      <c r="A42" s="399" t="s">
        <v>181</v>
      </c>
      <c r="B42" s="251">
        <v>370</v>
      </c>
      <c r="C42" s="251">
        <v>365</v>
      </c>
      <c r="D42" s="251">
        <v>213</v>
      </c>
      <c r="E42" s="251">
        <v>0</v>
      </c>
      <c r="F42" s="251">
        <v>138</v>
      </c>
      <c r="G42" s="252">
        <v>14</v>
      </c>
      <c r="H42" s="252">
        <v>5</v>
      </c>
      <c r="I42" s="253">
        <v>9</v>
      </c>
      <c r="J42" s="251">
        <v>750</v>
      </c>
      <c r="K42" s="251">
        <v>742</v>
      </c>
      <c r="L42" s="251">
        <v>520</v>
      </c>
      <c r="M42" s="251">
        <v>0</v>
      </c>
      <c r="N42" s="251">
        <v>204</v>
      </c>
      <c r="O42" s="252">
        <v>18</v>
      </c>
      <c r="P42" s="251">
        <v>8</v>
      </c>
      <c r="Q42" s="252">
        <v>19</v>
      </c>
    </row>
    <row r="43" spans="1:17" s="37" customFormat="1" ht="17.25" customHeight="1">
      <c r="A43" s="399" t="s">
        <v>182</v>
      </c>
      <c r="B43" s="251">
        <v>443</v>
      </c>
      <c r="C43" s="251">
        <v>439</v>
      </c>
      <c r="D43" s="251">
        <v>263</v>
      </c>
      <c r="E43" s="251">
        <v>19</v>
      </c>
      <c r="F43" s="251">
        <v>145</v>
      </c>
      <c r="G43" s="252">
        <v>12</v>
      </c>
      <c r="H43" s="252">
        <v>4</v>
      </c>
      <c r="I43" s="253">
        <v>3</v>
      </c>
      <c r="J43" s="251">
        <v>963</v>
      </c>
      <c r="K43" s="251">
        <v>957</v>
      </c>
      <c r="L43" s="251">
        <v>639</v>
      </c>
      <c r="M43" s="251">
        <v>41</v>
      </c>
      <c r="N43" s="251">
        <v>262</v>
      </c>
      <c r="O43" s="252">
        <v>15</v>
      </c>
      <c r="P43" s="251">
        <v>6</v>
      </c>
      <c r="Q43" s="252">
        <v>10</v>
      </c>
    </row>
    <row r="44" spans="1:17" s="37" customFormat="1" ht="17.25" customHeight="1">
      <c r="A44" s="399" t="s">
        <v>183</v>
      </c>
      <c r="B44" s="251">
        <v>735</v>
      </c>
      <c r="C44" s="251">
        <v>729</v>
      </c>
      <c r="D44" s="251">
        <v>250</v>
      </c>
      <c r="E44" s="251">
        <v>185</v>
      </c>
      <c r="F44" s="251">
        <v>282</v>
      </c>
      <c r="G44" s="252">
        <v>12</v>
      </c>
      <c r="H44" s="252">
        <v>6</v>
      </c>
      <c r="I44" s="253">
        <v>3</v>
      </c>
      <c r="J44" s="251">
        <v>1443</v>
      </c>
      <c r="K44" s="251">
        <v>1430</v>
      </c>
      <c r="L44" s="251">
        <v>584</v>
      </c>
      <c r="M44" s="251">
        <v>395</v>
      </c>
      <c r="N44" s="251">
        <v>433</v>
      </c>
      <c r="O44" s="252">
        <v>18</v>
      </c>
      <c r="P44" s="251">
        <v>13</v>
      </c>
      <c r="Q44" s="252">
        <v>7</v>
      </c>
    </row>
    <row r="45" spans="1:17" s="37" customFormat="1" ht="17.25" customHeight="1">
      <c r="A45" s="399" t="s">
        <v>184</v>
      </c>
      <c r="B45" s="251">
        <v>235</v>
      </c>
      <c r="C45" s="251">
        <v>234</v>
      </c>
      <c r="D45" s="251">
        <v>115</v>
      </c>
      <c r="E45" s="251">
        <v>0</v>
      </c>
      <c r="F45" s="251">
        <v>91</v>
      </c>
      <c r="G45" s="252">
        <v>28</v>
      </c>
      <c r="H45" s="252">
        <v>1</v>
      </c>
      <c r="I45" s="253">
        <v>0</v>
      </c>
      <c r="J45" s="251">
        <v>448</v>
      </c>
      <c r="K45" s="251">
        <v>445</v>
      </c>
      <c r="L45" s="251">
        <v>270</v>
      </c>
      <c r="M45" s="251">
        <v>0</v>
      </c>
      <c r="N45" s="251">
        <v>136</v>
      </c>
      <c r="O45" s="252">
        <v>39</v>
      </c>
      <c r="P45" s="251">
        <v>3</v>
      </c>
      <c r="Q45" s="252">
        <v>0</v>
      </c>
    </row>
    <row r="46" spans="1:17" s="37" customFormat="1" ht="17.25" customHeight="1">
      <c r="A46" s="399" t="s">
        <v>185</v>
      </c>
      <c r="B46" s="251">
        <v>361</v>
      </c>
      <c r="C46" s="251">
        <v>358</v>
      </c>
      <c r="D46" s="251">
        <v>151</v>
      </c>
      <c r="E46" s="251">
        <v>0</v>
      </c>
      <c r="F46" s="251">
        <v>182</v>
      </c>
      <c r="G46" s="252">
        <v>25</v>
      </c>
      <c r="H46" s="252">
        <v>3</v>
      </c>
      <c r="I46" s="253">
        <v>4</v>
      </c>
      <c r="J46" s="251">
        <v>643</v>
      </c>
      <c r="K46" s="251">
        <v>640</v>
      </c>
      <c r="L46" s="251">
        <v>328</v>
      </c>
      <c r="M46" s="251">
        <v>0</v>
      </c>
      <c r="N46" s="251">
        <v>269</v>
      </c>
      <c r="O46" s="252">
        <v>43</v>
      </c>
      <c r="P46" s="251">
        <v>3</v>
      </c>
      <c r="Q46" s="252">
        <v>6</v>
      </c>
    </row>
    <row r="47" spans="1:17" s="37" customFormat="1" ht="17.25" customHeight="1">
      <c r="A47" s="399" t="s">
        <v>186</v>
      </c>
      <c r="B47" s="251">
        <v>0</v>
      </c>
      <c r="C47" s="251">
        <v>0</v>
      </c>
      <c r="D47" s="251">
        <v>0</v>
      </c>
      <c r="E47" s="251">
        <v>0</v>
      </c>
      <c r="F47" s="251">
        <v>0</v>
      </c>
      <c r="G47" s="252">
        <v>0</v>
      </c>
      <c r="H47" s="252">
        <v>0</v>
      </c>
      <c r="I47" s="253">
        <v>0</v>
      </c>
      <c r="J47" s="251">
        <v>0</v>
      </c>
      <c r="K47" s="251">
        <v>0</v>
      </c>
      <c r="L47" s="251">
        <v>0</v>
      </c>
      <c r="M47" s="251">
        <v>0</v>
      </c>
      <c r="N47" s="251">
        <v>0</v>
      </c>
      <c r="O47" s="252">
        <v>0</v>
      </c>
      <c r="P47" s="251">
        <v>0</v>
      </c>
      <c r="Q47" s="252">
        <v>0</v>
      </c>
    </row>
    <row r="48" spans="1:17" s="37" customFormat="1" ht="17.25" customHeight="1">
      <c r="A48" s="400" t="s">
        <v>187</v>
      </c>
      <c r="B48" s="254">
        <v>423</v>
      </c>
      <c r="C48" s="254">
        <v>420</v>
      </c>
      <c r="D48" s="254">
        <v>225</v>
      </c>
      <c r="E48" s="254">
        <v>0</v>
      </c>
      <c r="F48" s="254">
        <v>187</v>
      </c>
      <c r="G48" s="255">
        <v>8</v>
      </c>
      <c r="H48" s="255">
        <v>3</v>
      </c>
      <c r="I48" s="256">
        <v>2</v>
      </c>
      <c r="J48" s="254">
        <v>825</v>
      </c>
      <c r="K48" s="254">
        <v>820</v>
      </c>
      <c r="L48" s="254">
        <v>528</v>
      </c>
      <c r="M48" s="254">
        <v>0</v>
      </c>
      <c r="N48" s="254">
        <v>283</v>
      </c>
      <c r="O48" s="255">
        <v>9</v>
      </c>
      <c r="P48" s="254">
        <v>5</v>
      </c>
      <c r="Q48" s="255">
        <v>5</v>
      </c>
    </row>
    <row r="49" spans="1:17" s="37" customFormat="1" ht="17.25" customHeight="1" thickBot="1">
      <c r="A49" s="401" t="s">
        <v>188</v>
      </c>
      <c r="B49" s="257">
        <v>281</v>
      </c>
      <c r="C49" s="257">
        <v>278</v>
      </c>
      <c r="D49" s="257">
        <v>140</v>
      </c>
      <c r="E49" s="257">
        <v>0</v>
      </c>
      <c r="F49" s="257">
        <v>132</v>
      </c>
      <c r="G49" s="258">
        <v>6</v>
      </c>
      <c r="H49" s="258">
        <v>3</v>
      </c>
      <c r="I49" s="259">
        <v>0</v>
      </c>
      <c r="J49" s="257">
        <v>615</v>
      </c>
      <c r="K49" s="257">
        <v>608</v>
      </c>
      <c r="L49" s="257">
        <v>366</v>
      </c>
      <c r="M49" s="257">
        <v>0</v>
      </c>
      <c r="N49" s="257">
        <v>231</v>
      </c>
      <c r="O49" s="257">
        <v>11</v>
      </c>
      <c r="P49" s="257">
        <v>7</v>
      </c>
      <c r="Q49" s="258">
        <v>0</v>
      </c>
    </row>
    <row r="50" spans="1:17">
      <c r="A50" s="40"/>
      <c r="Q50" s="52"/>
    </row>
    <row r="51" spans="1:17" ht="22.5" customHeight="1">
      <c r="A51" s="615" t="s">
        <v>640</v>
      </c>
      <c r="B51" s="615"/>
      <c r="C51" s="615"/>
      <c r="D51" s="615"/>
      <c r="E51" s="615"/>
      <c r="F51" s="615"/>
      <c r="G51" s="615"/>
      <c r="H51" s="615"/>
      <c r="I51" s="616" t="s">
        <v>706</v>
      </c>
      <c r="J51" s="616"/>
      <c r="K51" s="616"/>
      <c r="L51" s="616"/>
      <c r="M51" s="616"/>
      <c r="N51" s="616"/>
      <c r="O51" s="616"/>
      <c r="P51" s="616"/>
      <c r="Q51" s="616"/>
    </row>
    <row r="52" spans="1:17" s="53" customFormat="1" ht="13.5" customHeight="1" thickBot="1">
      <c r="A52" s="54"/>
      <c r="N52" s="55"/>
      <c r="Q52" s="55"/>
    </row>
    <row r="53" spans="1:17" s="37" customFormat="1" ht="18" customHeight="1">
      <c r="A53" s="617" t="s">
        <v>132</v>
      </c>
      <c r="B53" s="619" t="s">
        <v>133</v>
      </c>
      <c r="C53" s="620"/>
      <c r="D53" s="620"/>
      <c r="E53" s="620"/>
      <c r="F53" s="620"/>
      <c r="G53" s="620"/>
      <c r="H53" s="620"/>
      <c r="I53" s="621" t="s">
        <v>134</v>
      </c>
      <c r="J53" s="624" t="s">
        <v>135</v>
      </c>
      <c r="K53" s="624"/>
      <c r="L53" s="624"/>
      <c r="M53" s="624"/>
      <c r="N53" s="624"/>
      <c r="O53" s="624"/>
      <c r="P53" s="624"/>
      <c r="Q53" s="625" t="s">
        <v>136</v>
      </c>
    </row>
    <row r="54" spans="1:17" s="37" customFormat="1" ht="18" customHeight="1">
      <c r="A54" s="618"/>
      <c r="B54" s="610" t="s">
        <v>137</v>
      </c>
      <c r="C54" s="612" t="s">
        <v>138</v>
      </c>
      <c r="D54" s="613"/>
      <c r="E54" s="613"/>
      <c r="F54" s="613"/>
      <c r="G54" s="614"/>
      <c r="H54" s="628" t="s">
        <v>139</v>
      </c>
      <c r="I54" s="622"/>
      <c r="J54" s="610" t="s">
        <v>137</v>
      </c>
      <c r="K54" s="612" t="s">
        <v>138</v>
      </c>
      <c r="L54" s="613"/>
      <c r="M54" s="613"/>
      <c r="N54" s="613"/>
      <c r="O54" s="614"/>
      <c r="P54" s="610" t="s">
        <v>139</v>
      </c>
      <c r="Q54" s="626"/>
    </row>
    <row r="55" spans="1:17" s="37" customFormat="1" ht="18" customHeight="1">
      <c r="A55" s="523"/>
      <c r="B55" s="611"/>
      <c r="C55" s="242" t="s">
        <v>140</v>
      </c>
      <c r="D55" s="242" t="s">
        <v>141</v>
      </c>
      <c r="E55" s="242" t="s">
        <v>436</v>
      </c>
      <c r="F55" s="242" t="s">
        <v>143</v>
      </c>
      <c r="G55" s="242" t="s">
        <v>144</v>
      </c>
      <c r="H55" s="629"/>
      <c r="I55" s="623"/>
      <c r="J55" s="611"/>
      <c r="K55" s="242" t="s">
        <v>140</v>
      </c>
      <c r="L55" s="242" t="s">
        <v>141</v>
      </c>
      <c r="M55" s="242" t="s">
        <v>436</v>
      </c>
      <c r="N55" s="242" t="s">
        <v>143</v>
      </c>
      <c r="O55" s="242" t="s">
        <v>144</v>
      </c>
      <c r="P55" s="611"/>
      <c r="Q55" s="627"/>
    </row>
    <row r="56" spans="1:17" s="37" customFormat="1" ht="17.25" customHeight="1">
      <c r="A56" s="399" t="s">
        <v>189</v>
      </c>
      <c r="B56" s="251">
        <v>310</v>
      </c>
      <c r="C56" s="251">
        <v>309</v>
      </c>
      <c r="D56" s="251">
        <v>168</v>
      </c>
      <c r="E56" s="251">
        <v>0</v>
      </c>
      <c r="F56" s="251">
        <v>129</v>
      </c>
      <c r="G56" s="251">
        <v>12</v>
      </c>
      <c r="H56" s="252">
        <v>1</v>
      </c>
      <c r="I56" s="253">
        <v>1</v>
      </c>
      <c r="J56" s="251">
        <v>562</v>
      </c>
      <c r="K56" s="251">
        <v>558</v>
      </c>
      <c r="L56" s="251">
        <v>370</v>
      </c>
      <c r="M56" s="251">
        <v>0</v>
      </c>
      <c r="N56" s="251">
        <v>169</v>
      </c>
      <c r="O56" s="251">
        <v>19</v>
      </c>
      <c r="P56" s="251">
        <v>4</v>
      </c>
      <c r="Q56" s="252">
        <v>7</v>
      </c>
    </row>
    <row r="57" spans="1:17" s="37" customFormat="1" ht="17.25" customHeight="1">
      <c r="A57" s="399" t="s">
        <v>190</v>
      </c>
      <c r="B57" s="251">
        <v>156</v>
      </c>
      <c r="C57" s="251">
        <v>153</v>
      </c>
      <c r="D57" s="251">
        <v>51</v>
      </c>
      <c r="E57" s="251">
        <v>0</v>
      </c>
      <c r="F57" s="251">
        <v>60</v>
      </c>
      <c r="G57" s="251">
        <v>42</v>
      </c>
      <c r="H57" s="252">
        <v>3</v>
      </c>
      <c r="I57" s="253">
        <v>9</v>
      </c>
      <c r="J57" s="251">
        <v>230</v>
      </c>
      <c r="K57" s="251">
        <v>223</v>
      </c>
      <c r="L57" s="251">
        <v>107</v>
      </c>
      <c r="M57" s="251">
        <v>0</v>
      </c>
      <c r="N57" s="251">
        <v>73</v>
      </c>
      <c r="O57" s="251">
        <v>43</v>
      </c>
      <c r="P57" s="251">
        <v>7</v>
      </c>
      <c r="Q57" s="252">
        <v>9</v>
      </c>
    </row>
    <row r="58" spans="1:17" s="37" customFormat="1" ht="17.25" customHeight="1">
      <c r="A58" s="399" t="s">
        <v>191</v>
      </c>
      <c r="B58" s="251">
        <v>164</v>
      </c>
      <c r="C58" s="251">
        <v>157</v>
      </c>
      <c r="D58" s="251">
        <v>83</v>
      </c>
      <c r="E58" s="251">
        <v>0</v>
      </c>
      <c r="F58" s="251">
        <v>71</v>
      </c>
      <c r="G58" s="251">
        <v>3</v>
      </c>
      <c r="H58" s="252">
        <v>7</v>
      </c>
      <c r="I58" s="253">
        <v>1</v>
      </c>
      <c r="J58" s="251">
        <v>337</v>
      </c>
      <c r="K58" s="251">
        <v>330</v>
      </c>
      <c r="L58" s="251">
        <v>230</v>
      </c>
      <c r="M58" s="251">
        <v>0</v>
      </c>
      <c r="N58" s="251">
        <v>97</v>
      </c>
      <c r="O58" s="251">
        <v>3</v>
      </c>
      <c r="P58" s="251">
        <v>7</v>
      </c>
      <c r="Q58" s="252">
        <v>1</v>
      </c>
    </row>
    <row r="59" spans="1:17" s="37" customFormat="1" ht="17.25" customHeight="1">
      <c r="A59" s="399" t="s">
        <v>192</v>
      </c>
      <c r="B59" s="251">
        <v>157</v>
      </c>
      <c r="C59" s="251">
        <v>157</v>
      </c>
      <c r="D59" s="251">
        <v>63</v>
      </c>
      <c r="E59" s="251">
        <v>0</v>
      </c>
      <c r="F59" s="251">
        <v>92</v>
      </c>
      <c r="G59" s="251">
        <v>2</v>
      </c>
      <c r="H59" s="252">
        <v>0</v>
      </c>
      <c r="I59" s="253">
        <v>0</v>
      </c>
      <c r="J59" s="251">
        <v>280</v>
      </c>
      <c r="K59" s="251">
        <v>280</v>
      </c>
      <c r="L59" s="251">
        <v>142</v>
      </c>
      <c r="M59" s="251">
        <v>0</v>
      </c>
      <c r="N59" s="251">
        <v>136</v>
      </c>
      <c r="O59" s="251">
        <v>2</v>
      </c>
      <c r="P59" s="251">
        <v>0</v>
      </c>
      <c r="Q59" s="252">
        <v>0</v>
      </c>
    </row>
    <row r="60" spans="1:17" s="37" customFormat="1" ht="17.25" customHeight="1">
      <c r="A60" s="399" t="s">
        <v>193</v>
      </c>
      <c r="B60" s="251">
        <v>661</v>
      </c>
      <c r="C60" s="251">
        <v>655</v>
      </c>
      <c r="D60" s="251">
        <v>305</v>
      </c>
      <c r="E60" s="251">
        <v>0</v>
      </c>
      <c r="F60" s="251">
        <v>276</v>
      </c>
      <c r="G60" s="251">
        <v>74</v>
      </c>
      <c r="H60" s="252">
        <v>6</v>
      </c>
      <c r="I60" s="253">
        <v>62</v>
      </c>
      <c r="J60" s="251">
        <v>1367</v>
      </c>
      <c r="K60" s="251">
        <v>1353</v>
      </c>
      <c r="L60" s="251">
        <v>753</v>
      </c>
      <c r="M60" s="251">
        <v>0</v>
      </c>
      <c r="N60" s="251">
        <v>479</v>
      </c>
      <c r="O60" s="251">
        <v>121</v>
      </c>
      <c r="P60" s="251">
        <v>14</v>
      </c>
      <c r="Q60" s="252">
        <v>64</v>
      </c>
    </row>
    <row r="61" spans="1:17" s="37" customFormat="1" ht="17.25" customHeight="1">
      <c r="A61" s="399" t="s">
        <v>194</v>
      </c>
      <c r="B61" s="251">
        <v>0</v>
      </c>
      <c r="C61" s="251">
        <v>0</v>
      </c>
      <c r="D61" s="251">
        <v>0</v>
      </c>
      <c r="E61" s="251">
        <v>0</v>
      </c>
      <c r="F61" s="251">
        <v>0</v>
      </c>
      <c r="G61" s="251">
        <v>0</v>
      </c>
      <c r="H61" s="252">
        <v>0</v>
      </c>
      <c r="I61" s="253">
        <v>0</v>
      </c>
      <c r="J61" s="251">
        <v>0</v>
      </c>
      <c r="K61" s="251">
        <v>0</v>
      </c>
      <c r="L61" s="251">
        <v>0</v>
      </c>
      <c r="M61" s="251">
        <v>0</v>
      </c>
      <c r="N61" s="251">
        <v>0</v>
      </c>
      <c r="O61" s="251">
        <v>0</v>
      </c>
      <c r="P61" s="251">
        <v>0</v>
      </c>
      <c r="Q61" s="252">
        <v>0</v>
      </c>
    </row>
    <row r="62" spans="1:17" s="37" customFormat="1" ht="17.25" customHeight="1">
      <c r="A62" s="399" t="s">
        <v>195</v>
      </c>
      <c r="B62" s="251">
        <v>199</v>
      </c>
      <c r="C62" s="251">
        <v>198</v>
      </c>
      <c r="D62" s="251">
        <v>91</v>
      </c>
      <c r="E62" s="251">
        <v>0</v>
      </c>
      <c r="F62" s="251">
        <v>100</v>
      </c>
      <c r="G62" s="251">
        <v>7</v>
      </c>
      <c r="H62" s="252">
        <v>1</v>
      </c>
      <c r="I62" s="253">
        <v>2</v>
      </c>
      <c r="J62" s="251">
        <v>325</v>
      </c>
      <c r="K62" s="251">
        <v>323</v>
      </c>
      <c r="L62" s="251">
        <v>203</v>
      </c>
      <c r="M62" s="251">
        <v>0</v>
      </c>
      <c r="N62" s="251">
        <v>111</v>
      </c>
      <c r="O62" s="251">
        <v>9</v>
      </c>
      <c r="P62" s="251">
        <v>2</v>
      </c>
      <c r="Q62" s="252">
        <v>5</v>
      </c>
    </row>
    <row r="63" spans="1:17" s="37" customFormat="1" ht="17.25" customHeight="1">
      <c r="A63" s="399" t="s">
        <v>196</v>
      </c>
      <c r="B63" s="251">
        <v>163</v>
      </c>
      <c r="C63" s="251">
        <v>163</v>
      </c>
      <c r="D63" s="251">
        <v>145</v>
      </c>
      <c r="E63" s="251">
        <v>0</v>
      </c>
      <c r="F63" s="251">
        <v>15</v>
      </c>
      <c r="G63" s="251">
        <v>3</v>
      </c>
      <c r="H63" s="252">
        <v>0</v>
      </c>
      <c r="I63" s="253">
        <v>1</v>
      </c>
      <c r="J63" s="251">
        <v>332</v>
      </c>
      <c r="K63" s="251">
        <v>332</v>
      </c>
      <c r="L63" s="251">
        <v>288</v>
      </c>
      <c r="M63" s="251">
        <v>0</v>
      </c>
      <c r="N63" s="251">
        <v>32</v>
      </c>
      <c r="O63" s="251">
        <v>12</v>
      </c>
      <c r="P63" s="251">
        <v>0</v>
      </c>
      <c r="Q63" s="252">
        <v>2</v>
      </c>
    </row>
    <row r="64" spans="1:17" s="37" customFormat="1" ht="17.25" customHeight="1">
      <c r="A64" s="399" t="s">
        <v>197</v>
      </c>
      <c r="B64" s="251">
        <v>28</v>
      </c>
      <c r="C64" s="251">
        <v>27</v>
      </c>
      <c r="D64" s="251">
        <v>24</v>
      </c>
      <c r="E64" s="251">
        <v>0</v>
      </c>
      <c r="F64" s="251">
        <v>3</v>
      </c>
      <c r="G64" s="251">
        <v>0</v>
      </c>
      <c r="H64" s="252">
        <v>1</v>
      </c>
      <c r="I64" s="253">
        <v>0</v>
      </c>
      <c r="J64" s="251">
        <v>62</v>
      </c>
      <c r="K64" s="251">
        <v>61</v>
      </c>
      <c r="L64" s="251">
        <v>56</v>
      </c>
      <c r="M64" s="251">
        <v>0</v>
      </c>
      <c r="N64" s="251">
        <v>5</v>
      </c>
      <c r="O64" s="251">
        <v>0</v>
      </c>
      <c r="P64" s="251">
        <v>1</v>
      </c>
      <c r="Q64" s="252">
        <v>0</v>
      </c>
    </row>
    <row r="65" spans="1:17" s="37" customFormat="1" ht="17.25" customHeight="1">
      <c r="A65" s="399" t="s">
        <v>198</v>
      </c>
      <c r="B65" s="251">
        <v>293</v>
      </c>
      <c r="C65" s="251">
        <v>291</v>
      </c>
      <c r="D65" s="251">
        <v>139</v>
      </c>
      <c r="E65" s="251">
        <v>0</v>
      </c>
      <c r="F65" s="251">
        <v>142</v>
      </c>
      <c r="G65" s="251">
        <v>10</v>
      </c>
      <c r="H65" s="252">
        <v>2</v>
      </c>
      <c r="I65" s="253">
        <v>5</v>
      </c>
      <c r="J65" s="251">
        <v>489</v>
      </c>
      <c r="K65" s="251">
        <v>486</v>
      </c>
      <c r="L65" s="251">
        <v>284</v>
      </c>
      <c r="M65" s="251">
        <v>0</v>
      </c>
      <c r="N65" s="251">
        <v>186</v>
      </c>
      <c r="O65" s="251">
        <v>16</v>
      </c>
      <c r="P65" s="251">
        <v>3</v>
      </c>
      <c r="Q65" s="252">
        <v>5</v>
      </c>
    </row>
    <row r="66" spans="1:17" s="37" customFormat="1" ht="17.25" customHeight="1">
      <c r="A66" s="399" t="s">
        <v>622</v>
      </c>
      <c r="B66" s="251">
        <v>327</v>
      </c>
      <c r="C66" s="251">
        <v>325</v>
      </c>
      <c r="D66" s="251">
        <v>206</v>
      </c>
      <c r="E66" s="251">
        <v>0</v>
      </c>
      <c r="F66" s="251">
        <v>115</v>
      </c>
      <c r="G66" s="251">
        <v>4</v>
      </c>
      <c r="H66" s="252">
        <v>2</v>
      </c>
      <c r="I66" s="253">
        <v>0</v>
      </c>
      <c r="J66" s="251">
        <v>716</v>
      </c>
      <c r="K66" s="251">
        <v>714</v>
      </c>
      <c r="L66" s="251">
        <v>519</v>
      </c>
      <c r="M66" s="251">
        <v>0</v>
      </c>
      <c r="N66" s="251">
        <v>186</v>
      </c>
      <c r="O66" s="251">
        <v>9</v>
      </c>
      <c r="P66" s="251">
        <v>2</v>
      </c>
      <c r="Q66" s="252">
        <v>0</v>
      </c>
    </row>
    <row r="67" spans="1:17" s="37" customFormat="1" ht="17.25" customHeight="1">
      <c r="A67" s="399" t="s">
        <v>623</v>
      </c>
      <c r="B67" s="251">
        <v>478</v>
      </c>
      <c r="C67" s="251">
        <v>474</v>
      </c>
      <c r="D67" s="251">
        <v>288</v>
      </c>
      <c r="E67" s="251">
        <v>0</v>
      </c>
      <c r="F67" s="251">
        <v>167</v>
      </c>
      <c r="G67" s="251">
        <v>19</v>
      </c>
      <c r="H67" s="252">
        <v>4</v>
      </c>
      <c r="I67" s="253">
        <v>5</v>
      </c>
      <c r="J67" s="251">
        <v>1022</v>
      </c>
      <c r="K67" s="251">
        <v>1018</v>
      </c>
      <c r="L67" s="251">
        <v>700</v>
      </c>
      <c r="M67" s="251">
        <v>0</v>
      </c>
      <c r="N67" s="251">
        <v>287</v>
      </c>
      <c r="O67" s="251">
        <v>31</v>
      </c>
      <c r="P67" s="251">
        <v>4</v>
      </c>
      <c r="Q67" s="252">
        <v>10</v>
      </c>
    </row>
    <row r="68" spans="1:17" s="37" customFormat="1" ht="17.25" customHeight="1">
      <c r="A68" s="399" t="s">
        <v>624</v>
      </c>
      <c r="B68" s="251">
        <v>179</v>
      </c>
      <c r="C68" s="251">
        <v>177</v>
      </c>
      <c r="D68" s="251">
        <v>127</v>
      </c>
      <c r="E68" s="251">
        <v>0</v>
      </c>
      <c r="F68" s="251">
        <v>44</v>
      </c>
      <c r="G68" s="251">
        <v>6</v>
      </c>
      <c r="H68" s="252">
        <v>2</v>
      </c>
      <c r="I68" s="253">
        <v>0</v>
      </c>
      <c r="J68" s="251">
        <v>404</v>
      </c>
      <c r="K68" s="251">
        <v>401</v>
      </c>
      <c r="L68" s="251">
        <v>298</v>
      </c>
      <c r="M68" s="251">
        <v>0</v>
      </c>
      <c r="N68" s="251">
        <v>81</v>
      </c>
      <c r="O68" s="251">
        <v>22</v>
      </c>
      <c r="P68" s="251">
        <v>3</v>
      </c>
      <c r="Q68" s="252">
        <v>0</v>
      </c>
    </row>
    <row r="69" spans="1:17" s="37" customFormat="1" ht="17.25" customHeight="1">
      <c r="A69" s="399" t="s">
        <v>625</v>
      </c>
      <c r="B69" s="251">
        <v>268</v>
      </c>
      <c r="C69" s="251">
        <v>267</v>
      </c>
      <c r="D69" s="251">
        <v>154</v>
      </c>
      <c r="E69" s="251">
        <v>0</v>
      </c>
      <c r="F69" s="251">
        <v>93</v>
      </c>
      <c r="G69" s="251">
        <v>20</v>
      </c>
      <c r="H69" s="252">
        <v>1</v>
      </c>
      <c r="I69" s="253">
        <v>1</v>
      </c>
      <c r="J69" s="251">
        <v>634</v>
      </c>
      <c r="K69" s="251">
        <v>633</v>
      </c>
      <c r="L69" s="251">
        <v>403</v>
      </c>
      <c r="M69" s="251">
        <v>0</v>
      </c>
      <c r="N69" s="251">
        <v>188</v>
      </c>
      <c r="O69" s="251">
        <v>42</v>
      </c>
      <c r="P69" s="251">
        <v>1</v>
      </c>
      <c r="Q69" s="252">
        <v>2</v>
      </c>
    </row>
    <row r="70" spans="1:17" s="37" customFormat="1" ht="17.25" customHeight="1">
      <c r="A70" s="399" t="s">
        <v>626</v>
      </c>
      <c r="B70" s="251">
        <v>237</v>
      </c>
      <c r="C70" s="251">
        <v>237</v>
      </c>
      <c r="D70" s="251">
        <v>175</v>
      </c>
      <c r="E70" s="251">
        <v>0</v>
      </c>
      <c r="F70" s="251">
        <v>57</v>
      </c>
      <c r="G70" s="251">
        <v>5</v>
      </c>
      <c r="H70" s="252">
        <v>0</v>
      </c>
      <c r="I70" s="253">
        <v>1</v>
      </c>
      <c r="J70" s="251">
        <v>547</v>
      </c>
      <c r="K70" s="251">
        <v>547</v>
      </c>
      <c r="L70" s="251">
        <v>449</v>
      </c>
      <c r="M70" s="251">
        <v>0</v>
      </c>
      <c r="N70" s="251">
        <v>90</v>
      </c>
      <c r="O70" s="251">
        <v>8</v>
      </c>
      <c r="P70" s="251">
        <v>0</v>
      </c>
      <c r="Q70" s="252">
        <v>3</v>
      </c>
    </row>
    <row r="71" spans="1:17" s="37" customFormat="1" ht="17.25" customHeight="1">
      <c r="A71" s="399" t="s">
        <v>627</v>
      </c>
      <c r="B71" s="251">
        <v>301</v>
      </c>
      <c r="C71" s="251">
        <v>300</v>
      </c>
      <c r="D71" s="251">
        <v>198</v>
      </c>
      <c r="E71" s="251">
        <v>0</v>
      </c>
      <c r="F71" s="251">
        <v>100</v>
      </c>
      <c r="G71" s="251">
        <v>2</v>
      </c>
      <c r="H71" s="252">
        <v>1</v>
      </c>
      <c r="I71" s="253">
        <v>0</v>
      </c>
      <c r="J71" s="251">
        <v>639</v>
      </c>
      <c r="K71" s="251">
        <v>638</v>
      </c>
      <c r="L71" s="251">
        <v>480</v>
      </c>
      <c r="M71" s="251">
        <v>0</v>
      </c>
      <c r="N71" s="251">
        <v>154</v>
      </c>
      <c r="O71" s="251">
        <v>4</v>
      </c>
      <c r="P71" s="251">
        <v>1</v>
      </c>
      <c r="Q71" s="252">
        <v>0</v>
      </c>
    </row>
    <row r="72" spans="1:17" s="37" customFormat="1" ht="17.25" customHeight="1">
      <c r="A72" s="399" t="s">
        <v>199</v>
      </c>
      <c r="B72" s="251">
        <v>154</v>
      </c>
      <c r="C72" s="251">
        <v>153</v>
      </c>
      <c r="D72" s="251">
        <v>104</v>
      </c>
      <c r="E72" s="251">
        <v>0</v>
      </c>
      <c r="F72" s="251">
        <v>45</v>
      </c>
      <c r="G72" s="251">
        <v>4</v>
      </c>
      <c r="H72" s="252">
        <v>1</v>
      </c>
      <c r="I72" s="253">
        <v>0</v>
      </c>
      <c r="J72" s="251">
        <v>347</v>
      </c>
      <c r="K72" s="251">
        <v>346</v>
      </c>
      <c r="L72" s="251">
        <v>269</v>
      </c>
      <c r="M72" s="251">
        <v>0</v>
      </c>
      <c r="N72" s="251">
        <v>68</v>
      </c>
      <c r="O72" s="251">
        <v>9</v>
      </c>
      <c r="P72" s="251">
        <v>1</v>
      </c>
      <c r="Q72" s="252">
        <v>0</v>
      </c>
    </row>
    <row r="73" spans="1:17" s="37" customFormat="1" ht="17.25" customHeight="1">
      <c r="A73" s="399" t="s">
        <v>200</v>
      </c>
      <c r="B73" s="251">
        <v>223</v>
      </c>
      <c r="C73" s="251">
        <v>223</v>
      </c>
      <c r="D73" s="251">
        <v>129</v>
      </c>
      <c r="E73" s="251">
        <v>0</v>
      </c>
      <c r="F73" s="251">
        <v>90</v>
      </c>
      <c r="G73" s="251">
        <v>4</v>
      </c>
      <c r="H73" s="252">
        <v>0</v>
      </c>
      <c r="I73" s="253">
        <v>2</v>
      </c>
      <c r="J73" s="251">
        <v>504</v>
      </c>
      <c r="K73" s="251">
        <v>504</v>
      </c>
      <c r="L73" s="251">
        <v>293</v>
      </c>
      <c r="M73" s="251">
        <v>0</v>
      </c>
      <c r="N73" s="251">
        <v>204</v>
      </c>
      <c r="O73" s="251">
        <v>7</v>
      </c>
      <c r="P73" s="251">
        <v>0</v>
      </c>
      <c r="Q73" s="252">
        <v>4</v>
      </c>
    </row>
    <row r="74" spans="1:17" s="37" customFormat="1" ht="17.25" customHeight="1">
      <c r="A74" s="399" t="s">
        <v>201</v>
      </c>
      <c r="B74" s="251">
        <v>262</v>
      </c>
      <c r="C74" s="251">
        <v>262</v>
      </c>
      <c r="D74" s="251">
        <v>183</v>
      </c>
      <c r="E74" s="251">
        <v>0</v>
      </c>
      <c r="F74" s="251">
        <v>74</v>
      </c>
      <c r="G74" s="251">
        <v>5</v>
      </c>
      <c r="H74" s="252">
        <v>0</v>
      </c>
      <c r="I74" s="253">
        <v>1</v>
      </c>
      <c r="J74" s="251">
        <v>611</v>
      </c>
      <c r="K74" s="251">
        <v>611</v>
      </c>
      <c r="L74" s="251">
        <v>465</v>
      </c>
      <c r="M74" s="251">
        <v>0</v>
      </c>
      <c r="N74" s="251">
        <v>135</v>
      </c>
      <c r="O74" s="251">
        <v>11</v>
      </c>
      <c r="P74" s="251">
        <v>0</v>
      </c>
      <c r="Q74" s="252">
        <v>4</v>
      </c>
    </row>
    <row r="75" spans="1:17" s="37" customFormat="1" ht="17.25" customHeight="1">
      <c r="A75" s="399" t="s">
        <v>202</v>
      </c>
      <c r="B75" s="251">
        <v>198</v>
      </c>
      <c r="C75" s="251">
        <v>197</v>
      </c>
      <c r="D75" s="251">
        <v>140</v>
      </c>
      <c r="E75" s="251">
        <v>0</v>
      </c>
      <c r="F75" s="251">
        <v>55</v>
      </c>
      <c r="G75" s="251">
        <v>2</v>
      </c>
      <c r="H75" s="252">
        <v>1</v>
      </c>
      <c r="I75" s="253">
        <v>0</v>
      </c>
      <c r="J75" s="251">
        <v>442</v>
      </c>
      <c r="K75" s="251">
        <v>438</v>
      </c>
      <c r="L75" s="251">
        <v>341</v>
      </c>
      <c r="M75" s="251">
        <v>0</v>
      </c>
      <c r="N75" s="251">
        <v>89</v>
      </c>
      <c r="O75" s="251">
        <v>8</v>
      </c>
      <c r="P75" s="251">
        <v>4</v>
      </c>
      <c r="Q75" s="252">
        <v>0</v>
      </c>
    </row>
    <row r="76" spans="1:17" s="37" customFormat="1" ht="17.25" customHeight="1">
      <c r="A76" s="399" t="s">
        <v>203</v>
      </c>
      <c r="B76" s="251">
        <v>180</v>
      </c>
      <c r="C76" s="251">
        <v>180</v>
      </c>
      <c r="D76" s="251">
        <v>129</v>
      </c>
      <c r="E76" s="251">
        <v>0</v>
      </c>
      <c r="F76" s="251">
        <v>26</v>
      </c>
      <c r="G76" s="251">
        <v>25</v>
      </c>
      <c r="H76" s="252">
        <v>0</v>
      </c>
      <c r="I76" s="253">
        <v>2</v>
      </c>
      <c r="J76" s="251">
        <v>405</v>
      </c>
      <c r="K76" s="251">
        <v>405</v>
      </c>
      <c r="L76" s="251">
        <v>305</v>
      </c>
      <c r="M76" s="251">
        <v>0</v>
      </c>
      <c r="N76" s="251">
        <v>46</v>
      </c>
      <c r="O76" s="251">
        <v>54</v>
      </c>
      <c r="P76" s="251">
        <v>0</v>
      </c>
      <c r="Q76" s="252">
        <v>2</v>
      </c>
    </row>
    <row r="77" spans="1:17" s="37" customFormat="1" ht="17.25" customHeight="1">
      <c r="A77" s="399" t="s">
        <v>204</v>
      </c>
      <c r="B77" s="251">
        <v>821</v>
      </c>
      <c r="C77" s="251">
        <v>810</v>
      </c>
      <c r="D77" s="251">
        <v>471</v>
      </c>
      <c r="E77" s="251">
        <v>0</v>
      </c>
      <c r="F77" s="251">
        <v>325</v>
      </c>
      <c r="G77" s="251">
        <v>14</v>
      </c>
      <c r="H77" s="252">
        <v>11</v>
      </c>
      <c r="I77" s="253">
        <v>6</v>
      </c>
      <c r="J77" s="251">
        <v>1773</v>
      </c>
      <c r="K77" s="251">
        <v>1756</v>
      </c>
      <c r="L77" s="251">
        <v>1193</v>
      </c>
      <c r="M77" s="251">
        <v>0</v>
      </c>
      <c r="N77" s="251">
        <v>542</v>
      </c>
      <c r="O77" s="251">
        <v>21</v>
      </c>
      <c r="P77" s="251">
        <v>17</v>
      </c>
      <c r="Q77" s="252">
        <v>10</v>
      </c>
    </row>
    <row r="78" spans="1:17" s="37" customFormat="1" ht="17.25" customHeight="1">
      <c r="A78" s="399" t="s">
        <v>205</v>
      </c>
      <c r="B78" s="251">
        <v>428</v>
      </c>
      <c r="C78" s="251">
        <v>423</v>
      </c>
      <c r="D78" s="251">
        <v>199</v>
      </c>
      <c r="E78" s="251">
        <v>0</v>
      </c>
      <c r="F78" s="251">
        <v>218</v>
      </c>
      <c r="G78" s="251">
        <v>6</v>
      </c>
      <c r="H78" s="252">
        <v>5</v>
      </c>
      <c r="I78" s="253">
        <v>0</v>
      </c>
      <c r="J78" s="251">
        <v>865</v>
      </c>
      <c r="K78" s="251">
        <v>857</v>
      </c>
      <c r="L78" s="251">
        <v>506</v>
      </c>
      <c r="M78" s="251">
        <v>0</v>
      </c>
      <c r="N78" s="251">
        <v>341</v>
      </c>
      <c r="O78" s="251">
        <v>10</v>
      </c>
      <c r="P78" s="251">
        <v>8</v>
      </c>
      <c r="Q78" s="252">
        <v>0</v>
      </c>
    </row>
    <row r="79" spans="1:17" s="37" customFormat="1" ht="17.25" customHeight="1">
      <c r="A79" s="399" t="s">
        <v>206</v>
      </c>
      <c r="B79" s="251">
        <v>647</v>
      </c>
      <c r="C79" s="251">
        <v>645</v>
      </c>
      <c r="D79" s="251">
        <v>186</v>
      </c>
      <c r="E79" s="251">
        <v>325</v>
      </c>
      <c r="F79" s="251">
        <v>132</v>
      </c>
      <c r="G79" s="251">
        <v>2</v>
      </c>
      <c r="H79" s="252">
        <v>2</v>
      </c>
      <c r="I79" s="253">
        <v>1</v>
      </c>
      <c r="J79" s="251">
        <v>1311</v>
      </c>
      <c r="K79" s="251">
        <v>1303</v>
      </c>
      <c r="L79" s="251">
        <v>486</v>
      </c>
      <c r="M79" s="251">
        <v>564</v>
      </c>
      <c r="N79" s="251">
        <v>247</v>
      </c>
      <c r="O79" s="251">
        <v>6</v>
      </c>
      <c r="P79" s="251">
        <v>8</v>
      </c>
      <c r="Q79" s="252">
        <v>2</v>
      </c>
    </row>
    <row r="80" spans="1:17" s="37" customFormat="1" ht="17.25" customHeight="1">
      <c r="A80" s="399" t="s">
        <v>207</v>
      </c>
      <c r="B80" s="251">
        <v>157</v>
      </c>
      <c r="C80" s="251">
        <v>154</v>
      </c>
      <c r="D80" s="251">
        <v>116</v>
      </c>
      <c r="E80" s="251">
        <v>0</v>
      </c>
      <c r="F80" s="251">
        <v>38</v>
      </c>
      <c r="G80" s="251">
        <v>0</v>
      </c>
      <c r="H80" s="252">
        <v>3</v>
      </c>
      <c r="I80" s="253">
        <v>0</v>
      </c>
      <c r="J80" s="251">
        <v>390</v>
      </c>
      <c r="K80" s="251">
        <v>381</v>
      </c>
      <c r="L80" s="251">
        <v>290</v>
      </c>
      <c r="M80" s="251">
        <v>0</v>
      </c>
      <c r="N80" s="251">
        <v>91</v>
      </c>
      <c r="O80" s="251">
        <v>0</v>
      </c>
      <c r="P80" s="251">
        <v>9</v>
      </c>
      <c r="Q80" s="252">
        <v>0</v>
      </c>
    </row>
    <row r="81" spans="1:17" s="37" customFormat="1" ht="17.25" customHeight="1">
      <c r="A81" s="399" t="s">
        <v>208</v>
      </c>
      <c r="B81" s="251">
        <v>349</v>
      </c>
      <c r="C81" s="251">
        <v>344</v>
      </c>
      <c r="D81" s="251">
        <v>107</v>
      </c>
      <c r="E81" s="251">
        <v>0</v>
      </c>
      <c r="F81" s="251">
        <v>148</v>
      </c>
      <c r="G81" s="251">
        <v>89</v>
      </c>
      <c r="H81" s="252">
        <v>5</v>
      </c>
      <c r="I81" s="253">
        <v>4</v>
      </c>
      <c r="J81" s="251">
        <v>733</v>
      </c>
      <c r="K81" s="251">
        <v>725</v>
      </c>
      <c r="L81" s="251">
        <v>293</v>
      </c>
      <c r="M81" s="251">
        <v>0</v>
      </c>
      <c r="N81" s="251">
        <v>261</v>
      </c>
      <c r="O81" s="251">
        <v>171</v>
      </c>
      <c r="P81" s="251">
        <v>8</v>
      </c>
      <c r="Q81" s="252">
        <v>8</v>
      </c>
    </row>
    <row r="82" spans="1:17" s="37" customFormat="1" ht="17.25" customHeight="1">
      <c r="A82" s="399" t="s">
        <v>209</v>
      </c>
      <c r="B82" s="251">
        <v>391</v>
      </c>
      <c r="C82" s="251">
        <v>385</v>
      </c>
      <c r="D82" s="251">
        <v>273</v>
      </c>
      <c r="E82" s="251">
        <v>0</v>
      </c>
      <c r="F82" s="251">
        <v>102</v>
      </c>
      <c r="G82" s="251">
        <v>10</v>
      </c>
      <c r="H82" s="252">
        <v>6</v>
      </c>
      <c r="I82" s="253">
        <v>3</v>
      </c>
      <c r="J82" s="251">
        <v>946</v>
      </c>
      <c r="K82" s="251">
        <v>938</v>
      </c>
      <c r="L82" s="251">
        <v>695</v>
      </c>
      <c r="M82" s="251">
        <v>0</v>
      </c>
      <c r="N82" s="251">
        <v>219</v>
      </c>
      <c r="O82" s="251">
        <v>24</v>
      </c>
      <c r="P82" s="251">
        <v>8</v>
      </c>
      <c r="Q82" s="252">
        <v>9</v>
      </c>
    </row>
    <row r="83" spans="1:17" s="37" customFormat="1" ht="17.25" customHeight="1">
      <c r="A83" s="399" t="s">
        <v>210</v>
      </c>
      <c r="B83" s="251">
        <v>350</v>
      </c>
      <c r="C83" s="251">
        <v>345</v>
      </c>
      <c r="D83" s="251">
        <v>228</v>
      </c>
      <c r="E83" s="251">
        <v>0</v>
      </c>
      <c r="F83" s="251">
        <v>109</v>
      </c>
      <c r="G83" s="251">
        <v>8</v>
      </c>
      <c r="H83" s="252">
        <v>5</v>
      </c>
      <c r="I83" s="253">
        <v>5</v>
      </c>
      <c r="J83" s="251">
        <v>848</v>
      </c>
      <c r="K83" s="251">
        <v>842</v>
      </c>
      <c r="L83" s="251">
        <v>601</v>
      </c>
      <c r="M83" s="251">
        <v>0</v>
      </c>
      <c r="N83" s="251">
        <v>228</v>
      </c>
      <c r="O83" s="251">
        <v>13</v>
      </c>
      <c r="P83" s="251">
        <v>6</v>
      </c>
      <c r="Q83" s="252">
        <v>8</v>
      </c>
    </row>
    <row r="84" spans="1:17" s="37" customFormat="1" ht="17.25" customHeight="1">
      <c r="A84" s="399" t="s">
        <v>211</v>
      </c>
      <c r="B84" s="251">
        <v>386</v>
      </c>
      <c r="C84" s="251">
        <v>383</v>
      </c>
      <c r="D84" s="251">
        <v>143</v>
      </c>
      <c r="E84" s="251">
        <v>0</v>
      </c>
      <c r="F84" s="251">
        <v>184</v>
      </c>
      <c r="G84" s="251">
        <v>56</v>
      </c>
      <c r="H84" s="252">
        <v>3</v>
      </c>
      <c r="I84" s="253">
        <v>14</v>
      </c>
      <c r="J84" s="251">
        <v>867</v>
      </c>
      <c r="K84" s="251">
        <v>859</v>
      </c>
      <c r="L84" s="251">
        <v>403</v>
      </c>
      <c r="M84" s="251">
        <v>0</v>
      </c>
      <c r="N84" s="251">
        <v>375</v>
      </c>
      <c r="O84" s="251">
        <v>81</v>
      </c>
      <c r="P84" s="251">
        <v>8</v>
      </c>
      <c r="Q84" s="252">
        <v>20</v>
      </c>
    </row>
    <row r="85" spans="1:17" s="37" customFormat="1" ht="17.25" customHeight="1">
      <c r="A85" s="399" t="s">
        <v>212</v>
      </c>
      <c r="B85" s="251">
        <v>353</v>
      </c>
      <c r="C85" s="251">
        <v>351</v>
      </c>
      <c r="D85" s="251">
        <v>204</v>
      </c>
      <c r="E85" s="251">
        <v>0</v>
      </c>
      <c r="F85" s="251">
        <v>144</v>
      </c>
      <c r="G85" s="251">
        <v>3</v>
      </c>
      <c r="H85" s="252">
        <v>2</v>
      </c>
      <c r="I85" s="253">
        <v>2</v>
      </c>
      <c r="J85" s="251">
        <v>897</v>
      </c>
      <c r="K85" s="251">
        <v>895</v>
      </c>
      <c r="L85" s="251">
        <v>558</v>
      </c>
      <c r="M85" s="251">
        <v>0</v>
      </c>
      <c r="N85" s="251">
        <v>333</v>
      </c>
      <c r="O85" s="251">
        <v>4</v>
      </c>
      <c r="P85" s="251">
        <v>2</v>
      </c>
      <c r="Q85" s="252">
        <v>2</v>
      </c>
    </row>
    <row r="86" spans="1:17" s="37" customFormat="1" ht="17.25" customHeight="1">
      <c r="A86" s="399" t="s">
        <v>213</v>
      </c>
      <c r="B86" s="251">
        <v>393</v>
      </c>
      <c r="C86" s="251">
        <v>391</v>
      </c>
      <c r="D86" s="251">
        <v>250</v>
      </c>
      <c r="E86" s="251">
        <v>0</v>
      </c>
      <c r="F86" s="251">
        <v>138</v>
      </c>
      <c r="G86" s="251">
        <v>3</v>
      </c>
      <c r="H86" s="252">
        <v>2</v>
      </c>
      <c r="I86" s="253">
        <v>0</v>
      </c>
      <c r="J86" s="251">
        <v>894</v>
      </c>
      <c r="K86" s="251">
        <v>892</v>
      </c>
      <c r="L86" s="251">
        <v>618</v>
      </c>
      <c r="M86" s="251">
        <v>0</v>
      </c>
      <c r="N86" s="251">
        <v>267</v>
      </c>
      <c r="O86" s="251">
        <v>7</v>
      </c>
      <c r="P86" s="251">
        <v>2</v>
      </c>
      <c r="Q86" s="252">
        <v>0</v>
      </c>
    </row>
    <row r="87" spans="1:17" s="37" customFormat="1" ht="17.25" customHeight="1">
      <c r="A87" s="399" t="s">
        <v>214</v>
      </c>
      <c r="B87" s="251">
        <v>415</v>
      </c>
      <c r="C87" s="251">
        <v>402</v>
      </c>
      <c r="D87" s="251">
        <v>261</v>
      </c>
      <c r="E87" s="251">
        <v>0</v>
      </c>
      <c r="F87" s="251">
        <v>136</v>
      </c>
      <c r="G87" s="251">
        <v>5</v>
      </c>
      <c r="H87" s="252">
        <v>13</v>
      </c>
      <c r="I87" s="253">
        <v>4</v>
      </c>
      <c r="J87" s="251">
        <v>971</v>
      </c>
      <c r="K87" s="251">
        <v>954</v>
      </c>
      <c r="L87" s="251">
        <v>664</v>
      </c>
      <c r="M87" s="251">
        <v>0</v>
      </c>
      <c r="N87" s="251">
        <v>284</v>
      </c>
      <c r="O87" s="251">
        <v>6</v>
      </c>
      <c r="P87" s="251">
        <v>17</v>
      </c>
      <c r="Q87" s="252">
        <v>10</v>
      </c>
    </row>
    <row r="88" spans="1:17" s="37" customFormat="1" ht="17.25" customHeight="1">
      <c r="A88" s="399" t="s">
        <v>215</v>
      </c>
      <c r="B88" s="251">
        <v>510</v>
      </c>
      <c r="C88" s="251">
        <v>508</v>
      </c>
      <c r="D88" s="251">
        <v>173</v>
      </c>
      <c r="E88" s="251">
        <v>297</v>
      </c>
      <c r="F88" s="251">
        <v>38</v>
      </c>
      <c r="G88" s="251">
        <v>0</v>
      </c>
      <c r="H88" s="252">
        <v>2</v>
      </c>
      <c r="I88" s="253">
        <v>0</v>
      </c>
      <c r="J88" s="251">
        <v>976</v>
      </c>
      <c r="K88" s="251">
        <v>973</v>
      </c>
      <c r="L88" s="251">
        <v>463</v>
      </c>
      <c r="M88" s="251">
        <v>435</v>
      </c>
      <c r="N88" s="251">
        <v>75</v>
      </c>
      <c r="O88" s="251">
        <v>0</v>
      </c>
      <c r="P88" s="251">
        <v>3</v>
      </c>
      <c r="Q88" s="252">
        <v>0</v>
      </c>
    </row>
    <row r="89" spans="1:17" s="37" customFormat="1" ht="17.25" customHeight="1">
      <c r="A89" s="399" t="s">
        <v>216</v>
      </c>
      <c r="B89" s="251">
        <v>102</v>
      </c>
      <c r="C89" s="251">
        <v>101</v>
      </c>
      <c r="D89" s="251">
        <v>67</v>
      </c>
      <c r="E89" s="251">
        <v>0</v>
      </c>
      <c r="F89" s="251">
        <v>33</v>
      </c>
      <c r="G89" s="251">
        <v>1</v>
      </c>
      <c r="H89" s="252">
        <v>1</v>
      </c>
      <c r="I89" s="253">
        <v>0</v>
      </c>
      <c r="J89" s="251">
        <v>232</v>
      </c>
      <c r="K89" s="251">
        <v>231</v>
      </c>
      <c r="L89" s="251">
        <v>174</v>
      </c>
      <c r="M89" s="251">
        <v>0</v>
      </c>
      <c r="N89" s="251">
        <v>56</v>
      </c>
      <c r="O89" s="251">
        <v>1</v>
      </c>
      <c r="P89" s="251">
        <v>1</v>
      </c>
      <c r="Q89" s="252">
        <v>0</v>
      </c>
    </row>
    <row r="90" spans="1:17" s="37" customFormat="1" ht="17.25" customHeight="1">
      <c r="A90" s="399" t="s">
        <v>217</v>
      </c>
      <c r="B90" s="251">
        <v>364</v>
      </c>
      <c r="C90" s="251">
        <v>363</v>
      </c>
      <c r="D90" s="251">
        <v>234</v>
      </c>
      <c r="E90" s="251">
        <v>0</v>
      </c>
      <c r="F90" s="251">
        <v>121</v>
      </c>
      <c r="G90" s="251">
        <v>8</v>
      </c>
      <c r="H90" s="252">
        <v>1</v>
      </c>
      <c r="I90" s="253">
        <v>2</v>
      </c>
      <c r="J90" s="251">
        <v>839</v>
      </c>
      <c r="K90" s="251">
        <v>838</v>
      </c>
      <c r="L90" s="251">
        <v>584</v>
      </c>
      <c r="M90" s="251">
        <v>0</v>
      </c>
      <c r="N90" s="251">
        <v>239</v>
      </c>
      <c r="O90" s="251">
        <v>15</v>
      </c>
      <c r="P90" s="251">
        <v>1</v>
      </c>
      <c r="Q90" s="252">
        <v>2</v>
      </c>
    </row>
    <row r="91" spans="1:17" s="37" customFormat="1" ht="17.25" customHeight="1">
      <c r="A91" s="399" t="s">
        <v>218</v>
      </c>
      <c r="B91" s="251">
        <v>238</v>
      </c>
      <c r="C91" s="251">
        <v>237</v>
      </c>
      <c r="D91" s="251">
        <v>103</v>
      </c>
      <c r="E91" s="251">
        <v>66</v>
      </c>
      <c r="F91" s="251">
        <v>67</v>
      </c>
      <c r="G91" s="251">
        <v>1</v>
      </c>
      <c r="H91" s="252">
        <v>1</v>
      </c>
      <c r="I91" s="253">
        <v>19</v>
      </c>
      <c r="J91" s="251">
        <v>524</v>
      </c>
      <c r="K91" s="251">
        <v>523</v>
      </c>
      <c r="L91" s="251">
        <v>255</v>
      </c>
      <c r="M91" s="251">
        <v>141</v>
      </c>
      <c r="N91" s="251">
        <v>124</v>
      </c>
      <c r="O91" s="251">
        <v>3</v>
      </c>
      <c r="P91" s="251">
        <v>1</v>
      </c>
      <c r="Q91" s="252">
        <v>53</v>
      </c>
    </row>
    <row r="92" spans="1:17" s="37" customFormat="1" ht="17.25" customHeight="1">
      <c r="A92" s="399" t="s">
        <v>219</v>
      </c>
      <c r="B92" s="251">
        <v>429</v>
      </c>
      <c r="C92" s="251">
        <v>421</v>
      </c>
      <c r="D92" s="251">
        <v>252</v>
      </c>
      <c r="E92" s="251">
        <v>0</v>
      </c>
      <c r="F92" s="251">
        <v>143</v>
      </c>
      <c r="G92" s="251">
        <v>26</v>
      </c>
      <c r="H92" s="252">
        <v>8</v>
      </c>
      <c r="I92" s="253">
        <v>4</v>
      </c>
      <c r="J92" s="251">
        <v>1027</v>
      </c>
      <c r="K92" s="251">
        <v>1015</v>
      </c>
      <c r="L92" s="251">
        <v>660</v>
      </c>
      <c r="M92" s="251">
        <v>0</v>
      </c>
      <c r="N92" s="251">
        <v>302</v>
      </c>
      <c r="O92" s="251">
        <v>53</v>
      </c>
      <c r="P92" s="251">
        <v>12</v>
      </c>
      <c r="Q92" s="252">
        <v>4</v>
      </c>
    </row>
    <row r="93" spans="1:17" s="37" customFormat="1" ht="17.25" customHeight="1">
      <c r="A93" s="399" t="s">
        <v>220</v>
      </c>
      <c r="B93" s="251">
        <v>391</v>
      </c>
      <c r="C93" s="251">
        <v>385</v>
      </c>
      <c r="D93" s="251">
        <v>257</v>
      </c>
      <c r="E93" s="251">
        <v>0</v>
      </c>
      <c r="F93" s="251">
        <v>125</v>
      </c>
      <c r="G93" s="251">
        <v>3</v>
      </c>
      <c r="H93" s="252">
        <v>6</v>
      </c>
      <c r="I93" s="253">
        <v>2</v>
      </c>
      <c r="J93" s="251">
        <v>952</v>
      </c>
      <c r="K93" s="251">
        <v>945</v>
      </c>
      <c r="L93" s="251">
        <v>692</v>
      </c>
      <c r="M93" s="251">
        <v>0</v>
      </c>
      <c r="N93" s="251">
        <v>245</v>
      </c>
      <c r="O93" s="251">
        <v>8</v>
      </c>
      <c r="P93" s="251">
        <v>7</v>
      </c>
      <c r="Q93" s="252">
        <v>4</v>
      </c>
    </row>
    <row r="94" spans="1:17" s="37" customFormat="1" ht="17.25" customHeight="1">
      <c r="A94" s="399" t="s">
        <v>221</v>
      </c>
      <c r="B94" s="251">
        <v>15</v>
      </c>
      <c r="C94" s="251">
        <v>15</v>
      </c>
      <c r="D94" s="251">
        <v>14</v>
      </c>
      <c r="E94" s="251">
        <v>0</v>
      </c>
      <c r="F94" s="251">
        <v>1</v>
      </c>
      <c r="G94" s="251">
        <v>0</v>
      </c>
      <c r="H94" s="252">
        <v>0</v>
      </c>
      <c r="I94" s="253">
        <v>0</v>
      </c>
      <c r="J94" s="251">
        <v>30</v>
      </c>
      <c r="K94" s="251">
        <v>30</v>
      </c>
      <c r="L94" s="251">
        <v>27</v>
      </c>
      <c r="M94" s="251">
        <v>0</v>
      </c>
      <c r="N94" s="251">
        <v>3</v>
      </c>
      <c r="O94" s="251">
        <v>0</v>
      </c>
      <c r="P94" s="251">
        <v>0</v>
      </c>
      <c r="Q94" s="252">
        <v>0</v>
      </c>
    </row>
    <row r="95" spans="1:17" s="37" customFormat="1" ht="17.25" customHeight="1">
      <c r="A95" s="399" t="s">
        <v>222</v>
      </c>
      <c r="B95" s="251">
        <v>221</v>
      </c>
      <c r="C95" s="251">
        <v>212</v>
      </c>
      <c r="D95" s="251">
        <v>79</v>
      </c>
      <c r="E95" s="251">
        <v>0</v>
      </c>
      <c r="F95" s="251">
        <v>109</v>
      </c>
      <c r="G95" s="251">
        <v>24</v>
      </c>
      <c r="H95" s="252">
        <v>9</v>
      </c>
      <c r="I95" s="253">
        <v>0</v>
      </c>
      <c r="J95" s="251">
        <v>333</v>
      </c>
      <c r="K95" s="251">
        <v>319</v>
      </c>
      <c r="L95" s="251">
        <v>155</v>
      </c>
      <c r="M95" s="251">
        <v>0</v>
      </c>
      <c r="N95" s="251">
        <v>138</v>
      </c>
      <c r="O95" s="251">
        <v>26</v>
      </c>
      <c r="P95" s="251">
        <v>14</v>
      </c>
      <c r="Q95" s="252">
        <v>0</v>
      </c>
    </row>
    <row r="96" spans="1:17" s="37" customFormat="1" ht="17.25" customHeight="1">
      <c r="A96" s="399" t="s">
        <v>223</v>
      </c>
      <c r="B96" s="251">
        <v>583</v>
      </c>
      <c r="C96" s="251">
        <v>578</v>
      </c>
      <c r="D96" s="251">
        <v>139</v>
      </c>
      <c r="E96" s="251">
        <v>0</v>
      </c>
      <c r="F96" s="251">
        <v>428</v>
      </c>
      <c r="G96" s="251">
        <v>11</v>
      </c>
      <c r="H96" s="252">
        <v>5</v>
      </c>
      <c r="I96" s="253">
        <v>5</v>
      </c>
      <c r="J96" s="251">
        <v>835</v>
      </c>
      <c r="K96" s="251">
        <v>824</v>
      </c>
      <c r="L96" s="251">
        <v>324</v>
      </c>
      <c r="M96" s="251">
        <v>0</v>
      </c>
      <c r="N96" s="251">
        <v>474</v>
      </c>
      <c r="O96" s="251">
        <v>26</v>
      </c>
      <c r="P96" s="251">
        <v>11</v>
      </c>
      <c r="Q96" s="252">
        <v>5</v>
      </c>
    </row>
    <row r="97" spans="1:17" s="37" customFormat="1" ht="17.25" customHeight="1">
      <c r="A97" s="400" t="s">
        <v>224</v>
      </c>
      <c r="B97" s="254">
        <v>320</v>
      </c>
      <c r="C97" s="254">
        <v>318</v>
      </c>
      <c r="D97" s="254">
        <v>183</v>
      </c>
      <c r="E97" s="254">
        <v>0</v>
      </c>
      <c r="F97" s="254">
        <v>121</v>
      </c>
      <c r="G97" s="254">
        <v>14</v>
      </c>
      <c r="H97" s="255">
        <v>2</v>
      </c>
      <c r="I97" s="256">
        <v>1</v>
      </c>
      <c r="J97" s="254">
        <v>769</v>
      </c>
      <c r="K97" s="254">
        <v>764</v>
      </c>
      <c r="L97" s="254">
        <v>473</v>
      </c>
      <c r="M97" s="254">
        <v>0</v>
      </c>
      <c r="N97" s="254">
        <v>270</v>
      </c>
      <c r="O97" s="254">
        <v>21</v>
      </c>
      <c r="P97" s="254">
        <v>5</v>
      </c>
      <c r="Q97" s="255">
        <v>3</v>
      </c>
    </row>
    <row r="98" spans="1:17" s="37" customFormat="1" ht="17.25" customHeight="1" thickBot="1">
      <c r="A98" s="401" t="s">
        <v>225</v>
      </c>
      <c r="B98" s="257">
        <v>412</v>
      </c>
      <c r="C98" s="257">
        <v>405</v>
      </c>
      <c r="D98" s="257">
        <v>216</v>
      </c>
      <c r="E98" s="257">
        <v>0</v>
      </c>
      <c r="F98" s="257">
        <v>183</v>
      </c>
      <c r="G98" s="257">
        <v>6</v>
      </c>
      <c r="H98" s="258">
        <v>7</v>
      </c>
      <c r="I98" s="259">
        <v>3</v>
      </c>
      <c r="J98" s="257">
        <v>804</v>
      </c>
      <c r="K98" s="257">
        <v>791</v>
      </c>
      <c r="L98" s="257">
        <v>521</v>
      </c>
      <c r="M98" s="257">
        <v>0</v>
      </c>
      <c r="N98" s="257">
        <v>253</v>
      </c>
      <c r="O98" s="257">
        <v>17</v>
      </c>
      <c r="P98" s="257">
        <v>13</v>
      </c>
      <c r="Q98" s="258">
        <v>6</v>
      </c>
    </row>
    <row r="99" spans="1:17">
      <c r="A99" s="40"/>
      <c r="Q99" s="52"/>
    </row>
    <row r="100" spans="1:17" ht="22.5" customHeight="1">
      <c r="A100" s="615" t="s">
        <v>640</v>
      </c>
      <c r="B100" s="615"/>
      <c r="C100" s="615"/>
      <c r="D100" s="615"/>
      <c r="E100" s="615"/>
      <c r="F100" s="615"/>
      <c r="G100" s="615"/>
      <c r="H100" s="615"/>
      <c r="I100" s="616" t="s">
        <v>706</v>
      </c>
      <c r="J100" s="616"/>
      <c r="K100" s="616"/>
      <c r="L100" s="616"/>
      <c r="M100" s="616"/>
      <c r="N100" s="616"/>
      <c r="O100" s="616"/>
      <c r="P100" s="616"/>
      <c r="Q100" s="616"/>
    </row>
    <row r="101" spans="1:17" s="53" customFormat="1" ht="13.5" customHeight="1" thickBot="1">
      <c r="A101" s="54"/>
      <c r="N101" s="55"/>
      <c r="Q101" s="55"/>
    </row>
    <row r="102" spans="1:17" s="37" customFormat="1" ht="18" customHeight="1">
      <c r="A102" s="617" t="s">
        <v>132</v>
      </c>
      <c r="B102" s="619" t="s">
        <v>133</v>
      </c>
      <c r="C102" s="620"/>
      <c r="D102" s="620"/>
      <c r="E102" s="620"/>
      <c r="F102" s="620"/>
      <c r="G102" s="620"/>
      <c r="H102" s="620"/>
      <c r="I102" s="621" t="s">
        <v>134</v>
      </c>
      <c r="J102" s="624" t="s">
        <v>135</v>
      </c>
      <c r="K102" s="624"/>
      <c r="L102" s="624"/>
      <c r="M102" s="624"/>
      <c r="N102" s="624"/>
      <c r="O102" s="624"/>
      <c r="P102" s="624"/>
      <c r="Q102" s="625" t="s">
        <v>136</v>
      </c>
    </row>
    <row r="103" spans="1:17" s="37" customFormat="1" ht="18" customHeight="1">
      <c r="A103" s="618"/>
      <c r="B103" s="610" t="s">
        <v>137</v>
      </c>
      <c r="C103" s="612" t="s">
        <v>138</v>
      </c>
      <c r="D103" s="613"/>
      <c r="E103" s="613"/>
      <c r="F103" s="613"/>
      <c r="G103" s="614"/>
      <c r="H103" s="628" t="s">
        <v>139</v>
      </c>
      <c r="I103" s="622"/>
      <c r="J103" s="610" t="s">
        <v>137</v>
      </c>
      <c r="K103" s="612" t="s">
        <v>138</v>
      </c>
      <c r="L103" s="613"/>
      <c r="M103" s="613"/>
      <c r="N103" s="613"/>
      <c r="O103" s="614"/>
      <c r="P103" s="610" t="s">
        <v>139</v>
      </c>
      <c r="Q103" s="626"/>
    </row>
    <row r="104" spans="1:17" s="37" customFormat="1" ht="18" customHeight="1">
      <c r="A104" s="523"/>
      <c r="B104" s="611"/>
      <c r="C104" s="242" t="s">
        <v>140</v>
      </c>
      <c r="D104" s="242" t="s">
        <v>141</v>
      </c>
      <c r="E104" s="242" t="s">
        <v>437</v>
      </c>
      <c r="F104" s="242" t="s">
        <v>143</v>
      </c>
      <c r="G104" s="242" t="s">
        <v>144</v>
      </c>
      <c r="H104" s="629"/>
      <c r="I104" s="623"/>
      <c r="J104" s="611"/>
      <c r="K104" s="242" t="s">
        <v>140</v>
      </c>
      <c r="L104" s="242" t="s">
        <v>141</v>
      </c>
      <c r="M104" s="242" t="s">
        <v>437</v>
      </c>
      <c r="N104" s="242" t="s">
        <v>143</v>
      </c>
      <c r="O104" s="242" t="s">
        <v>144</v>
      </c>
      <c r="P104" s="611"/>
      <c r="Q104" s="627"/>
    </row>
    <row r="105" spans="1:17" s="37" customFormat="1" ht="17.25" customHeight="1">
      <c r="A105" s="399" t="s">
        <v>226</v>
      </c>
      <c r="B105" s="251">
        <v>206</v>
      </c>
      <c r="C105" s="251">
        <v>204</v>
      </c>
      <c r="D105" s="251">
        <v>122</v>
      </c>
      <c r="E105" s="251">
        <v>6</v>
      </c>
      <c r="F105" s="251">
        <v>73</v>
      </c>
      <c r="G105" s="251">
        <v>3</v>
      </c>
      <c r="H105" s="252">
        <v>2</v>
      </c>
      <c r="I105" s="253">
        <v>11</v>
      </c>
      <c r="J105" s="251">
        <v>464</v>
      </c>
      <c r="K105" s="251">
        <v>461</v>
      </c>
      <c r="L105" s="251">
        <v>299</v>
      </c>
      <c r="M105" s="251">
        <v>9</v>
      </c>
      <c r="N105" s="251">
        <v>148</v>
      </c>
      <c r="O105" s="251">
        <v>5</v>
      </c>
      <c r="P105" s="251">
        <v>3</v>
      </c>
      <c r="Q105" s="252">
        <v>11</v>
      </c>
    </row>
    <row r="106" spans="1:17" s="37" customFormat="1" ht="17.25" customHeight="1">
      <c r="A106" s="399" t="s">
        <v>227</v>
      </c>
      <c r="B106" s="251">
        <v>378</v>
      </c>
      <c r="C106" s="251">
        <v>377</v>
      </c>
      <c r="D106" s="251">
        <v>157</v>
      </c>
      <c r="E106" s="251">
        <v>0</v>
      </c>
      <c r="F106" s="251">
        <v>166</v>
      </c>
      <c r="G106" s="251">
        <v>54</v>
      </c>
      <c r="H106" s="252">
        <v>1</v>
      </c>
      <c r="I106" s="253">
        <v>0</v>
      </c>
      <c r="J106" s="251">
        <v>629</v>
      </c>
      <c r="K106" s="251">
        <v>627</v>
      </c>
      <c r="L106" s="251">
        <v>330</v>
      </c>
      <c r="M106" s="251">
        <v>0</v>
      </c>
      <c r="N106" s="251">
        <v>239</v>
      </c>
      <c r="O106" s="251">
        <v>58</v>
      </c>
      <c r="P106" s="251">
        <v>2</v>
      </c>
      <c r="Q106" s="252">
        <v>0</v>
      </c>
    </row>
    <row r="107" spans="1:17" s="37" customFormat="1" ht="17.25" customHeight="1">
      <c r="A107" s="399" t="s">
        <v>228</v>
      </c>
      <c r="B107" s="251">
        <v>194</v>
      </c>
      <c r="C107" s="251">
        <v>191</v>
      </c>
      <c r="D107" s="251">
        <v>26</v>
      </c>
      <c r="E107" s="251">
        <v>0</v>
      </c>
      <c r="F107" s="251">
        <v>157</v>
      </c>
      <c r="G107" s="251">
        <v>8</v>
      </c>
      <c r="H107" s="252">
        <v>3</v>
      </c>
      <c r="I107" s="253">
        <v>0</v>
      </c>
      <c r="J107" s="251">
        <v>381</v>
      </c>
      <c r="K107" s="251">
        <v>375</v>
      </c>
      <c r="L107" s="251">
        <v>60</v>
      </c>
      <c r="M107" s="251">
        <v>0</v>
      </c>
      <c r="N107" s="251">
        <v>307</v>
      </c>
      <c r="O107" s="251">
        <v>8</v>
      </c>
      <c r="P107" s="251">
        <v>6</v>
      </c>
      <c r="Q107" s="252">
        <v>0</v>
      </c>
    </row>
    <row r="108" spans="1:17" s="37" customFormat="1" ht="17.25" customHeight="1">
      <c r="A108" s="399" t="s">
        <v>229</v>
      </c>
      <c r="B108" s="251">
        <v>707</v>
      </c>
      <c r="C108" s="251">
        <v>704</v>
      </c>
      <c r="D108" s="251">
        <v>389</v>
      </c>
      <c r="E108" s="251">
        <v>0</v>
      </c>
      <c r="F108" s="251">
        <v>288</v>
      </c>
      <c r="G108" s="251">
        <v>27</v>
      </c>
      <c r="H108" s="252">
        <v>3</v>
      </c>
      <c r="I108" s="253">
        <v>6</v>
      </c>
      <c r="J108" s="251">
        <v>1562</v>
      </c>
      <c r="K108" s="251">
        <v>1555</v>
      </c>
      <c r="L108" s="251">
        <v>1015</v>
      </c>
      <c r="M108" s="251">
        <v>0</v>
      </c>
      <c r="N108" s="251">
        <v>486</v>
      </c>
      <c r="O108" s="251">
        <v>54</v>
      </c>
      <c r="P108" s="251">
        <v>7</v>
      </c>
      <c r="Q108" s="252">
        <v>9</v>
      </c>
    </row>
    <row r="109" spans="1:17" s="37" customFormat="1" ht="17.25" customHeight="1">
      <c r="A109" s="399" t="s">
        <v>230</v>
      </c>
      <c r="B109" s="251">
        <v>206</v>
      </c>
      <c r="C109" s="251">
        <v>206</v>
      </c>
      <c r="D109" s="251">
        <v>185</v>
      </c>
      <c r="E109" s="251">
        <v>0</v>
      </c>
      <c r="F109" s="251">
        <v>19</v>
      </c>
      <c r="G109" s="251">
        <v>2</v>
      </c>
      <c r="H109" s="252">
        <v>0</v>
      </c>
      <c r="I109" s="253">
        <v>1</v>
      </c>
      <c r="J109" s="251">
        <v>498</v>
      </c>
      <c r="K109" s="251">
        <v>498</v>
      </c>
      <c r="L109" s="251">
        <v>459</v>
      </c>
      <c r="M109" s="251">
        <v>0</v>
      </c>
      <c r="N109" s="251">
        <v>33</v>
      </c>
      <c r="O109" s="251">
        <v>6</v>
      </c>
      <c r="P109" s="251">
        <v>0</v>
      </c>
      <c r="Q109" s="252">
        <v>2</v>
      </c>
    </row>
    <row r="110" spans="1:17" s="37" customFormat="1" ht="17.25" customHeight="1">
      <c r="A110" s="399" t="s">
        <v>231</v>
      </c>
      <c r="B110" s="251">
        <v>68</v>
      </c>
      <c r="C110" s="251">
        <v>66</v>
      </c>
      <c r="D110" s="251">
        <v>53</v>
      </c>
      <c r="E110" s="251">
        <v>0</v>
      </c>
      <c r="F110" s="251">
        <v>7</v>
      </c>
      <c r="G110" s="251">
        <v>6</v>
      </c>
      <c r="H110" s="252">
        <v>2</v>
      </c>
      <c r="I110" s="253">
        <v>1</v>
      </c>
      <c r="J110" s="251">
        <v>173</v>
      </c>
      <c r="K110" s="251">
        <v>170</v>
      </c>
      <c r="L110" s="251">
        <v>130</v>
      </c>
      <c r="M110" s="251">
        <v>0</v>
      </c>
      <c r="N110" s="251">
        <v>16</v>
      </c>
      <c r="O110" s="251">
        <v>24</v>
      </c>
      <c r="P110" s="251">
        <v>3</v>
      </c>
      <c r="Q110" s="252">
        <v>6</v>
      </c>
    </row>
    <row r="111" spans="1:17" s="37" customFormat="1" ht="17.25" customHeight="1">
      <c r="A111" s="399" t="s">
        <v>232</v>
      </c>
      <c r="B111" s="251">
        <v>115</v>
      </c>
      <c r="C111" s="251">
        <v>114</v>
      </c>
      <c r="D111" s="251">
        <v>80</v>
      </c>
      <c r="E111" s="251">
        <v>0</v>
      </c>
      <c r="F111" s="251">
        <v>31</v>
      </c>
      <c r="G111" s="251">
        <v>3</v>
      </c>
      <c r="H111" s="252">
        <v>1</v>
      </c>
      <c r="I111" s="253">
        <v>1</v>
      </c>
      <c r="J111" s="251">
        <v>233</v>
      </c>
      <c r="K111" s="251">
        <v>232</v>
      </c>
      <c r="L111" s="251">
        <v>177</v>
      </c>
      <c r="M111" s="251">
        <v>0</v>
      </c>
      <c r="N111" s="251">
        <v>48</v>
      </c>
      <c r="O111" s="251">
        <v>7</v>
      </c>
      <c r="P111" s="251">
        <v>1</v>
      </c>
      <c r="Q111" s="252">
        <v>5</v>
      </c>
    </row>
    <row r="112" spans="1:17" s="37" customFormat="1" ht="17.25" customHeight="1">
      <c r="A112" s="399" t="s">
        <v>233</v>
      </c>
      <c r="B112" s="251">
        <v>143</v>
      </c>
      <c r="C112" s="251">
        <v>141</v>
      </c>
      <c r="D112" s="251">
        <v>84</v>
      </c>
      <c r="E112" s="251">
        <v>0</v>
      </c>
      <c r="F112" s="251">
        <v>54</v>
      </c>
      <c r="G112" s="251">
        <v>3</v>
      </c>
      <c r="H112" s="252">
        <v>2</v>
      </c>
      <c r="I112" s="253">
        <v>0</v>
      </c>
      <c r="J112" s="251">
        <v>277</v>
      </c>
      <c r="K112" s="251">
        <v>272</v>
      </c>
      <c r="L112" s="251">
        <v>199</v>
      </c>
      <c r="M112" s="251">
        <v>0</v>
      </c>
      <c r="N112" s="251">
        <v>65</v>
      </c>
      <c r="O112" s="251">
        <v>8</v>
      </c>
      <c r="P112" s="251">
        <v>5</v>
      </c>
      <c r="Q112" s="252">
        <v>0</v>
      </c>
    </row>
    <row r="113" spans="1:17" s="37" customFormat="1" ht="17.25" customHeight="1">
      <c r="A113" s="399" t="s">
        <v>234</v>
      </c>
      <c r="B113" s="251">
        <v>72</v>
      </c>
      <c r="C113" s="251">
        <v>72</v>
      </c>
      <c r="D113" s="251">
        <v>18</v>
      </c>
      <c r="E113" s="251">
        <v>0</v>
      </c>
      <c r="F113" s="251">
        <v>49</v>
      </c>
      <c r="G113" s="251">
        <v>5</v>
      </c>
      <c r="H113" s="252">
        <v>0</v>
      </c>
      <c r="I113" s="253">
        <v>0</v>
      </c>
      <c r="J113" s="251">
        <v>99</v>
      </c>
      <c r="K113" s="251">
        <v>99</v>
      </c>
      <c r="L113" s="251">
        <v>25</v>
      </c>
      <c r="M113" s="251">
        <v>0</v>
      </c>
      <c r="N113" s="251">
        <v>68</v>
      </c>
      <c r="O113" s="251">
        <v>6</v>
      </c>
      <c r="P113" s="251">
        <v>0</v>
      </c>
      <c r="Q113" s="252">
        <v>0</v>
      </c>
    </row>
    <row r="114" spans="1:17" s="37" customFormat="1" ht="17.25" customHeight="1">
      <c r="A114" s="399" t="s">
        <v>235</v>
      </c>
      <c r="B114" s="251">
        <v>114</v>
      </c>
      <c r="C114" s="251">
        <v>114</v>
      </c>
      <c r="D114" s="251">
        <v>64</v>
      </c>
      <c r="E114" s="251">
        <v>0</v>
      </c>
      <c r="F114" s="251">
        <v>46</v>
      </c>
      <c r="G114" s="251">
        <v>4</v>
      </c>
      <c r="H114" s="252">
        <v>0</v>
      </c>
      <c r="I114" s="253">
        <v>29</v>
      </c>
      <c r="J114" s="251">
        <v>195</v>
      </c>
      <c r="K114" s="251">
        <v>195</v>
      </c>
      <c r="L114" s="251">
        <v>134</v>
      </c>
      <c r="M114" s="251">
        <v>0</v>
      </c>
      <c r="N114" s="251">
        <v>56</v>
      </c>
      <c r="O114" s="251">
        <v>5</v>
      </c>
      <c r="P114" s="251">
        <v>0</v>
      </c>
      <c r="Q114" s="252">
        <v>29</v>
      </c>
    </row>
    <row r="115" spans="1:17" s="37" customFormat="1" ht="17.25" customHeight="1">
      <c r="A115" s="399" t="s">
        <v>236</v>
      </c>
      <c r="B115" s="251">
        <v>176</v>
      </c>
      <c r="C115" s="251">
        <v>174</v>
      </c>
      <c r="D115" s="251">
        <v>123</v>
      </c>
      <c r="E115" s="251">
        <v>0</v>
      </c>
      <c r="F115" s="251">
        <v>45</v>
      </c>
      <c r="G115" s="251">
        <v>6</v>
      </c>
      <c r="H115" s="252">
        <v>2</v>
      </c>
      <c r="I115" s="253">
        <v>3</v>
      </c>
      <c r="J115" s="251">
        <v>431</v>
      </c>
      <c r="K115" s="251">
        <v>424</v>
      </c>
      <c r="L115" s="251">
        <v>312</v>
      </c>
      <c r="M115" s="251">
        <v>0</v>
      </c>
      <c r="N115" s="251">
        <v>99</v>
      </c>
      <c r="O115" s="251">
        <v>13</v>
      </c>
      <c r="P115" s="251">
        <v>7</v>
      </c>
      <c r="Q115" s="252">
        <v>6</v>
      </c>
    </row>
    <row r="116" spans="1:17" s="37" customFormat="1" ht="17.25" customHeight="1">
      <c r="A116" s="399" t="s">
        <v>237</v>
      </c>
      <c r="B116" s="251">
        <v>256</v>
      </c>
      <c r="C116" s="251">
        <v>255</v>
      </c>
      <c r="D116" s="251">
        <v>182</v>
      </c>
      <c r="E116" s="251">
        <v>0</v>
      </c>
      <c r="F116" s="251">
        <v>58</v>
      </c>
      <c r="G116" s="251">
        <v>15</v>
      </c>
      <c r="H116" s="252">
        <v>1</v>
      </c>
      <c r="I116" s="253">
        <v>1</v>
      </c>
      <c r="J116" s="251">
        <v>603</v>
      </c>
      <c r="K116" s="251">
        <v>602</v>
      </c>
      <c r="L116" s="251">
        <v>441</v>
      </c>
      <c r="M116" s="251">
        <v>0</v>
      </c>
      <c r="N116" s="251">
        <v>121</v>
      </c>
      <c r="O116" s="251">
        <v>40</v>
      </c>
      <c r="P116" s="251">
        <v>1</v>
      </c>
      <c r="Q116" s="252">
        <v>1</v>
      </c>
    </row>
    <row r="117" spans="1:17" s="37" customFormat="1" ht="17.25" customHeight="1">
      <c r="A117" s="399" t="s">
        <v>238</v>
      </c>
      <c r="B117" s="251">
        <v>281</v>
      </c>
      <c r="C117" s="251">
        <v>279</v>
      </c>
      <c r="D117" s="251">
        <v>152</v>
      </c>
      <c r="E117" s="251">
        <v>0</v>
      </c>
      <c r="F117" s="251">
        <v>71</v>
      </c>
      <c r="G117" s="251">
        <v>56</v>
      </c>
      <c r="H117" s="252">
        <v>2</v>
      </c>
      <c r="I117" s="253">
        <v>2</v>
      </c>
      <c r="J117" s="251">
        <v>748</v>
      </c>
      <c r="K117" s="251">
        <v>746</v>
      </c>
      <c r="L117" s="251">
        <v>415</v>
      </c>
      <c r="M117" s="251">
        <v>0</v>
      </c>
      <c r="N117" s="251">
        <v>183</v>
      </c>
      <c r="O117" s="251">
        <v>148</v>
      </c>
      <c r="P117" s="251">
        <v>2</v>
      </c>
      <c r="Q117" s="252">
        <v>4</v>
      </c>
    </row>
    <row r="118" spans="1:17" s="37" customFormat="1" ht="17.25" customHeight="1">
      <c r="A118" s="399" t="s">
        <v>239</v>
      </c>
      <c r="B118" s="251">
        <v>184</v>
      </c>
      <c r="C118" s="251">
        <v>183</v>
      </c>
      <c r="D118" s="251">
        <v>132</v>
      </c>
      <c r="E118" s="251">
        <v>0</v>
      </c>
      <c r="F118" s="251">
        <v>45</v>
      </c>
      <c r="G118" s="251">
        <v>6</v>
      </c>
      <c r="H118" s="252">
        <v>1</v>
      </c>
      <c r="I118" s="253">
        <v>0</v>
      </c>
      <c r="J118" s="251">
        <v>421</v>
      </c>
      <c r="K118" s="251">
        <v>420</v>
      </c>
      <c r="L118" s="251">
        <v>332</v>
      </c>
      <c r="M118" s="251">
        <v>0</v>
      </c>
      <c r="N118" s="251">
        <v>73</v>
      </c>
      <c r="O118" s="251">
        <v>15</v>
      </c>
      <c r="P118" s="251">
        <v>1</v>
      </c>
      <c r="Q118" s="252">
        <v>0</v>
      </c>
    </row>
    <row r="119" spans="1:17" s="37" customFormat="1" ht="17.25" customHeight="1">
      <c r="A119" s="399" t="s">
        <v>240</v>
      </c>
      <c r="B119" s="251">
        <v>152</v>
      </c>
      <c r="C119" s="251">
        <v>151</v>
      </c>
      <c r="D119" s="251">
        <v>45</v>
      </c>
      <c r="E119" s="251">
        <v>0</v>
      </c>
      <c r="F119" s="251">
        <v>75</v>
      </c>
      <c r="G119" s="251">
        <v>31</v>
      </c>
      <c r="H119" s="252">
        <v>1</v>
      </c>
      <c r="I119" s="253">
        <v>1</v>
      </c>
      <c r="J119" s="251">
        <v>234</v>
      </c>
      <c r="K119" s="251">
        <v>232</v>
      </c>
      <c r="L119" s="251">
        <v>101</v>
      </c>
      <c r="M119" s="251">
        <v>0</v>
      </c>
      <c r="N119" s="251">
        <v>91</v>
      </c>
      <c r="O119" s="251">
        <v>40</v>
      </c>
      <c r="P119" s="251">
        <v>2</v>
      </c>
      <c r="Q119" s="252">
        <v>1</v>
      </c>
    </row>
    <row r="120" spans="1:17" s="37" customFormat="1" ht="17.25" customHeight="1">
      <c r="A120" s="399" t="s">
        <v>241</v>
      </c>
      <c r="B120" s="251">
        <v>284</v>
      </c>
      <c r="C120" s="251">
        <v>280</v>
      </c>
      <c r="D120" s="251">
        <v>132</v>
      </c>
      <c r="E120" s="251">
        <v>0</v>
      </c>
      <c r="F120" s="251">
        <v>142</v>
      </c>
      <c r="G120" s="251">
        <v>6</v>
      </c>
      <c r="H120" s="252">
        <v>4</v>
      </c>
      <c r="I120" s="253">
        <v>5</v>
      </c>
      <c r="J120" s="251">
        <v>560</v>
      </c>
      <c r="K120" s="251">
        <v>554</v>
      </c>
      <c r="L120" s="251">
        <v>309</v>
      </c>
      <c r="M120" s="251">
        <v>0</v>
      </c>
      <c r="N120" s="251">
        <v>237</v>
      </c>
      <c r="O120" s="251">
        <v>8</v>
      </c>
      <c r="P120" s="251">
        <v>6</v>
      </c>
      <c r="Q120" s="252">
        <v>7</v>
      </c>
    </row>
    <row r="121" spans="1:17" s="37" customFormat="1" ht="17.25" customHeight="1">
      <c r="A121" s="399" t="s">
        <v>242</v>
      </c>
      <c r="B121" s="251">
        <v>173</v>
      </c>
      <c r="C121" s="251">
        <v>173</v>
      </c>
      <c r="D121" s="251">
        <v>0</v>
      </c>
      <c r="E121" s="251">
        <v>173</v>
      </c>
      <c r="F121" s="251">
        <v>0</v>
      </c>
      <c r="G121" s="251">
        <v>0</v>
      </c>
      <c r="H121" s="252">
        <v>0</v>
      </c>
      <c r="I121" s="253">
        <v>0</v>
      </c>
      <c r="J121" s="251">
        <v>215</v>
      </c>
      <c r="K121" s="251">
        <v>215</v>
      </c>
      <c r="L121" s="251">
        <v>0</v>
      </c>
      <c r="M121" s="251">
        <v>215</v>
      </c>
      <c r="N121" s="251">
        <v>0</v>
      </c>
      <c r="O121" s="251">
        <v>0</v>
      </c>
      <c r="P121" s="251">
        <v>0</v>
      </c>
      <c r="Q121" s="252">
        <v>0</v>
      </c>
    </row>
    <row r="122" spans="1:17" s="37" customFormat="1" ht="17.25" customHeight="1">
      <c r="A122" s="399" t="s">
        <v>243</v>
      </c>
      <c r="B122" s="251">
        <v>84</v>
      </c>
      <c r="C122" s="251">
        <v>84</v>
      </c>
      <c r="D122" s="251">
        <v>50</v>
      </c>
      <c r="E122" s="251">
        <v>0</v>
      </c>
      <c r="F122" s="251">
        <v>33</v>
      </c>
      <c r="G122" s="251">
        <v>1</v>
      </c>
      <c r="H122" s="252">
        <v>0</v>
      </c>
      <c r="I122" s="253">
        <v>2</v>
      </c>
      <c r="J122" s="251">
        <v>166</v>
      </c>
      <c r="K122" s="251">
        <v>166</v>
      </c>
      <c r="L122" s="251">
        <v>110</v>
      </c>
      <c r="M122" s="251">
        <v>0</v>
      </c>
      <c r="N122" s="251">
        <v>50</v>
      </c>
      <c r="O122" s="251">
        <v>6</v>
      </c>
      <c r="P122" s="251">
        <v>0</v>
      </c>
      <c r="Q122" s="252">
        <v>5</v>
      </c>
    </row>
    <row r="123" spans="1:17" s="37" customFormat="1" ht="17.25" customHeight="1">
      <c r="A123" s="399" t="s">
        <v>244</v>
      </c>
      <c r="B123" s="251">
        <v>219</v>
      </c>
      <c r="C123" s="251">
        <v>219</v>
      </c>
      <c r="D123" s="251">
        <v>7</v>
      </c>
      <c r="E123" s="251">
        <v>212</v>
      </c>
      <c r="F123" s="251">
        <v>0</v>
      </c>
      <c r="G123" s="251">
        <v>0</v>
      </c>
      <c r="H123" s="252">
        <v>0</v>
      </c>
      <c r="I123" s="253">
        <v>0</v>
      </c>
      <c r="J123" s="251">
        <v>300</v>
      </c>
      <c r="K123" s="251">
        <v>300</v>
      </c>
      <c r="L123" s="251">
        <v>23</v>
      </c>
      <c r="M123" s="251">
        <v>277</v>
      </c>
      <c r="N123" s="251">
        <v>0</v>
      </c>
      <c r="O123" s="251">
        <v>0</v>
      </c>
      <c r="P123" s="251">
        <v>0</v>
      </c>
      <c r="Q123" s="252">
        <v>0</v>
      </c>
    </row>
    <row r="124" spans="1:17" s="37" customFormat="1" ht="17.25" customHeight="1">
      <c r="A124" s="399" t="s">
        <v>245</v>
      </c>
      <c r="B124" s="251">
        <v>265</v>
      </c>
      <c r="C124" s="251">
        <v>260</v>
      </c>
      <c r="D124" s="251">
        <v>199</v>
      </c>
      <c r="E124" s="251">
        <v>6</v>
      </c>
      <c r="F124" s="251">
        <v>53</v>
      </c>
      <c r="G124" s="251">
        <v>2</v>
      </c>
      <c r="H124" s="252">
        <v>5</v>
      </c>
      <c r="I124" s="253">
        <v>0</v>
      </c>
      <c r="J124" s="251">
        <v>628</v>
      </c>
      <c r="K124" s="251">
        <v>614</v>
      </c>
      <c r="L124" s="251">
        <v>491</v>
      </c>
      <c r="M124" s="251">
        <v>9</v>
      </c>
      <c r="N124" s="251">
        <v>108</v>
      </c>
      <c r="O124" s="251">
        <v>6</v>
      </c>
      <c r="P124" s="251">
        <v>14</v>
      </c>
      <c r="Q124" s="252">
        <v>0</v>
      </c>
    </row>
    <row r="125" spans="1:17" s="37" customFormat="1" ht="17.25" customHeight="1">
      <c r="A125" s="399" t="s">
        <v>246</v>
      </c>
      <c r="B125" s="251">
        <v>330</v>
      </c>
      <c r="C125" s="251">
        <v>327</v>
      </c>
      <c r="D125" s="251">
        <v>136</v>
      </c>
      <c r="E125" s="251">
        <v>56</v>
      </c>
      <c r="F125" s="251">
        <v>132</v>
      </c>
      <c r="G125" s="251">
        <v>3</v>
      </c>
      <c r="H125" s="252">
        <v>3</v>
      </c>
      <c r="I125" s="253">
        <v>5</v>
      </c>
      <c r="J125" s="251">
        <v>718</v>
      </c>
      <c r="K125" s="251">
        <v>714</v>
      </c>
      <c r="L125" s="251">
        <v>351</v>
      </c>
      <c r="M125" s="251">
        <v>86</v>
      </c>
      <c r="N125" s="251">
        <v>267</v>
      </c>
      <c r="O125" s="251">
        <v>10</v>
      </c>
      <c r="P125" s="251">
        <v>4</v>
      </c>
      <c r="Q125" s="252">
        <v>13</v>
      </c>
    </row>
    <row r="126" spans="1:17" s="37" customFormat="1" ht="17.25" customHeight="1">
      <c r="A126" s="399" t="s">
        <v>247</v>
      </c>
      <c r="B126" s="251">
        <v>205</v>
      </c>
      <c r="C126" s="251">
        <v>205</v>
      </c>
      <c r="D126" s="251">
        <v>104</v>
      </c>
      <c r="E126" s="251">
        <v>0</v>
      </c>
      <c r="F126" s="251">
        <v>70</v>
      </c>
      <c r="G126" s="251">
        <v>31</v>
      </c>
      <c r="H126" s="252">
        <v>0</v>
      </c>
      <c r="I126" s="253">
        <v>5</v>
      </c>
      <c r="J126" s="251">
        <v>385</v>
      </c>
      <c r="K126" s="251">
        <v>385</v>
      </c>
      <c r="L126" s="251">
        <v>237</v>
      </c>
      <c r="M126" s="251">
        <v>0</v>
      </c>
      <c r="N126" s="251">
        <v>105</v>
      </c>
      <c r="O126" s="251">
        <v>43</v>
      </c>
      <c r="P126" s="251">
        <v>0</v>
      </c>
      <c r="Q126" s="252">
        <v>5</v>
      </c>
    </row>
    <row r="127" spans="1:17" s="37" customFormat="1" ht="17.25" customHeight="1">
      <c r="A127" s="399" t="s">
        <v>248</v>
      </c>
      <c r="B127" s="251">
        <v>248</v>
      </c>
      <c r="C127" s="251">
        <v>247</v>
      </c>
      <c r="D127" s="251">
        <v>126</v>
      </c>
      <c r="E127" s="251">
        <v>0</v>
      </c>
      <c r="F127" s="251">
        <v>98</v>
      </c>
      <c r="G127" s="251">
        <v>23</v>
      </c>
      <c r="H127" s="252">
        <v>1</v>
      </c>
      <c r="I127" s="253">
        <v>1</v>
      </c>
      <c r="J127" s="251">
        <v>612</v>
      </c>
      <c r="K127" s="251">
        <v>611</v>
      </c>
      <c r="L127" s="251">
        <v>332</v>
      </c>
      <c r="M127" s="251">
        <v>0</v>
      </c>
      <c r="N127" s="251">
        <v>234</v>
      </c>
      <c r="O127" s="251">
        <v>45</v>
      </c>
      <c r="P127" s="251">
        <v>1</v>
      </c>
      <c r="Q127" s="252">
        <v>1</v>
      </c>
    </row>
    <row r="128" spans="1:17" s="37" customFormat="1" ht="17.25" customHeight="1">
      <c r="A128" s="399" t="s">
        <v>249</v>
      </c>
      <c r="B128" s="251">
        <v>58</v>
      </c>
      <c r="C128" s="251">
        <v>58</v>
      </c>
      <c r="D128" s="251">
        <v>31</v>
      </c>
      <c r="E128" s="251">
        <v>0</v>
      </c>
      <c r="F128" s="251">
        <v>23</v>
      </c>
      <c r="G128" s="251">
        <v>4</v>
      </c>
      <c r="H128" s="252">
        <v>0</v>
      </c>
      <c r="I128" s="253">
        <v>3</v>
      </c>
      <c r="J128" s="251">
        <v>109</v>
      </c>
      <c r="K128" s="251">
        <v>109</v>
      </c>
      <c r="L128" s="251">
        <v>78</v>
      </c>
      <c r="M128" s="251">
        <v>0</v>
      </c>
      <c r="N128" s="251">
        <v>26</v>
      </c>
      <c r="O128" s="251">
        <v>5</v>
      </c>
      <c r="P128" s="251">
        <v>0</v>
      </c>
      <c r="Q128" s="252">
        <v>3</v>
      </c>
    </row>
    <row r="129" spans="1:17" s="37" customFormat="1" ht="17.25" customHeight="1">
      <c r="A129" s="399" t="s">
        <v>250</v>
      </c>
      <c r="B129" s="251">
        <v>126</v>
      </c>
      <c r="C129" s="251">
        <v>125</v>
      </c>
      <c r="D129" s="251">
        <v>96</v>
      </c>
      <c r="E129" s="251">
        <v>0</v>
      </c>
      <c r="F129" s="251">
        <v>24</v>
      </c>
      <c r="G129" s="251">
        <v>5</v>
      </c>
      <c r="H129" s="252">
        <v>1</v>
      </c>
      <c r="I129" s="253">
        <v>2</v>
      </c>
      <c r="J129" s="251">
        <v>260</v>
      </c>
      <c r="K129" s="251">
        <v>259</v>
      </c>
      <c r="L129" s="251">
        <v>200</v>
      </c>
      <c r="M129" s="251">
        <v>0</v>
      </c>
      <c r="N129" s="251">
        <v>46</v>
      </c>
      <c r="O129" s="251">
        <v>13</v>
      </c>
      <c r="P129" s="251">
        <v>1</v>
      </c>
      <c r="Q129" s="252">
        <v>3</v>
      </c>
    </row>
    <row r="130" spans="1:17" s="37" customFormat="1" ht="17.25" customHeight="1">
      <c r="A130" s="399" t="s">
        <v>251</v>
      </c>
      <c r="B130" s="251">
        <v>187</v>
      </c>
      <c r="C130" s="251">
        <v>184</v>
      </c>
      <c r="D130" s="251">
        <v>106</v>
      </c>
      <c r="E130" s="251">
        <v>0</v>
      </c>
      <c r="F130" s="251">
        <v>60</v>
      </c>
      <c r="G130" s="251">
        <v>18</v>
      </c>
      <c r="H130" s="252">
        <v>3</v>
      </c>
      <c r="I130" s="253">
        <v>17</v>
      </c>
      <c r="J130" s="251">
        <v>380</v>
      </c>
      <c r="K130" s="251">
        <v>377</v>
      </c>
      <c r="L130" s="251">
        <v>252</v>
      </c>
      <c r="M130" s="251">
        <v>0</v>
      </c>
      <c r="N130" s="251">
        <v>104</v>
      </c>
      <c r="O130" s="251">
        <v>21</v>
      </c>
      <c r="P130" s="251">
        <v>3</v>
      </c>
      <c r="Q130" s="252">
        <v>17</v>
      </c>
    </row>
    <row r="131" spans="1:17" s="37" customFormat="1" ht="17.25" customHeight="1">
      <c r="A131" s="399" t="s">
        <v>252</v>
      </c>
      <c r="B131" s="251">
        <v>455</v>
      </c>
      <c r="C131" s="251">
        <v>445</v>
      </c>
      <c r="D131" s="251">
        <v>251</v>
      </c>
      <c r="E131" s="251">
        <v>0</v>
      </c>
      <c r="F131" s="251">
        <v>187</v>
      </c>
      <c r="G131" s="251">
        <v>7</v>
      </c>
      <c r="H131" s="252">
        <v>10</v>
      </c>
      <c r="I131" s="253">
        <v>3</v>
      </c>
      <c r="J131" s="251">
        <v>957</v>
      </c>
      <c r="K131" s="251">
        <v>942</v>
      </c>
      <c r="L131" s="251">
        <v>608</v>
      </c>
      <c r="M131" s="251">
        <v>0</v>
      </c>
      <c r="N131" s="251">
        <v>323</v>
      </c>
      <c r="O131" s="251">
        <v>11</v>
      </c>
      <c r="P131" s="251">
        <v>15</v>
      </c>
      <c r="Q131" s="252">
        <v>7</v>
      </c>
    </row>
    <row r="132" spans="1:17" s="37" customFormat="1" ht="17.25" customHeight="1">
      <c r="A132" s="399" t="s">
        <v>253</v>
      </c>
      <c r="B132" s="251">
        <v>294</v>
      </c>
      <c r="C132" s="251">
        <v>292</v>
      </c>
      <c r="D132" s="251">
        <v>214</v>
      </c>
      <c r="E132" s="251">
        <v>0</v>
      </c>
      <c r="F132" s="251">
        <v>70</v>
      </c>
      <c r="G132" s="251">
        <v>8</v>
      </c>
      <c r="H132" s="252">
        <v>2</v>
      </c>
      <c r="I132" s="253">
        <v>3</v>
      </c>
      <c r="J132" s="251">
        <v>641</v>
      </c>
      <c r="K132" s="251">
        <v>636</v>
      </c>
      <c r="L132" s="251">
        <v>485</v>
      </c>
      <c r="M132" s="251">
        <v>0</v>
      </c>
      <c r="N132" s="251">
        <v>130</v>
      </c>
      <c r="O132" s="251">
        <v>21</v>
      </c>
      <c r="P132" s="251">
        <v>5</v>
      </c>
      <c r="Q132" s="252">
        <v>4</v>
      </c>
    </row>
    <row r="133" spans="1:17" s="37" customFormat="1" ht="17.25" customHeight="1">
      <c r="A133" s="399" t="s">
        <v>254</v>
      </c>
      <c r="B133" s="251">
        <v>64</v>
      </c>
      <c r="C133" s="251">
        <v>63</v>
      </c>
      <c r="D133" s="251">
        <v>34</v>
      </c>
      <c r="E133" s="251">
        <v>0</v>
      </c>
      <c r="F133" s="251">
        <v>27</v>
      </c>
      <c r="G133" s="251">
        <v>2</v>
      </c>
      <c r="H133" s="252">
        <v>1</v>
      </c>
      <c r="I133" s="253">
        <v>0</v>
      </c>
      <c r="J133" s="251">
        <v>115</v>
      </c>
      <c r="K133" s="251">
        <v>113</v>
      </c>
      <c r="L133" s="251">
        <v>70</v>
      </c>
      <c r="M133" s="251">
        <v>0</v>
      </c>
      <c r="N133" s="251">
        <v>40</v>
      </c>
      <c r="O133" s="251">
        <v>3</v>
      </c>
      <c r="P133" s="251">
        <v>2</v>
      </c>
      <c r="Q133" s="252">
        <v>0</v>
      </c>
    </row>
    <row r="134" spans="1:17" s="37" customFormat="1" ht="17.25" customHeight="1">
      <c r="A134" s="399" t="s">
        <v>255</v>
      </c>
      <c r="B134" s="251">
        <v>72</v>
      </c>
      <c r="C134" s="251">
        <v>71</v>
      </c>
      <c r="D134" s="251">
        <v>45</v>
      </c>
      <c r="E134" s="251">
        <v>0</v>
      </c>
      <c r="F134" s="251">
        <v>26</v>
      </c>
      <c r="G134" s="251">
        <v>0</v>
      </c>
      <c r="H134" s="252">
        <v>1</v>
      </c>
      <c r="I134" s="253">
        <v>0</v>
      </c>
      <c r="J134" s="251">
        <v>150</v>
      </c>
      <c r="K134" s="251">
        <v>149</v>
      </c>
      <c r="L134" s="251">
        <v>107</v>
      </c>
      <c r="M134" s="251">
        <v>0</v>
      </c>
      <c r="N134" s="251">
        <v>42</v>
      </c>
      <c r="O134" s="251">
        <v>0</v>
      </c>
      <c r="P134" s="251">
        <v>1</v>
      </c>
      <c r="Q134" s="252">
        <v>0</v>
      </c>
    </row>
    <row r="135" spans="1:17" s="37" customFormat="1" ht="17.25" customHeight="1">
      <c r="A135" s="399" t="s">
        <v>256</v>
      </c>
      <c r="B135" s="251">
        <v>474</v>
      </c>
      <c r="C135" s="251">
        <v>470</v>
      </c>
      <c r="D135" s="251">
        <v>154</v>
      </c>
      <c r="E135" s="251">
        <v>0</v>
      </c>
      <c r="F135" s="251">
        <v>297</v>
      </c>
      <c r="G135" s="251">
        <v>19</v>
      </c>
      <c r="H135" s="252">
        <v>4</v>
      </c>
      <c r="I135" s="253">
        <v>0</v>
      </c>
      <c r="J135" s="251">
        <v>720</v>
      </c>
      <c r="K135" s="251">
        <v>716</v>
      </c>
      <c r="L135" s="251">
        <v>361</v>
      </c>
      <c r="M135" s="251">
        <v>0</v>
      </c>
      <c r="N135" s="251">
        <v>316</v>
      </c>
      <c r="O135" s="251">
        <v>39</v>
      </c>
      <c r="P135" s="251">
        <v>4</v>
      </c>
      <c r="Q135" s="252">
        <v>0</v>
      </c>
    </row>
    <row r="136" spans="1:17" s="37" customFormat="1" ht="17.25" customHeight="1">
      <c r="A136" s="399" t="s">
        <v>257</v>
      </c>
      <c r="B136" s="251">
        <v>287</v>
      </c>
      <c r="C136" s="251">
        <v>285</v>
      </c>
      <c r="D136" s="251">
        <v>144</v>
      </c>
      <c r="E136" s="251">
        <v>45</v>
      </c>
      <c r="F136" s="251">
        <v>93</v>
      </c>
      <c r="G136" s="251">
        <v>3</v>
      </c>
      <c r="H136" s="252">
        <v>2</v>
      </c>
      <c r="I136" s="253">
        <v>1</v>
      </c>
      <c r="J136" s="251">
        <v>610</v>
      </c>
      <c r="K136" s="251">
        <v>608</v>
      </c>
      <c r="L136" s="251">
        <v>380</v>
      </c>
      <c r="M136" s="251">
        <v>72</v>
      </c>
      <c r="N136" s="251">
        <v>147</v>
      </c>
      <c r="O136" s="251">
        <v>9</v>
      </c>
      <c r="P136" s="251">
        <v>2</v>
      </c>
      <c r="Q136" s="252">
        <v>1</v>
      </c>
    </row>
    <row r="137" spans="1:17" s="37" customFormat="1" ht="17.25" customHeight="1">
      <c r="A137" s="399" t="s">
        <v>258</v>
      </c>
      <c r="B137" s="251">
        <v>380</v>
      </c>
      <c r="C137" s="251">
        <v>372</v>
      </c>
      <c r="D137" s="251">
        <v>287</v>
      </c>
      <c r="E137" s="251">
        <v>0</v>
      </c>
      <c r="F137" s="251">
        <v>83</v>
      </c>
      <c r="G137" s="251">
        <v>2</v>
      </c>
      <c r="H137" s="252">
        <v>8</v>
      </c>
      <c r="I137" s="253">
        <v>1</v>
      </c>
      <c r="J137" s="251">
        <v>1025</v>
      </c>
      <c r="K137" s="251">
        <v>1009</v>
      </c>
      <c r="L137" s="251">
        <v>827</v>
      </c>
      <c r="M137" s="251">
        <v>0</v>
      </c>
      <c r="N137" s="251">
        <v>179</v>
      </c>
      <c r="O137" s="251">
        <v>3</v>
      </c>
      <c r="P137" s="251">
        <v>16</v>
      </c>
      <c r="Q137" s="252">
        <v>1</v>
      </c>
    </row>
    <row r="138" spans="1:17" s="37" customFormat="1" ht="17.25" customHeight="1">
      <c r="A138" s="399" t="s">
        <v>259</v>
      </c>
      <c r="B138" s="251">
        <v>663</v>
      </c>
      <c r="C138" s="251">
        <v>649</v>
      </c>
      <c r="D138" s="251">
        <v>461</v>
      </c>
      <c r="E138" s="251">
        <v>80</v>
      </c>
      <c r="F138" s="251">
        <v>83</v>
      </c>
      <c r="G138" s="251">
        <v>25</v>
      </c>
      <c r="H138" s="252">
        <v>14</v>
      </c>
      <c r="I138" s="253">
        <v>61</v>
      </c>
      <c r="J138" s="251">
        <v>1630</v>
      </c>
      <c r="K138" s="251">
        <v>1603</v>
      </c>
      <c r="L138" s="251">
        <v>1236</v>
      </c>
      <c r="M138" s="251">
        <v>159</v>
      </c>
      <c r="N138" s="251">
        <v>175</v>
      </c>
      <c r="O138" s="251">
        <v>33</v>
      </c>
      <c r="P138" s="251">
        <v>27</v>
      </c>
      <c r="Q138" s="252">
        <v>70</v>
      </c>
    </row>
    <row r="139" spans="1:17" s="37" customFormat="1" ht="17.25" customHeight="1">
      <c r="A139" s="399" t="s">
        <v>260</v>
      </c>
      <c r="B139" s="251">
        <v>355</v>
      </c>
      <c r="C139" s="251">
        <v>353</v>
      </c>
      <c r="D139" s="251">
        <v>271</v>
      </c>
      <c r="E139" s="251">
        <v>0</v>
      </c>
      <c r="F139" s="251">
        <v>80</v>
      </c>
      <c r="G139" s="251">
        <v>2</v>
      </c>
      <c r="H139" s="252">
        <v>2</v>
      </c>
      <c r="I139" s="253">
        <v>4</v>
      </c>
      <c r="J139" s="251">
        <v>847</v>
      </c>
      <c r="K139" s="251">
        <v>842</v>
      </c>
      <c r="L139" s="251">
        <v>693</v>
      </c>
      <c r="M139" s="251">
        <v>0</v>
      </c>
      <c r="N139" s="251">
        <v>140</v>
      </c>
      <c r="O139" s="251">
        <v>9</v>
      </c>
      <c r="P139" s="251">
        <v>5</v>
      </c>
      <c r="Q139" s="252">
        <v>11</v>
      </c>
    </row>
    <row r="140" spans="1:17" s="37" customFormat="1" ht="17.25" customHeight="1">
      <c r="A140" s="399" t="s">
        <v>261</v>
      </c>
      <c r="B140" s="251">
        <v>355</v>
      </c>
      <c r="C140" s="251">
        <v>354</v>
      </c>
      <c r="D140" s="251">
        <v>303</v>
      </c>
      <c r="E140" s="251">
        <v>0</v>
      </c>
      <c r="F140" s="251">
        <v>47</v>
      </c>
      <c r="G140" s="251">
        <v>4</v>
      </c>
      <c r="H140" s="252">
        <v>1</v>
      </c>
      <c r="I140" s="253">
        <v>1</v>
      </c>
      <c r="J140" s="251">
        <v>1036</v>
      </c>
      <c r="K140" s="251">
        <v>1033</v>
      </c>
      <c r="L140" s="251">
        <v>938</v>
      </c>
      <c r="M140" s="251">
        <v>0</v>
      </c>
      <c r="N140" s="251">
        <v>87</v>
      </c>
      <c r="O140" s="251">
        <v>8</v>
      </c>
      <c r="P140" s="251">
        <v>3</v>
      </c>
      <c r="Q140" s="252">
        <v>2</v>
      </c>
    </row>
    <row r="141" spans="1:17" s="37" customFormat="1" ht="17.25" customHeight="1">
      <c r="A141" s="399" t="s">
        <v>262</v>
      </c>
      <c r="B141" s="251">
        <v>276</v>
      </c>
      <c r="C141" s="251">
        <v>275</v>
      </c>
      <c r="D141" s="251">
        <v>259</v>
      </c>
      <c r="E141" s="251">
        <v>0</v>
      </c>
      <c r="F141" s="251">
        <v>15</v>
      </c>
      <c r="G141" s="251">
        <v>1</v>
      </c>
      <c r="H141" s="252">
        <v>1</v>
      </c>
      <c r="I141" s="253">
        <v>1</v>
      </c>
      <c r="J141" s="251">
        <v>856</v>
      </c>
      <c r="K141" s="251">
        <v>851</v>
      </c>
      <c r="L141" s="251">
        <v>803</v>
      </c>
      <c r="M141" s="251">
        <v>0</v>
      </c>
      <c r="N141" s="251">
        <v>46</v>
      </c>
      <c r="O141" s="251">
        <v>2</v>
      </c>
      <c r="P141" s="251">
        <v>5</v>
      </c>
      <c r="Q141" s="252">
        <v>1</v>
      </c>
    </row>
    <row r="142" spans="1:17" s="37" customFormat="1" ht="17.25" customHeight="1">
      <c r="A142" s="399" t="s">
        <v>263</v>
      </c>
      <c r="B142" s="251">
        <v>690</v>
      </c>
      <c r="C142" s="251">
        <v>684</v>
      </c>
      <c r="D142" s="251">
        <v>448</v>
      </c>
      <c r="E142" s="251">
        <v>0</v>
      </c>
      <c r="F142" s="251">
        <v>227</v>
      </c>
      <c r="G142" s="251">
        <v>9</v>
      </c>
      <c r="H142" s="252">
        <v>6</v>
      </c>
      <c r="I142" s="253">
        <v>2</v>
      </c>
      <c r="J142" s="251">
        <v>1525</v>
      </c>
      <c r="K142" s="251">
        <v>1515</v>
      </c>
      <c r="L142" s="251">
        <v>1169</v>
      </c>
      <c r="M142" s="251">
        <v>0</v>
      </c>
      <c r="N142" s="251">
        <v>333</v>
      </c>
      <c r="O142" s="251">
        <v>13</v>
      </c>
      <c r="P142" s="251">
        <v>10</v>
      </c>
      <c r="Q142" s="252">
        <v>4</v>
      </c>
    </row>
    <row r="143" spans="1:17" s="37" customFormat="1" ht="17.25" customHeight="1">
      <c r="A143" s="399" t="s">
        <v>264</v>
      </c>
      <c r="B143" s="251">
        <v>95</v>
      </c>
      <c r="C143" s="251">
        <v>95</v>
      </c>
      <c r="D143" s="251">
        <v>94</v>
      </c>
      <c r="E143" s="251">
        <v>0</v>
      </c>
      <c r="F143" s="251">
        <v>1</v>
      </c>
      <c r="G143" s="251">
        <v>0</v>
      </c>
      <c r="H143" s="252">
        <v>0</v>
      </c>
      <c r="I143" s="253">
        <v>0</v>
      </c>
      <c r="J143" s="251">
        <v>281</v>
      </c>
      <c r="K143" s="251">
        <v>281</v>
      </c>
      <c r="L143" s="251">
        <v>280</v>
      </c>
      <c r="M143" s="251">
        <v>0</v>
      </c>
      <c r="N143" s="251">
        <v>1</v>
      </c>
      <c r="O143" s="251">
        <v>0</v>
      </c>
      <c r="P143" s="251">
        <v>0</v>
      </c>
      <c r="Q143" s="252">
        <v>0</v>
      </c>
    </row>
    <row r="144" spans="1:17" s="37" customFormat="1" ht="17.25" customHeight="1">
      <c r="A144" s="399" t="s">
        <v>265</v>
      </c>
      <c r="B144" s="251">
        <v>353</v>
      </c>
      <c r="C144" s="251">
        <v>350</v>
      </c>
      <c r="D144" s="251">
        <v>155</v>
      </c>
      <c r="E144" s="251">
        <v>0</v>
      </c>
      <c r="F144" s="251">
        <v>188</v>
      </c>
      <c r="G144" s="251">
        <v>7</v>
      </c>
      <c r="H144" s="252">
        <v>3</v>
      </c>
      <c r="I144" s="253">
        <v>1</v>
      </c>
      <c r="J144" s="251">
        <v>701</v>
      </c>
      <c r="K144" s="251">
        <v>695</v>
      </c>
      <c r="L144" s="251">
        <v>380</v>
      </c>
      <c r="M144" s="251">
        <v>0</v>
      </c>
      <c r="N144" s="251">
        <v>302</v>
      </c>
      <c r="O144" s="251">
        <v>13</v>
      </c>
      <c r="P144" s="251">
        <v>6</v>
      </c>
      <c r="Q144" s="252">
        <v>5</v>
      </c>
    </row>
    <row r="145" spans="1:17" s="37" customFormat="1" ht="17.25" customHeight="1">
      <c r="A145" s="399" t="s">
        <v>266</v>
      </c>
      <c r="B145" s="251">
        <v>469</v>
      </c>
      <c r="C145" s="251">
        <v>465</v>
      </c>
      <c r="D145" s="251">
        <v>159</v>
      </c>
      <c r="E145" s="251">
        <v>233</v>
      </c>
      <c r="F145" s="251">
        <v>72</v>
      </c>
      <c r="G145" s="251">
        <v>1</v>
      </c>
      <c r="H145" s="252">
        <v>4</v>
      </c>
      <c r="I145" s="253">
        <v>0</v>
      </c>
      <c r="J145" s="251">
        <v>1017</v>
      </c>
      <c r="K145" s="251">
        <v>1011</v>
      </c>
      <c r="L145" s="251">
        <v>405</v>
      </c>
      <c r="M145" s="251">
        <v>477</v>
      </c>
      <c r="N145" s="251">
        <v>128</v>
      </c>
      <c r="O145" s="251">
        <v>1</v>
      </c>
      <c r="P145" s="251">
        <v>6</v>
      </c>
      <c r="Q145" s="252">
        <v>0</v>
      </c>
    </row>
    <row r="146" spans="1:17" s="37" customFormat="1" ht="17.25" customHeight="1">
      <c r="A146" s="400" t="s">
        <v>267</v>
      </c>
      <c r="B146" s="254">
        <v>304</v>
      </c>
      <c r="C146" s="254">
        <v>304</v>
      </c>
      <c r="D146" s="254">
        <v>133</v>
      </c>
      <c r="E146" s="254">
        <v>170</v>
      </c>
      <c r="F146" s="254">
        <v>0</v>
      </c>
      <c r="G146" s="254">
        <v>1</v>
      </c>
      <c r="H146" s="255">
        <v>0</v>
      </c>
      <c r="I146" s="256">
        <v>1</v>
      </c>
      <c r="J146" s="254">
        <v>855</v>
      </c>
      <c r="K146" s="254">
        <v>855</v>
      </c>
      <c r="L146" s="254">
        <v>460</v>
      </c>
      <c r="M146" s="254">
        <v>391</v>
      </c>
      <c r="N146" s="254">
        <v>0</v>
      </c>
      <c r="O146" s="254">
        <v>4</v>
      </c>
      <c r="P146" s="254">
        <v>0</v>
      </c>
      <c r="Q146" s="255">
        <v>1</v>
      </c>
    </row>
    <row r="147" spans="1:17" s="37" customFormat="1" ht="17.25" customHeight="1" thickBot="1">
      <c r="A147" s="401" t="s">
        <v>268</v>
      </c>
      <c r="B147" s="257">
        <v>4299</v>
      </c>
      <c r="C147" s="257">
        <v>4252</v>
      </c>
      <c r="D147" s="257">
        <v>1133</v>
      </c>
      <c r="E147" s="257">
        <v>67</v>
      </c>
      <c r="F147" s="257">
        <v>2956</v>
      </c>
      <c r="G147" s="257">
        <v>96</v>
      </c>
      <c r="H147" s="258">
        <v>47</v>
      </c>
      <c r="I147" s="259">
        <v>25</v>
      </c>
      <c r="J147" s="257">
        <v>7013</v>
      </c>
      <c r="K147" s="257">
        <v>6951</v>
      </c>
      <c r="L147" s="257">
        <v>2909</v>
      </c>
      <c r="M147" s="257">
        <v>173</v>
      </c>
      <c r="N147" s="257">
        <v>3669</v>
      </c>
      <c r="O147" s="257">
        <v>200</v>
      </c>
      <c r="P147" s="257">
        <v>62</v>
      </c>
      <c r="Q147" s="211">
        <v>41</v>
      </c>
    </row>
    <row r="148" spans="1:17">
      <c r="A148" s="40"/>
      <c r="Q148" s="52"/>
    </row>
    <row r="149" spans="1:17" ht="22.5" customHeight="1">
      <c r="A149" s="615" t="s">
        <v>640</v>
      </c>
      <c r="B149" s="615"/>
      <c r="C149" s="615"/>
      <c r="D149" s="615"/>
      <c r="E149" s="615"/>
      <c r="F149" s="615"/>
      <c r="G149" s="615"/>
      <c r="H149" s="615"/>
      <c r="I149" s="616" t="s">
        <v>706</v>
      </c>
      <c r="J149" s="616"/>
      <c r="K149" s="616"/>
      <c r="L149" s="616"/>
      <c r="M149" s="616"/>
      <c r="N149" s="616"/>
      <c r="O149" s="616"/>
      <c r="P149" s="616"/>
      <c r="Q149" s="616"/>
    </row>
    <row r="150" spans="1:17" s="53" customFormat="1" ht="13.5" customHeight="1" thickBot="1">
      <c r="A150" s="54"/>
      <c r="N150" s="55"/>
      <c r="Q150" s="55"/>
    </row>
    <row r="151" spans="1:17" s="37" customFormat="1" ht="18" customHeight="1">
      <c r="A151" s="617" t="s">
        <v>132</v>
      </c>
      <c r="B151" s="619" t="s">
        <v>133</v>
      </c>
      <c r="C151" s="620"/>
      <c r="D151" s="620"/>
      <c r="E151" s="620"/>
      <c r="F151" s="620"/>
      <c r="G151" s="620"/>
      <c r="H151" s="620"/>
      <c r="I151" s="621" t="s">
        <v>134</v>
      </c>
      <c r="J151" s="624" t="s">
        <v>135</v>
      </c>
      <c r="K151" s="624"/>
      <c r="L151" s="624"/>
      <c r="M151" s="624"/>
      <c r="N151" s="624"/>
      <c r="O151" s="624"/>
      <c r="P151" s="624"/>
      <c r="Q151" s="625" t="s">
        <v>136</v>
      </c>
    </row>
    <row r="152" spans="1:17" s="37" customFormat="1" ht="18" customHeight="1">
      <c r="A152" s="618"/>
      <c r="B152" s="610" t="s">
        <v>137</v>
      </c>
      <c r="C152" s="612" t="s">
        <v>138</v>
      </c>
      <c r="D152" s="613"/>
      <c r="E152" s="613"/>
      <c r="F152" s="613"/>
      <c r="G152" s="614"/>
      <c r="H152" s="628" t="s">
        <v>139</v>
      </c>
      <c r="I152" s="622"/>
      <c r="J152" s="610" t="s">
        <v>137</v>
      </c>
      <c r="K152" s="612" t="s">
        <v>138</v>
      </c>
      <c r="L152" s="613"/>
      <c r="M152" s="613"/>
      <c r="N152" s="613"/>
      <c r="O152" s="614"/>
      <c r="P152" s="610" t="s">
        <v>139</v>
      </c>
      <c r="Q152" s="626"/>
    </row>
    <row r="153" spans="1:17" s="37" customFormat="1" ht="18" customHeight="1">
      <c r="A153" s="523"/>
      <c r="B153" s="611"/>
      <c r="C153" s="242" t="s">
        <v>140</v>
      </c>
      <c r="D153" s="242" t="s">
        <v>141</v>
      </c>
      <c r="E153" s="242" t="s">
        <v>436</v>
      </c>
      <c r="F153" s="242" t="s">
        <v>143</v>
      </c>
      <c r="G153" s="242" t="s">
        <v>144</v>
      </c>
      <c r="H153" s="629"/>
      <c r="I153" s="623"/>
      <c r="J153" s="611"/>
      <c r="K153" s="242" t="s">
        <v>140</v>
      </c>
      <c r="L153" s="242" t="s">
        <v>141</v>
      </c>
      <c r="M153" s="242" t="s">
        <v>436</v>
      </c>
      <c r="N153" s="242" t="s">
        <v>143</v>
      </c>
      <c r="O153" s="242" t="s">
        <v>144</v>
      </c>
      <c r="P153" s="611"/>
      <c r="Q153" s="627"/>
    </row>
    <row r="154" spans="1:17" s="37" customFormat="1" ht="17.25" customHeight="1">
      <c r="A154" s="399" t="s">
        <v>269</v>
      </c>
      <c r="B154" s="251">
        <v>404</v>
      </c>
      <c r="C154" s="251">
        <v>404</v>
      </c>
      <c r="D154" s="251">
        <v>270</v>
      </c>
      <c r="E154" s="251">
        <v>0</v>
      </c>
      <c r="F154" s="251">
        <v>132</v>
      </c>
      <c r="G154" s="251">
        <v>2</v>
      </c>
      <c r="H154" s="252">
        <v>0</v>
      </c>
      <c r="I154" s="253">
        <v>2</v>
      </c>
      <c r="J154" s="251">
        <v>1033</v>
      </c>
      <c r="K154" s="251">
        <v>1033</v>
      </c>
      <c r="L154" s="251">
        <v>771</v>
      </c>
      <c r="M154" s="251">
        <v>0</v>
      </c>
      <c r="N154" s="251">
        <v>254</v>
      </c>
      <c r="O154" s="251">
        <v>8</v>
      </c>
      <c r="P154" s="251">
        <v>0</v>
      </c>
      <c r="Q154" s="252">
        <v>7</v>
      </c>
    </row>
    <row r="155" spans="1:17" s="37" customFormat="1" ht="17.25" customHeight="1">
      <c r="A155" s="399" t="s">
        <v>270</v>
      </c>
      <c r="B155" s="251">
        <v>83</v>
      </c>
      <c r="C155" s="251">
        <v>82</v>
      </c>
      <c r="D155" s="251">
        <v>74</v>
      </c>
      <c r="E155" s="251">
        <v>0</v>
      </c>
      <c r="F155" s="251">
        <v>8</v>
      </c>
      <c r="G155" s="251">
        <v>0</v>
      </c>
      <c r="H155" s="252">
        <v>1</v>
      </c>
      <c r="I155" s="253">
        <v>0</v>
      </c>
      <c r="J155" s="251">
        <v>221</v>
      </c>
      <c r="K155" s="251">
        <v>218</v>
      </c>
      <c r="L155" s="251">
        <v>203</v>
      </c>
      <c r="M155" s="251">
        <v>0</v>
      </c>
      <c r="N155" s="251">
        <v>15</v>
      </c>
      <c r="O155" s="251">
        <v>0</v>
      </c>
      <c r="P155" s="251">
        <v>3</v>
      </c>
      <c r="Q155" s="252">
        <v>0</v>
      </c>
    </row>
    <row r="156" spans="1:17" s="37" customFormat="1" ht="17.25" customHeight="1">
      <c r="A156" s="399" t="s">
        <v>271</v>
      </c>
      <c r="B156" s="251">
        <v>1120</v>
      </c>
      <c r="C156" s="251">
        <v>1112</v>
      </c>
      <c r="D156" s="251">
        <v>600</v>
      </c>
      <c r="E156" s="251">
        <v>82</v>
      </c>
      <c r="F156" s="251">
        <v>411</v>
      </c>
      <c r="G156" s="251">
        <v>19</v>
      </c>
      <c r="H156" s="252">
        <v>8</v>
      </c>
      <c r="I156" s="253">
        <v>4</v>
      </c>
      <c r="J156" s="251">
        <v>2600</v>
      </c>
      <c r="K156" s="251">
        <v>2588</v>
      </c>
      <c r="L156" s="251">
        <v>1640</v>
      </c>
      <c r="M156" s="251">
        <v>161</v>
      </c>
      <c r="N156" s="251">
        <v>742</v>
      </c>
      <c r="O156" s="251">
        <v>45</v>
      </c>
      <c r="P156" s="251">
        <v>12</v>
      </c>
      <c r="Q156" s="252">
        <v>11</v>
      </c>
    </row>
    <row r="157" spans="1:17" s="37" customFormat="1" ht="17.25" customHeight="1">
      <c r="A157" s="399" t="s">
        <v>272</v>
      </c>
      <c r="B157" s="251">
        <v>851</v>
      </c>
      <c r="C157" s="251">
        <v>838</v>
      </c>
      <c r="D157" s="251">
        <v>594</v>
      </c>
      <c r="E157" s="251">
        <v>0</v>
      </c>
      <c r="F157" s="251">
        <v>198</v>
      </c>
      <c r="G157" s="251">
        <v>46</v>
      </c>
      <c r="H157" s="252">
        <v>13</v>
      </c>
      <c r="I157" s="253">
        <v>6</v>
      </c>
      <c r="J157" s="251">
        <v>2084</v>
      </c>
      <c r="K157" s="251">
        <v>2059</v>
      </c>
      <c r="L157" s="251">
        <v>1678</v>
      </c>
      <c r="M157" s="251">
        <v>0</v>
      </c>
      <c r="N157" s="251">
        <v>334</v>
      </c>
      <c r="O157" s="251">
        <v>47</v>
      </c>
      <c r="P157" s="251">
        <v>25</v>
      </c>
      <c r="Q157" s="252">
        <v>18</v>
      </c>
    </row>
    <row r="158" spans="1:17" s="37" customFormat="1" ht="17.25" customHeight="1">
      <c r="A158" s="399" t="s">
        <v>273</v>
      </c>
      <c r="B158" s="251">
        <v>387</v>
      </c>
      <c r="C158" s="251">
        <v>386</v>
      </c>
      <c r="D158" s="251">
        <v>335</v>
      </c>
      <c r="E158" s="251">
        <v>0</v>
      </c>
      <c r="F158" s="251">
        <v>27</v>
      </c>
      <c r="G158" s="251">
        <v>24</v>
      </c>
      <c r="H158" s="252">
        <v>1</v>
      </c>
      <c r="I158" s="253">
        <v>0</v>
      </c>
      <c r="J158" s="251">
        <v>1255</v>
      </c>
      <c r="K158" s="251">
        <v>1252</v>
      </c>
      <c r="L158" s="251">
        <v>1099</v>
      </c>
      <c r="M158" s="251">
        <v>0</v>
      </c>
      <c r="N158" s="251">
        <v>65</v>
      </c>
      <c r="O158" s="251">
        <v>88</v>
      </c>
      <c r="P158" s="251">
        <v>3</v>
      </c>
      <c r="Q158" s="252">
        <v>0</v>
      </c>
    </row>
    <row r="159" spans="1:17" s="37" customFormat="1" ht="17.25" customHeight="1">
      <c r="A159" s="399" t="s">
        <v>274</v>
      </c>
      <c r="B159" s="251">
        <v>705</v>
      </c>
      <c r="C159" s="251">
        <v>700</v>
      </c>
      <c r="D159" s="251">
        <v>571</v>
      </c>
      <c r="E159" s="251">
        <v>35</v>
      </c>
      <c r="F159" s="251">
        <v>93</v>
      </c>
      <c r="G159" s="251">
        <v>1</v>
      </c>
      <c r="H159" s="252">
        <v>5</v>
      </c>
      <c r="I159" s="253">
        <v>19</v>
      </c>
      <c r="J159" s="251">
        <v>1933</v>
      </c>
      <c r="K159" s="251">
        <v>1925</v>
      </c>
      <c r="L159" s="251">
        <v>1654</v>
      </c>
      <c r="M159" s="251">
        <v>53</v>
      </c>
      <c r="N159" s="251">
        <v>217</v>
      </c>
      <c r="O159" s="251">
        <v>1</v>
      </c>
      <c r="P159" s="251">
        <v>8</v>
      </c>
      <c r="Q159" s="252">
        <v>25</v>
      </c>
    </row>
    <row r="160" spans="1:17" s="37" customFormat="1" ht="17.25" customHeight="1">
      <c r="A160" s="399" t="s">
        <v>275</v>
      </c>
      <c r="B160" s="251">
        <v>196</v>
      </c>
      <c r="C160" s="251">
        <v>192</v>
      </c>
      <c r="D160" s="251">
        <v>145</v>
      </c>
      <c r="E160" s="251">
        <v>0</v>
      </c>
      <c r="F160" s="251">
        <v>45</v>
      </c>
      <c r="G160" s="251">
        <v>2</v>
      </c>
      <c r="H160" s="252">
        <v>4</v>
      </c>
      <c r="I160" s="253">
        <v>1</v>
      </c>
      <c r="J160" s="251">
        <v>512</v>
      </c>
      <c r="K160" s="251">
        <v>499</v>
      </c>
      <c r="L160" s="251">
        <v>409</v>
      </c>
      <c r="M160" s="251">
        <v>0</v>
      </c>
      <c r="N160" s="251">
        <v>86</v>
      </c>
      <c r="O160" s="251">
        <v>4</v>
      </c>
      <c r="P160" s="251">
        <v>13</v>
      </c>
      <c r="Q160" s="252">
        <v>2</v>
      </c>
    </row>
    <row r="161" spans="1:17" s="37" customFormat="1" ht="17.25" customHeight="1">
      <c r="A161" s="399" t="s">
        <v>276</v>
      </c>
      <c r="B161" s="251">
        <v>489</v>
      </c>
      <c r="C161" s="251">
        <v>483</v>
      </c>
      <c r="D161" s="251">
        <v>297</v>
      </c>
      <c r="E161" s="251">
        <v>0</v>
      </c>
      <c r="F161" s="251">
        <v>162</v>
      </c>
      <c r="G161" s="251">
        <v>24</v>
      </c>
      <c r="H161" s="252">
        <v>6</v>
      </c>
      <c r="I161" s="253">
        <v>3</v>
      </c>
      <c r="J161" s="251">
        <v>1194</v>
      </c>
      <c r="K161" s="251">
        <v>1177</v>
      </c>
      <c r="L161" s="251">
        <v>724</v>
      </c>
      <c r="M161" s="251">
        <v>0</v>
      </c>
      <c r="N161" s="251">
        <v>399</v>
      </c>
      <c r="O161" s="251">
        <v>54</v>
      </c>
      <c r="P161" s="251">
        <v>17</v>
      </c>
      <c r="Q161" s="252">
        <v>6</v>
      </c>
    </row>
    <row r="162" spans="1:17" s="37" customFormat="1" ht="17.25" customHeight="1">
      <c r="A162" s="399" t="s">
        <v>277</v>
      </c>
      <c r="B162" s="251">
        <v>508</v>
      </c>
      <c r="C162" s="251">
        <v>506</v>
      </c>
      <c r="D162" s="251">
        <v>277</v>
      </c>
      <c r="E162" s="251">
        <v>0</v>
      </c>
      <c r="F162" s="251">
        <v>204</v>
      </c>
      <c r="G162" s="251">
        <v>25</v>
      </c>
      <c r="H162" s="252">
        <v>2</v>
      </c>
      <c r="I162" s="253">
        <v>5</v>
      </c>
      <c r="J162" s="251">
        <v>1205</v>
      </c>
      <c r="K162" s="251">
        <v>1199</v>
      </c>
      <c r="L162" s="251">
        <v>734</v>
      </c>
      <c r="M162" s="251">
        <v>0</v>
      </c>
      <c r="N162" s="251">
        <v>437</v>
      </c>
      <c r="O162" s="251">
        <v>28</v>
      </c>
      <c r="P162" s="251">
        <v>6</v>
      </c>
      <c r="Q162" s="252">
        <v>18</v>
      </c>
    </row>
    <row r="163" spans="1:17" s="37" customFormat="1" ht="17.25" customHeight="1">
      <c r="A163" s="399" t="s">
        <v>278</v>
      </c>
      <c r="B163" s="251">
        <v>322</v>
      </c>
      <c r="C163" s="251">
        <v>317</v>
      </c>
      <c r="D163" s="251">
        <v>215</v>
      </c>
      <c r="E163" s="251">
        <v>0</v>
      </c>
      <c r="F163" s="251">
        <v>96</v>
      </c>
      <c r="G163" s="251">
        <v>6</v>
      </c>
      <c r="H163" s="252">
        <v>5</v>
      </c>
      <c r="I163" s="253">
        <v>1</v>
      </c>
      <c r="J163" s="251">
        <v>836</v>
      </c>
      <c r="K163" s="251">
        <v>825</v>
      </c>
      <c r="L163" s="251">
        <v>596</v>
      </c>
      <c r="M163" s="251">
        <v>0</v>
      </c>
      <c r="N163" s="251">
        <v>210</v>
      </c>
      <c r="O163" s="251">
        <v>19</v>
      </c>
      <c r="P163" s="251">
        <v>11</v>
      </c>
      <c r="Q163" s="252">
        <v>1</v>
      </c>
    </row>
    <row r="164" spans="1:17" s="37" customFormat="1" ht="17.25" customHeight="1">
      <c r="A164" s="399" t="s">
        <v>279</v>
      </c>
      <c r="B164" s="251">
        <v>367</v>
      </c>
      <c r="C164" s="251">
        <v>366</v>
      </c>
      <c r="D164" s="251">
        <v>312</v>
      </c>
      <c r="E164" s="251">
        <v>0</v>
      </c>
      <c r="F164" s="251">
        <v>54</v>
      </c>
      <c r="G164" s="251">
        <v>0</v>
      </c>
      <c r="H164" s="252">
        <v>1</v>
      </c>
      <c r="I164" s="253">
        <v>1</v>
      </c>
      <c r="J164" s="251">
        <v>971</v>
      </c>
      <c r="K164" s="251">
        <v>969</v>
      </c>
      <c r="L164" s="251">
        <v>849</v>
      </c>
      <c r="M164" s="251">
        <v>0</v>
      </c>
      <c r="N164" s="251">
        <v>120</v>
      </c>
      <c r="O164" s="251">
        <v>0</v>
      </c>
      <c r="P164" s="251">
        <v>2</v>
      </c>
      <c r="Q164" s="252">
        <v>5</v>
      </c>
    </row>
    <row r="165" spans="1:17" s="37" customFormat="1" ht="17.25" customHeight="1">
      <c r="A165" s="399" t="s">
        <v>280</v>
      </c>
      <c r="B165" s="251">
        <v>401</v>
      </c>
      <c r="C165" s="251">
        <v>399</v>
      </c>
      <c r="D165" s="251">
        <v>299</v>
      </c>
      <c r="E165" s="251">
        <v>54</v>
      </c>
      <c r="F165" s="251">
        <v>36</v>
      </c>
      <c r="G165" s="251">
        <v>10</v>
      </c>
      <c r="H165" s="252">
        <v>2</v>
      </c>
      <c r="I165" s="253">
        <v>41</v>
      </c>
      <c r="J165" s="251">
        <v>1139</v>
      </c>
      <c r="K165" s="251">
        <v>1134</v>
      </c>
      <c r="L165" s="251">
        <v>897</v>
      </c>
      <c r="M165" s="251">
        <v>143</v>
      </c>
      <c r="N165" s="251">
        <v>78</v>
      </c>
      <c r="O165" s="251">
        <v>16</v>
      </c>
      <c r="P165" s="251">
        <v>5</v>
      </c>
      <c r="Q165" s="252">
        <v>41</v>
      </c>
    </row>
    <row r="166" spans="1:17" s="37" customFormat="1" ht="17.25" customHeight="1">
      <c r="A166" s="399" t="s">
        <v>281</v>
      </c>
      <c r="B166" s="251">
        <v>74</v>
      </c>
      <c r="C166" s="251">
        <v>74</v>
      </c>
      <c r="D166" s="251">
        <v>74</v>
      </c>
      <c r="E166" s="251">
        <v>0</v>
      </c>
      <c r="F166" s="251">
        <v>0</v>
      </c>
      <c r="G166" s="251">
        <v>0</v>
      </c>
      <c r="H166" s="252">
        <v>0</v>
      </c>
      <c r="I166" s="253">
        <v>0</v>
      </c>
      <c r="J166" s="251">
        <v>202</v>
      </c>
      <c r="K166" s="251">
        <v>202</v>
      </c>
      <c r="L166" s="251">
        <v>202</v>
      </c>
      <c r="M166" s="251">
        <v>0</v>
      </c>
      <c r="N166" s="251">
        <v>0</v>
      </c>
      <c r="O166" s="251">
        <v>0</v>
      </c>
      <c r="P166" s="251">
        <v>0</v>
      </c>
      <c r="Q166" s="252">
        <v>0</v>
      </c>
    </row>
    <row r="167" spans="1:17" s="37" customFormat="1" ht="17.25" customHeight="1">
      <c r="A167" s="399" t="s">
        <v>282</v>
      </c>
      <c r="B167" s="251">
        <v>1398</v>
      </c>
      <c r="C167" s="251">
        <v>1380</v>
      </c>
      <c r="D167" s="251">
        <v>562</v>
      </c>
      <c r="E167" s="251">
        <v>174</v>
      </c>
      <c r="F167" s="251">
        <v>577</v>
      </c>
      <c r="G167" s="251">
        <v>67</v>
      </c>
      <c r="H167" s="252">
        <v>18</v>
      </c>
      <c r="I167" s="253">
        <v>68</v>
      </c>
      <c r="J167" s="251">
        <v>3165</v>
      </c>
      <c r="K167" s="251">
        <v>3121</v>
      </c>
      <c r="L167" s="251">
        <v>1441</v>
      </c>
      <c r="M167" s="251">
        <v>355</v>
      </c>
      <c r="N167" s="251">
        <v>1168</v>
      </c>
      <c r="O167" s="251">
        <v>157</v>
      </c>
      <c r="P167" s="251">
        <v>44</v>
      </c>
      <c r="Q167" s="252">
        <v>76</v>
      </c>
    </row>
    <row r="168" spans="1:17" s="37" customFormat="1" ht="17.25" customHeight="1">
      <c r="A168" s="399" t="s">
        <v>283</v>
      </c>
      <c r="B168" s="251">
        <v>485</v>
      </c>
      <c r="C168" s="251">
        <v>482</v>
      </c>
      <c r="D168" s="251">
        <v>297</v>
      </c>
      <c r="E168" s="251">
        <v>92</v>
      </c>
      <c r="F168" s="251">
        <v>85</v>
      </c>
      <c r="G168" s="251">
        <v>8</v>
      </c>
      <c r="H168" s="252">
        <v>3</v>
      </c>
      <c r="I168" s="253">
        <v>15</v>
      </c>
      <c r="J168" s="251">
        <v>1378</v>
      </c>
      <c r="K168" s="251">
        <v>1375</v>
      </c>
      <c r="L168" s="251">
        <v>996</v>
      </c>
      <c r="M168" s="251">
        <v>188</v>
      </c>
      <c r="N168" s="251">
        <v>180</v>
      </c>
      <c r="O168" s="251">
        <v>11</v>
      </c>
      <c r="P168" s="251">
        <v>3</v>
      </c>
      <c r="Q168" s="252">
        <v>25</v>
      </c>
    </row>
    <row r="169" spans="1:17" s="37" customFormat="1" ht="17.25" customHeight="1">
      <c r="A169" s="399" t="s">
        <v>284</v>
      </c>
      <c r="B169" s="251">
        <v>102</v>
      </c>
      <c r="C169" s="251">
        <v>102</v>
      </c>
      <c r="D169" s="251">
        <v>80</v>
      </c>
      <c r="E169" s="251">
        <v>0</v>
      </c>
      <c r="F169" s="251">
        <v>19</v>
      </c>
      <c r="G169" s="251">
        <v>3</v>
      </c>
      <c r="H169" s="252">
        <v>0</v>
      </c>
      <c r="I169" s="253">
        <v>0</v>
      </c>
      <c r="J169" s="251">
        <v>311</v>
      </c>
      <c r="K169" s="251">
        <v>311</v>
      </c>
      <c r="L169" s="251">
        <v>286</v>
      </c>
      <c r="M169" s="251">
        <v>0</v>
      </c>
      <c r="N169" s="251">
        <v>21</v>
      </c>
      <c r="O169" s="251">
        <v>4</v>
      </c>
      <c r="P169" s="251">
        <v>0</v>
      </c>
      <c r="Q169" s="252">
        <v>0</v>
      </c>
    </row>
    <row r="170" spans="1:17" s="37" customFormat="1" ht="17.25" customHeight="1">
      <c r="A170" s="399" t="s">
        <v>285</v>
      </c>
      <c r="B170" s="251">
        <v>389</v>
      </c>
      <c r="C170" s="251">
        <v>387</v>
      </c>
      <c r="D170" s="251">
        <v>355</v>
      </c>
      <c r="E170" s="251">
        <v>0</v>
      </c>
      <c r="F170" s="251">
        <v>30</v>
      </c>
      <c r="G170" s="251">
        <v>2</v>
      </c>
      <c r="H170" s="252">
        <v>2</v>
      </c>
      <c r="I170" s="253">
        <v>3</v>
      </c>
      <c r="J170" s="251">
        <v>1142</v>
      </c>
      <c r="K170" s="251">
        <v>1140</v>
      </c>
      <c r="L170" s="251">
        <v>1048</v>
      </c>
      <c r="M170" s="251">
        <v>0</v>
      </c>
      <c r="N170" s="251">
        <v>84</v>
      </c>
      <c r="O170" s="251">
        <v>8</v>
      </c>
      <c r="P170" s="251">
        <v>2</v>
      </c>
      <c r="Q170" s="252">
        <v>7</v>
      </c>
    </row>
    <row r="171" spans="1:17" s="37" customFormat="1" ht="17.25" customHeight="1">
      <c r="A171" s="399" t="s">
        <v>286</v>
      </c>
      <c r="B171" s="251">
        <v>260</v>
      </c>
      <c r="C171" s="251">
        <v>259</v>
      </c>
      <c r="D171" s="251">
        <v>224</v>
      </c>
      <c r="E171" s="251">
        <v>0</v>
      </c>
      <c r="F171" s="251">
        <v>35</v>
      </c>
      <c r="G171" s="251">
        <v>0</v>
      </c>
      <c r="H171" s="252">
        <v>1</v>
      </c>
      <c r="I171" s="253">
        <v>23</v>
      </c>
      <c r="J171" s="251">
        <v>695</v>
      </c>
      <c r="K171" s="251">
        <v>694</v>
      </c>
      <c r="L171" s="251">
        <v>625</v>
      </c>
      <c r="M171" s="251">
        <v>0</v>
      </c>
      <c r="N171" s="251">
        <v>69</v>
      </c>
      <c r="O171" s="251">
        <v>0</v>
      </c>
      <c r="P171" s="251">
        <v>1</v>
      </c>
      <c r="Q171" s="252">
        <v>26</v>
      </c>
    </row>
    <row r="172" spans="1:17" s="37" customFormat="1" ht="17.25" customHeight="1">
      <c r="A172" s="399" t="s">
        <v>287</v>
      </c>
      <c r="B172" s="251">
        <v>341</v>
      </c>
      <c r="C172" s="251">
        <v>336</v>
      </c>
      <c r="D172" s="251">
        <v>296</v>
      </c>
      <c r="E172" s="251">
        <v>0</v>
      </c>
      <c r="F172" s="251">
        <v>36</v>
      </c>
      <c r="G172" s="251">
        <v>4</v>
      </c>
      <c r="H172" s="252">
        <v>5</v>
      </c>
      <c r="I172" s="253">
        <v>3</v>
      </c>
      <c r="J172" s="251">
        <v>954</v>
      </c>
      <c r="K172" s="251">
        <v>939</v>
      </c>
      <c r="L172" s="251">
        <v>862</v>
      </c>
      <c r="M172" s="251">
        <v>0</v>
      </c>
      <c r="N172" s="251">
        <v>73</v>
      </c>
      <c r="O172" s="251">
        <v>4</v>
      </c>
      <c r="P172" s="251">
        <v>15</v>
      </c>
      <c r="Q172" s="252">
        <v>14</v>
      </c>
    </row>
    <row r="173" spans="1:17" s="37" customFormat="1" ht="17.25" customHeight="1">
      <c r="A173" s="399" t="s">
        <v>288</v>
      </c>
      <c r="B173" s="251">
        <v>269</v>
      </c>
      <c r="C173" s="251">
        <v>268</v>
      </c>
      <c r="D173" s="251">
        <v>214</v>
      </c>
      <c r="E173" s="251">
        <v>0</v>
      </c>
      <c r="F173" s="251">
        <v>53</v>
      </c>
      <c r="G173" s="251">
        <v>1</v>
      </c>
      <c r="H173" s="252">
        <v>1</v>
      </c>
      <c r="I173" s="253">
        <v>1</v>
      </c>
      <c r="J173" s="251">
        <v>769</v>
      </c>
      <c r="K173" s="251">
        <v>764</v>
      </c>
      <c r="L173" s="251">
        <v>644</v>
      </c>
      <c r="M173" s="251">
        <v>0</v>
      </c>
      <c r="N173" s="251">
        <v>118</v>
      </c>
      <c r="O173" s="251">
        <v>2</v>
      </c>
      <c r="P173" s="251">
        <v>5</v>
      </c>
      <c r="Q173" s="252">
        <v>2</v>
      </c>
    </row>
    <row r="174" spans="1:17" s="37" customFormat="1" ht="17.25" customHeight="1">
      <c r="A174" s="399" t="s">
        <v>289</v>
      </c>
      <c r="B174" s="251">
        <v>862</v>
      </c>
      <c r="C174" s="251">
        <v>856</v>
      </c>
      <c r="D174" s="251">
        <v>655</v>
      </c>
      <c r="E174" s="251">
        <v>0</v>
      </c>
      <c r="F174" s="251">
        <v>177</v>
      </c>
      <c r="G174" s="251">
        <v>24</v>
      </c>
      <c r="H174" s="252">
        <v>6</v>
      </c>
      <c r="I174" s="253">
        <v>16</v>
      </c>
      <c r="J174" s="251">
        <v>2393</v>
      </c>
      <c r="K174" s="251">
        <v>2381</v>
      </c>
      <c r="L174" s="251">
        <v>2032</v>
      </c>
      <c r="M174" s="251">
        <v>0</v>
      </c>
      <c r="N174" s="251">
        <v>306</v>
      </c>
      <c r="O174" s="251">
        <v>43</v>
      </c>
      <c r="P174" s="251">
        <v>12</v>
      </c>
      <c r="Q174" s="252">
        <v>16</v>
      </c>
    </row>
    <row r="175" spans="1:17" s="37" customFormat="1" ht="17.25" customHeight="1">
      <c r="A175" s="399" t="s">
        <v>290</v>
      </c>
      <c r="B175" s="251">
        <v>495</v>
      </c>
      <c r="C175" s="251">
        <v>495</v>
      </c>
      <c r="D175" s="251">
        <v>40</v>
      </c>
      <c r="E175" s="251">
        <v>447</v>
      </c>
      <c r="F175" s="251">
        <v>8</v>
      </c>
      <c r="G175" s="251">
        <v>0</v>
      </c>
      <c r="H175" s="252">
        <v>0</v>
      </c>
      <c r="I175" s="253">
        <v>2</v>
      </c>
      <c r="J175" s="251">
        <v>1031</v>
      </c>
      <c r="K175" s="251">
        <v>1031</v>
      </c>
      <c r="L175" s="251">
        <v>92</v>
      </c>
      <c r="M175" s="251">
        <v>925</v>
      </c>
      <c r="N175" s="251">
        <v>14</v>
      </c>
      <c r="O175" s="251">
        <v>0</v>
      </c>
      <c r="P175" s="251">
        <v>0</v>
      </c>
      <c r="Q175" s="252">
        <v>7</v>
      </c>
    </row>
    <row r="176" spans="1:17" s="37" customFormat="1" ht="17.25" customHeight="1">
      <c r="A176" s="399" t="s">
        <v>291</v>
      </c>
      <c r="B176" s="251">
        <v>366</v>
      </c>
      <c r="C176" s="251">
        <v>363</v>
      </c>
      <c r="D176" s="251">
        <v>269</v>
      </c>
      <c r="E176" s="251">
        <v>0</v>
      </c>
      <c r="F176" s="251">
        <v>90</v>
      </c>
      <c r="G176" s="251">
        <v>4</v>
      </c>
      <c r="H176" s="252">
        <v>3</v>
      </c>
      <c r="I176" s="253">
        <v>3</v>
      </c>
      <c r="J176" s="251">
        <v>881</v>
      </c>
      <c r="K176" s="251">
        <v>876</v>
      </c>
      <c r="L176" s="251">
        <v>687</v>
      </c>
      <c r="M176" s="251">
        <v>0</v>
      </c>
      <c r="N176" s="251">
        <v>182</v>
      </c>
      <c r="O176" s="251">
        <v>7</v>
      </c>
      <c r="P176" s="251">
        <v>5</v>
      </c>
      <c r="Q176" s="252">
        <v>6</v>
      </c>
    </row>
    <row r="177" spans="1:17" s="37" customFormat="1" ht="17.25" customHeight="1">
      <c r="A177" s="399" t="s">
        <v>292</v>
      </c>
      <c r="B177" s="251">
        <v>219</v>
      </c>
      <c r="C177" s="251">
        <v>218</v>
      </c>
      <c r="D177" s="251">
        <v>146</v>
      </c>
      <c r="E177" s="251">
        <v>0</v>
      </c>
      <c r="F177" s="251">
        <v>68</v>
      </c>
      <c r="G177" s="251">
        <v>4</v>
      </c>
      <c r="H177" s="252">
        <v>1</v>
      </c>
      <c r="I177" s="253">
        <v>0</v>
      </c>
      <c r="J177" s="251">
        <v>497</v>
      </c>
      <c r="K177" s="251">
        <v>493</v>
      </c>
      <c r="L177" s="251">
        <v>360</v>
      </c>
      <c r="M177" s="251">
        <v>0</v>
      </c>
      <c r="N177" s="251">
        <v>126</v>
      </c>
      <c r="O177" s="251">
        <v>7</v>
      </c>
      <c r="P177" s="251">
        <v>4</v>
      </c>
      <c r="Q177" s="252">
        <v>0</v>
      </c>
    </row>
    <row r="178" spans="1:17" s="37" customFormat="1" ht="17.25" customHeight="1">
      <c r="A178" s="399" t="s">
        <v>293</v>
      </c>
      <c r="B178" s="251">
        <v>129</v>
      </c>
      <c r="C178" s="251">
        <v>129</v>
      </c>
      <c r="D178" s="251">
        <v>122</v>
      </c>
      <c r="E178" s="251">
        <v>0</v>
      </c>
      <c r="F178" s="251">
        <v>7</v>
      </c>
      <c r="G178" s="251">
        <v>0</v>
      </c>
      <c r="H178" s="252">
        <v>0</v>
      </c>
      <c r="I178" s="253">
        <v>1</v>
      </c>
      <c r="J178" s="251">
        <v>329</v>
      </c>
      <c r="K178" s="251">
        <v>329</v>
      </c>
      <c r="L178" s="251">
        <v>315</v>
      </c>
      <c r="M178" s="251">
        <v>0</v>
      </c>
      <c r="N178" s="251">
        <v>14</v>
      </c>
      <c r="O178" s="251">
        <v>0</v>
      </c>
      <c r="P178" s="251">
        <v>0</v>
      </c>
      <c r="Q178" s="252">
        <v>4</v>
      </c>
    </row>
    <row r="179" spans="1:17" s="37" customFormat="1" ht="17.25" customHeight="1">
      <c r="A179" s="399" t="s">
        <v>294</v>
      </c>
      <c r="B179" s="251">
        <v>308</v>
      </c>
      <c r="C179" s="251">
        <v>307</v>
      </c>
      <c r="D179" s="251">
        <v>226</v>
      </c>
      <c r="E179" s="251">
        <v>0</v>
      </c>
      <c r="F179" s="251">
        <v>78</v>
      </c>
      <c r="G179" s="251">
        <v>3</v>
      </c>
      <c r="H179" s="252">
        <v>1</v>
      </c>
      <c r="I179" s="253">
        <v>0</v>
      </c>
      <c r="J179" s="251">
        <v>768</v>
      </c>
      <c r="K179" s="251">
        <v>765</v>
      </c>
      <c r="L179" s="251">
        <v>567</v>
      </c>
      <c r="M179" s="251">
        <v>0</v>
      </c>
      <c r="N179" s="251">
        <v>189</v>
      </c>
      <c r="O179" s="251">
        <v>9</v>
      </c>
      <c r="P179" s="251">
        <v>3</v>
      </c>
      <c r="Q179" s="252">
        <v>0</v>
      </c>
    </row>
    <row r="180" spans="1:17" s="37" customFormat="1" ht="17.25" customHeight="1">
      <c r="A180" s="399" t="s">
        <v>295</v>
      </c>
      <c r="B180" s="251">
        <v>395</v>
      </c>
      <c r="C180" s="251">
        <v>390</v>
      </c>
      <c r="D180" s="251">
        <v>216</v>
      </c>
      <c r="E180" s="251">
        <v>0</v>
      </c>
      <c r="F180" s="251">
        <v>163</v>
      </c>
      <c r="G180" s="251">
        <v>11</v>
      </c>
      <c r="H180" s="252">
        <v>5</v>
      </c>
      <c r="I180" s="253">
        <v>1</v>
      </c>
      <c r="J180" s="251">
        <v>939</v>
      </c>
      <c r="K180" s="251">
        <v>923</v>
      </c>
      <c r="L180" s="251">
        <v>597</v>
      </c>
      <c r="M180" s="251">
        <v>0</v>
      </c>
      <c r="N180" s="251">
        <v>307</v>
      </c>
      <c r="O180" s="251">
        <v>19</v>
      </c>
      <c r="P180" s="251">
        <v>16</v>
      </c>
      <c r="Q180" s="252">
        <v>4</v>
      </c>
    </row>
    <row r="181" spans="1:17" s="37" customFormat="1" ht="17.25" customHeight="1">
      <c r="A181" s="399" t="s">
        <v>296</v>
      </c>
      <c r="B181" s="251">
        <v>1358</v>
      </c>
      <c r="C181" s="251">
        <v>1351</v>
      </c>
      <c r="D181" s="251">
        <v>637</v>
      </c>
      <c r="E181" s="251">
        <v>227</v>
      </c>
      <c r="F181" s="251">
        <v>466</v>
      </c>
      <c r="G181" s="251">
        <v>21</v>
      </c>
      <c r="H181" s="252">
        <v>7</v>
      </c>
      <c r="I181" s="253">
        <v>11</v>
      </c>
      <c r="J181" s="251">
        <v>3327</v>
      </c>
      <c r="K181" s="251">
        <v>3312</v>
      </c>
      <c r="L181" s="251">
        <v>1903</v>
      </c>
      <c r="M181" s="251">
        <v>512</v>
      </c>
      <c r="N181" s="251">
        <v>846</v>
      </c>
      <c r="O181" s="251">
        <v>51</v>
      </c>
      <c r="P181" s="251">
        <v>15</v>
      </c>
      <c r="Q181" s="252">
        <v>25</v>
      </c>
    </row>
    <row r="182" spans="1:17" s="37" customFormat="1" ht="17.25" customHeight="1">
      <c r="A182" s="399" t="s">
        <v>297</v>
      </c>
      <c r="B182" s="251">
        <v>910</v>
      </c>
      <c r="C182" s="251">
        <v>904</v>
      </c>
      <c r="D182" s="251">
        <v>608</v>
      </c>
      <c r="E182" s="251">
        <v>120</v>
      </c>
      <c r="F182" s="251">
        <v>169</v>
      </c>
      <c r="G182" s="251">
        <v>7</v>
      </c>
      <c r="H182" s="252">
        <v>6</v>
      </c>
      <c r="I182" s="253">
        <v>5</v>
      </c>
      <c r="J182" s="251">
        <v>2637</v>
      </c>
      <c r="K182" s="251">
        <v>2627</v>
      </c>
      <c r="L182" s="251">
        <v>2087</v>
      </c>
      <c r="M182" s="251">
        <v>253</v>
      </c>
      <c r="N182" s="251">
        <v>272</v>
      </c>
      <c r="O182" s="251">
        <v>15</v>
      </c>
      <c r="P182" s="251">
        <v>10</v>
      </c>
      <c r="Q182" s="252">
        <v>6</v>
      </c>
    </row>
    <row r="183" spans="1:17" s="37" customFormat="1" ht="17.25" customHeight="1">
      <c r="A183" s="399" t="s">
        <v>298</v>
      </c>
      <c r="B183" s="251">
        <v>235</v>
      </c>
      <c r="C183" s="251">
        <v>234</v>
      </c>
      <c r="D183" s="251">
        <v>142</v>
      </c>
      <c r="E183" s="251">
        <v>0</v>
      </c>
      <c r="F183" s="251">
        <v>87</v>
      </c>
      <c r="G183" s="251">
        <v>5</v>
      </c>
      <c r="H183" s="252">
        <v>1</v>
      </c>
      <c r="I183" s="253">
        <v>5</v>
      </c>
      <c r="J183" s="251">
        <v>522</v>
      </c>
      <c r="K183" s="251">
        <v>521</v>
      </c>
      <c r="L183" s="251">
        <v>403</v>
      </c>
      <c r="M183" s="251">
        <v>0</v>
      </c>
      <c r="N183" s="251">
        <v>112</v>
      </c>
      <c r="O183" s="251">
        <v>6</v>
      </c>
      <c r="P183" s="251">
        <v>1</v>
      </c>
      <c r="Q183" s="252">
        <v>9</v>
      </c>
    </row>
    <row r="184" spans="1:17" s="37" customFormat="1" ht="17.25" customHeight="1">
      <c r="A184" s="399" t="s">
        <v>299</v>
      </c>
      <c r="B184" s="251">
        <v>647</v>
      </c>
      <c r="C184" s="251">
        <v>646</v>
      </c>
      <c r="D184" s="251">
        <v>387</v>
      </c>
      <c r="E184" s="251">
        <v>152</v>
      </c>
      <c r="F184" s="251">
        <v>103</v>
      </c>
      <c r="G184" s="251">
        <v>4</v>
      </c>
      <c r="H184" s="252">
        <v>1</v>
      </c>
      <c r="I184" s="253">
        <v>4</v>
      </c>
      <c r="J184" s="251">
        <v>1683</v>
      </c>
      <c r="K184" s="251">
        <v>1678</v>
      </c>
      <c r="L184" s="251">
        <v>1149</v>
      </c>
      <c r="M184" s="251">
        <v>324</v>
      </c>
      <c r="N184" s="251">
        <v>196</v>
      </c>
      <c r="O184" s="251">
        <v>9</v>
      </c>
      <c r="P184" s="251">
        <v>5</v>
      </c>
      <c r="Q184" s="252">
        <v>15</v>
      </c>
    </row>
    <row r="185" spans="1:17" s="37" customFormat="1" ht="17.25" customHeight="1">
      <c r="A185" s="399" t="s">
        <v>300</v>
      </c>
      <c r="B185" s="251">
        <v>720</v>
      </c>
      <c r="C185" s="251">
        <v>717</v>
      </c>
      <c r="D185" s="251">
        <v>414</v>
      </c>
      <c r="E185" s="251">
        <v>0</v>
      </c>
      <c r="F185" s="251">
        <v>287</v>
      </c>
      <c r="G185" s="251">
        <v>16</v>
      </c>
      <c r="H185" s="252">
        <v>3</v>
      </c>
      <c r="I185" s="253">
        <v>4</v>
      </c>
      <c r="J185" s="251">
        <v>1776</v>
      </c>
      <c r="K185" s="251">
        <v>1772</v>
      </c>
      <c r="L185" s="251">
        <v>1130</v>
      </c>
      <c r="M185" s="251">
        <v>0</v>
      </c>
      <c r="N185" s="251">
        <v>609</v>
      </c>
      <c r="O185" s="251">
        <v>33</v>
      </c>
      <c r="P185" s="251">
        <v>4</v>
      </c>
      <c r="Q185" s="252">
        <v>7</v>
      </c>
    </row>
    <row r="186" spans="1:17" s="37" customFormat="1" ht="17.25" customHeight="1">
      <c r="A186" s="399" t="s">
        <v>301</v>
      </c>
      <c r="B186" s="251">
        <v>84</v>
      </c>
      <c r="C186" s="251">
        <v>80</v>
      </c>
      <c r="D186" s="251">
        <v>40</v>
      </c>
      <c r="E186" s="251">
        <v>0</v>
      </c>
      <c r="F186" s="251">
        <v>38</v>
      </c>
      <c r="G186" s="251">
        <v>2</v>
      </c>
      <c r="H186" s="252">
        <v>4</v>
      </c>
      <c r="I186" s="253">
        <v>0</v>
      </c>
      <c r="J186" s="251">
        <v>209</v>
      </c>
      <c r="K186" s="251">
        <v>203</v>
      </c>
      <c r="L186" s="251">
        <v>112</v>
      </c>
      <c r="M186" s="251">
        <v>0</v>
      </c>
      <c r="N186" s="251">
        <v>87</v>
      </c>
      <c r="O186" s="251">
        <v>4</v>
      </c>
      <c r="P186" s="251">
        <v>6</v>
      </c>
      <c r="Q186" s="252">
        <v>0</v>
      </c>
    </row>
    <row r="187" spans="1:17" s="37" customFormat="1" ht="17.25" customHeight="1">
      <c r="A187" s="399" t="s">
        <v>302</v>
      </c>
      <c r="B187" s="251">
        <v>159</v>
      </c>
      <c r="C187" s="251">
        <v>157</v>
      </c>
      <c r="D187" s="251">
        <v>120</v>
      </c>
      <c r="E187" s="251">
        <v>0</v>
      </c>
      <c r="F187" s="251">
        <v>36</v>
      </c>
      <c r="G187" s="251">
        <v>1</v>
      </c>
      <c r="H187" s="252">
        <v>2</v>
      </c>
      <c r="I187" s="253">
        <v>0</v>
      </c>
      <c r="J187" s="251">
        <v>422</v>
      </c>
      <c r="K187" s="251">
        <v>417</v>
      </c>
      <c r="L187" s="251">
        <v>319</v>
      </c>
      <c r="M187" s="251">
        <v>0</v>
      </c>
      <c r="N187" s="251">
        <v>97</v>
      </c>
      <c r="O187" s="251">
        <v>1</v>
      </c>
      <c r="P187" s="251">
        <v>5</v>
      </c>
      <c r="Q187" s="252">
        <v>0</v>
      </c>
    </row>
    <row r="188" spans="1:17" s="37" customFormat="1" ht="17.25" customHeight="1">
      <c r="A188" s="399" t="s">
        <v>303</v>
      </c>
      <c r="B188" s="251">
        <v>199</v>
      </c>
      <c r="C188" s="251">
        <v>199</v>
      </c>
      <c r="D188" s="251">
        <v>91</v>
      </c>
      <c r="E188" s="251">
        <v>0</v>
      </c>
      <c r="F188" s="251">
        <v>100</v>
      </c>
      <c r="G188" s="251">
        <v>8</v>
      </c>
      <c r="H188" s="252">
        <v>0</v>
      </c>
      <c r="I188" s="253">
        <v>0</v>
      </c>
      <c r="J188" s="251">
        <v>452</v>
      </c>
      <c r="K188" s="251">
        <v>452</v>
      </c>
      <c r="L188" s="251">
        <v>250</v>
      </c>
      <c r="M188" s="251">
        <v>0</v>
      </c>
      <c r="N188" s="251">
        <v>183</v>
      </c>
      <c r="O188" s="251">
        <v>19</v>
      </c>
      <c r="P188" s="251">
        <v>0</v>
      </c>
      <c r="Q188" s="252">
        <v>0</v>
      </c>
    </row>
    <row r="189" spans="1:17" s="37" customFormat="1" ht="17.25" customHeight="1">
      <c r="A189" s="399" t="s">
        <v>304</v>
      </c>
      <c r="B189" s="251">
        <v>257</v>
      </c>
      <c r="C189" s="251">
        <v>257</v>
      </c>
      <c r="D189" s="251">
        <v>111</v>
      </c>
      <c r="E189" s="251">
        <v>135</v>
      </c>
      <c r="F189" s="251">
        <v>10</v>
      </c>
      <c r="G189" s="251">
        <v>1</v>
      </c>
      <c r="H189" s="252">
        <v>0</v>
      </c>
      <c r="I189" s="253">
        <v>1</v>
      </c>
      <c r="J189" s="251">
        <v>589</v>
      </c>
      <c r="K189" s="251">
        <v>589</v>
      </c>
      <c r="L189" s="251">
        <v>265</v>
      </c>
      <c r="M189" s="251">
        <v>298</v>
      </c>
      <c r="N189" s="251">
        <v>21</v>
      </c>
      <c r="O189" s="251">
        <v>5</v>
      </c>
      <c r="P189" s="251">
        <v>0</v>
      </c>
      <c r="Q189" s="252">
        <v>4</v>
      </c>
    </row>
    <row r="190" spans="1:17" s="37" customFormat="1" ht="17.25" customHeight="1">
      <c r="A190" s="399" t="s">
        <v>305</v>
      </c>
      <c r="B190" s="251">
        <v>237</v>
      </c>
      <c r="C190" s="251">
        <v>232</v>
      </c>
      <c r="D190" s="251">
        <v>98</v>
      </c>
      <c r="E190" s="251">
        <v>0</v>
      </c>
      <c r="F190" s="251">
        <v>130</v>
      </c>
      <c r="G190" s="251">
        <v>4</v>
      </c>
      <c r="H190" s="252">
        <v>5</v>
      </c>
      <c r="I190" s="253">
        <v>3</v>
      </c>
      <c r="J190" s="251">
        <v>512</v>
      </c>
      <c r="K190" s="251">
        <v>498</v>
      </c>
      <c r="L190" s="251">
        <v>248</v>
      </c>
      <c r="M190" s="251">
        <v>0</v>
      </c>
      <c r="N190" s="251">
        <v>239</v>
      </c>
      <c r="O190" s="251">
        <v>11</v>
      </c>
      <c r="P190" s="251">
        <v>14</v>
      </c>
      <c r="Q190" s="252">
        <v>7</v>
      </c>
    </row>
    <row r="191" spans="1:17" s="37" customFormat="1" ht="17.25" customHeight="1">
      <c r="A191" s="399" t="s">
        <v>306</v>
      </c>
      <c r="B191" s="251">
        <v>164</v>
      </c>
      <c r="C191" s="251">
        <v>164</v>
      </c>
      <c r="D191" s="251">
        <v>104</v>
      </c>
      <c r="E191" s="251">
        <v>0</v>
      </c>
      <c r="F191" s="251">
        <v>54</v>
      </c>
      <c r="G191" s="251">
        <v>6</v>
      </c>
      <c r="H191" s="252">
        <v>0</v>
      </c>
      <c r="I191" s="253">
        <v>0</v>
      </c>
      <c r="J191" s="251">
        <v>413</v>
      </c>
      <c r="K191" s="251">
        <v>413</v>
      </c>
      <c r="L191" s="251">
        <v>283</v>
      </c>
      <c r="M191" s="251">
        <v>0</v>
      </c>
      <c r="N191" s="251">
        <v>124</v>
      </c>
      <c r="O191" s="251">
        <v>6</v>
      </c>
      <c r="P191" s="251">
        <v>0</v>
      </c>
      <c r="Q191" s="252">
        <v>0</v>
      </c>
    </row>
    <row r="192" spans="1:17" s="37" customFormat="1" ht="17.25" customHeight="1">
      <c r="A192" s="402" t="s">
        <v>438</v>
      </c>
      <c r="B192" s="386">
        <v>645</v>
      </c>
      <c r="C192" s="386">
        <v>641</v>
      </c>
      <c r="D192" s="386">
        <v>381</v>
      </c>
      <c r="E192" s="251">
        <v>0</v>
      </c>
      <c r="F192" s="386">
        <v>221</v>
      </c>
      <c r="G192" s="386">
        <v>39</v>
      </c>
      <c r="H192" s="252">
        <v>4</v>
      </c>
      <c r="I192" s="253">
        <v>6</v>
      </c>
      <c r="J192" s="386">
        <v>1606</v>
      </c>
      <c r="K192" s="386">
        <v>1600</v>
      </c>
      <c r="L192" s="386">
        <v>1169</v>
      </c>
      <c r="M192" s="251">
        <v>0</v>
      </c>
      <c r="N192" s="386">
        <v>376</v>
      </c>
      <c r="O192" s="386">
        <v>55</v>
      </c>
      <c r="P192" s="251">
        <v>6</v>
      </c>
      <c r="Q192" s="252">
        <v>8</v>
      </c>
    </row>
    <row r="193" spans="1:17" s="37" customFormat="1" ht="17.25" customHeight="1">
      <c r="A193" s="402" t="s">
        <v>439</v>
      </c>
      <c r="B193" s="386">
        <v>818</v>
      </c>
      <c r="C193" s="386">
        <v>818</v>
      </c>
      <c r="D193" s="386">
        <v>155</v>
      </c>
      <c r="E193" s="251">
        <v>0</v>
      </c>
      <c r="F193" s="386">
        <v>559</v>
      </c>
      <c r="G193" s="386">
        <v>104</v>
      </c>
      <c r="H193" s="252">
        <v>0</v>
      </c>
      <c r="I193" s="253">
        <v>17</v>
      </c>
      <c r="J193" s="386">
        <v>1553</v>
      </c>
      <c r="K193" s="386">
        <v>1553</v>
      </c>
      <c r="L193" s="386">
        <v>429</v>
      </c>
      <c r="M193" s="251">
        <v>0</v>
      </c>
      <c r="N193" s="386">
        <v>948</v>
      </c>
      <c r="O193" s="386">
        <v>176</v>
      </c>
      <c r="P193" s="251">
        <v>0</v>
      </c>
      <c r="Q193" s="252">
        <v>22</v>
      </c>
    </row>
    <row r="194" spans="1:17" s="37" customFormat="1" ht="17.25" customHeight="1">
      <c r="A194" s="402" t="s">
        <v>440</v>
      </c>
      <c r="B194" s="386">
        <v>230</v>
      </c>
      <c r="C194" s="386">
        <v>229</v>
      </c>
      <c r="D194" s="386">
        <v>111</v>
      </c>
      <c r="E194" s="251">
        <v>0</v>
      </c>
      <c r="F194" s="386">
        <v>108</v>
      </c>
      <c r="G194" s="386">
        <v>10</v>
      </c>
      <c r="H194" s="252">
        <v>1</v>
      </c>
      <c r="I194" s="253">
        <v>3</v>
      </c>
      <c r="J194" s="386">
        <v>495</v>
      </c>
      <c r="K194" s="386">
        <v>491</v>
      </c>
      <c r="L194" s="386">
        <v>275</v>
      </c>
      <c r="M194" s="251">
        <v>0</v>
      </c>
      <c r="N194" s="386">
        <v>201</v>
      </c>
      <c r="O194" s="386">
        <v>15</v>
      </c>
      <c r="P194" s="251">
        <v>4</v>
      </c>
      <c r="Q194" s="252">
        <v>3</v>
      </c>
    </row>
    <row r="195" spans="1:17" s="37" customFormat="1" ht="17.25" customHeight="1">
      <c r="A195" s="402" t="s">
        <v>441</v>
      </c>
      <c r="B195" s="386">
        <v>84</v>
      </c>
      <c r="C195" s="386">
        <v>84</v>
      </c>
      <c r="D195" s="386">
        <v>52</v>
      </c>
      <c r="E195" s="251">
        <v>0</v>
      </c>
      <c r="F195" s="386">
        <v>23</v>
      </c>
      <c r="G195" s="386">
        <v>9</v>
      </c>
      <c r="H195" s="252">
        <v>0</v>
      </c>
      <c r="I195" s="253">
        <v>1</v>
      </c>
      <c r="J195" s="386">
        <v>230</v>
      </c>
      <c r="K195" s="386">
        <v>230</v>
      </c>
      <c r="L195" s="386">
        <v>164</v>
      </c>
      <c r="M195" s="251">
        <v>0</v>
      </c>
      <c r="N195" s="386">
        <v>45</v>
      </c>
      <c r="O195" s="386">
        <v>21</v>
      </c>
      <c r="P195" s="251">
        <v>0</v>
      </c>
      <c r="Q195" s="252">
        <v>4</v>
      </c>
    </row>
    <row r="196" spans="1:17" s="37" customFormat="1" ht="17.25" customHeight="1">
      <c r="A196" s="400" t="s">
        <v>442</v>
      </c>
      <c r="B196" s="254">
        <v>273</v>
      </c>
      <c r="C196" s="254">
        <v>273</v>
      </c>
      <c r="D196" s="254">
        <v>203</v>
      </c>
      <c r="E196" s="254">
        <v>0</v>
      </c>
      <c r="F196" s="254">
        <v>37</v>
      </c>
      <c r="G196" s="254">
        <v>33</v>
      </c>
      <c r="H196" s="255">
        <v>0</v>
      </c>
      <c r="I196" s="256">
        <v>0</v>
      </c>
      <c r="J196" s="254">
        <v>733</v>
      </c>
      <c r="K196" s="254">
        <v>733</v>
      </c>
      <c r="L196" s="254">
        <v>581</v>
      </c>
      <c r="M196" s="254">
        <v>0</v>
      </c>
      <c r="N196" s="254">
        <v>76</v>
      </c>
      <c r="O196" s="254">
        <v>76</v>
      </c>
      <c r="P196" s="254">
        <v>0</v>
      </c>
      <c r="Q196" s="255">
        <v>0</v>
      </c>
    </row>
    <row r="197" spans="1:17" s="37" customFormat="1" ht="17.25" customHeight="1">
      <c r="A197" s="399" t="s">
        <v>443</v>
      </c>
      <c r="B197" s="251">
        <v>257</v>
      </c>
      <c r="C197" s="251">
        <v>254</v>
      </c>
      <c r="D197" s="251">
        <v>19</v>
      </c>
      <c r="E197" s="251">
        <v>0</v>
      </c>
      <c r="F197" s="251">
        <v>203</v>
      </c>
      <c r="G197" s="251">
        <v>32</v>
      </c>
      <c r="H197" s="252">
        <v>3</v>
      </c>
      <c r="I197" s="253">
        <v>8</v>
      </c>
      <c r="J197" s="251">
        <v>492</v>
      </c>
      <c r="K197" s="251">
        <v>485</v>
      </c>
      <c r="L197" s="251">
        <v>66</v>
      </c>
      <c r="M197" s="251">
        <v>0</v>
      </c>
      <c r="N197" s="251">
        <v>351</v>
      </c>
      <c r="O197" s="251">
        <v>68</v>
      </c>
      <c r="P197" s="251">
        <v>7</v>
      </c>
      <c r="Q197" s="252">
        <v>12</v>
      </c>
    </row>
    <row r="198" spans="1:17" s="37" customFormat="1" ht="17.25" customHeight="1" thickBot="1">
      <c r="A198" s="401" t="s">
        <v>444</v>
      </c>
      <c r="B198" s="257">
        <v>368</v>
      </c>
      <c r="C198" s="257">
        <v>363</v>
      </c>
      <c r="D198" s="257">
        <v>109</v>
      </c>
      <c r="E198" s="257">
        <v>0</v>
      </c>
      <c r="F198" s="257">
        <v>220</v>
      </c>
      <c r="G198" s="257">
        <v>34</v>
      </c>
      <c r="H198" s="258">
        <v>5</v>
      </c>
      <c r="I198" s="259">
        <v>6</v>
      </c>
      <c r="J198" s="257">
        <v>819</v>
      </c>
      <c r="K198" s="257">
        <v>809</v>
      </c>
      <c r="L198" s="257">
        <v>387</v>
      </c>
      <c r="M198" s="257">
        <v>0</v>
      </c>
      <c r="N198" s="257">
        <v>350</v>
      </c>
      <c r="O198" s="257">
        <v>72</v>
      </c>
      <c r="P198" s="257">
        <v>10</v>
      </c>
      <c r="Q198" s="258">
        <v>8</v>
      </c>
    </row>
    <row r="199" spans="1:17">
      <c r="A199" s="40"/>
      <c r="Q199" s="52"/>
    </row>
    <row r="200" spans="1:17" ht="21.75" customHeight="1">
      <c r="A200" s="615" t="s">
        <v>640</v>
      </c>
      <c r="B200" s="615"/>
      <c r="C200" s="615"/>
      <c r="D200" s="615"/>
      <c r="E200" s="615"/>
      <c r="F200" s="615"/>
      <c r="G200" s="615"/>
      <c r="H200" s="615"/>
      <c r="I200" s="616" t="s">
        <v>706</v>
      </c>
      <c r="J200" s="616"/>
      <c r="K200" s="616"/>
      <c r="L200" s="616"/>
      <c r="M200" s="616"/>
      <c r="N200" s="616"/>
      <c r="O200" s="616"/>
      <c r="P200" s="616"/>
      <c r="Q200" s="616"/>
    </row>
    <row r="201" spans="1:17" s="53" customFormat="1" ht="13.5" customHeight="1" thickBot="1">
      <c r="A201" s="54"/>
      <c r="N201" s="55"/>
      <c r="Q201" s="55"/>
    </row>
    <row r="202" spans="1:17" s="37" customFormat="1" ht="18" customHeight="1">
      <c r="A202" s="617" t="s">
        <v>132</v>
      </c>
      <c r="B202" s="619" t="s">
        <v>133</v>
      </c>
      <c r="C202" s="620"/>
      <c r="D202" s="620"/>
      <c r="E202" s="620"/>
      <c r="F202" s="620"/>
      <c r="G202" s="620"/>
      <c r="H202" s="620"/>
      <c r="I202" s="621" t="s">
        <v>134</v>
      </c>
      <c r="J202" s="624" t="s">
        <v>135</v>
      </c>
      <c r="K202" s="624"/>
      <c r="L202" s="624"/>
      <c r="M202" s="624"/>
      <c r="N202" s="624"/>
      <c r="O202" s="624"/>
      <c r="P202" s="624"/>
      <c r="Q202" s="625" t="s">
        <v>136</v>
      </c>
    </row>
    <row r="203" spans="1:17" s="37" customFormat="1" ht="18" customHeight="1">
      <c r="A203" s="618"/>
      <c r="B203" s="610" t="s">
        <v>137</v>
      </c>
      <c r="C203" s="612" t="s">
        <v>138</v>
      </c>
      <c r="D203" s="613"/>
      <c r="E203" s="613"/>
      <c r="F203" s="613"/>
      <c r="G203" s="614"/>
      <c r="H203" s="628" t="s">
        <v>139</v>
      </c>
      <c r="I203" s="622"/>
      <c r="J203" s="610" t="s">
        <v>137</v>
      </c>
      <c r="K203" s="612" t="s">
        <v>138</v>
      </c>
      <c r="L203" s="613"/>
      <c r="M203" s="613"/>
      <c r="N203" s="613"/>
      <c r="O203" s="614"/>
      <c r="P203" s="610" t="s">
        <v>139</v>
      </c>
      <c r="Q203" s="626"/>
    </row>
    <row r="204" spans="1:17" s="37" customFormat="1" ht="18" customHeight="1">
      <c r="A204" s="523"/>
      <c r="B204" s="611"/>
      <c r="C204" s="242" t="s">
        <v>140</v>
      </c>
      <c r="D204" s="242" t="s">
        <v>141</v>
      </c>
      <c r="E204" s="242" t="s">
        <v>436</v>
      </c>
      <c r="F204" s="242" t="s">
        <v>143</v>
      </c>
      <c r="G204" s="242" t="s">
        <v>144</v>
      </c>
      <c r="H204" s="629"/>
      <c r="I204" s="623"/>
      <c r="J204" s="611"/>
      <c r="K204" s="242" t="s">
        <v>140</v>
      </c>
      <c r="L204" s="242" t="s">
        <v>141</v>
      </c>
      <c r="M204" s="242" t="s">
        <v>436</v>
      </c>
      <c r="N204" s="242" t="s">
        <v>143</v>
      </c>
      <c r="O204" s="242" t="s">
        <v>144</v>
      </c>
      <c r="P204" s="611"/>
      <c r="Q204" s="627"/>
    </row>
    <row r="205" spans="1:17" s="37" customFormat="1" ht="17.25" customHeight="1">
      <c r="A205" s="399" t="s">
        <v>307</v>
      </c>
      <c r="B205" s="251">
        <v>705</v>
      </c>
      <c r="C205" s="248">
        <v>697</v>
      </c>
      <c r="D205" s="248">
        <v>622</v>
      </c>
      <c r="E205" s="248">
        <v>0</v>
      </c>
      <c r="F205" s="248">
        <v>65</v>
      </c>
      <c r="G205" s="248">
        <v>10</v>
      </c>
      <c r="H205" s="249">
        <v>8</v>
      </c>
      <c r="I205" s="250">
        <v>23</v>
      </c>
      <c r="J205" s="248">
        <v>1851</v>
      </c>
      <c r="K205" s="248">
        <v>1834</v>
      </c>
      <c r="L205" s="248">
        <v>1687</v>
      </c>
      <c r="M205" s="248">
        <v>0</v>
      </c>
      <c r="N205" s="248">
        <v>132</v>
      </c>
      <c r="O205" s="248">
        <v>15</v>
      </c>
      <c r="P205" s="248">
        <v>17</v>
      </c>
      <c r="Q205" s="249">
        <v>33</v>
      </c>
    </row>
    <row r="206" spans="1:17" s="37" customFormat="1" ht="17.25" customHeight="1">
      <c r="A206" s="399" t="s">
        <v>308</v>
      </c>
      <c r="B206" s="251">
        <v>139</v>
      </c>
      <c r="C206" s="251">
        <v>136</v>
      </c>
      <c r="D206" s="251">
        <v>132</v>
      </c>
      <c r="E206" s="251">
        <v>0</v>
      </c>
      <c r="F206" s="251">
        <v>4</v>
      </c>
      <c r="G206" s="251">
        <v>0</v>
      </c>
      <c r="H206" s="252">
        <v>3</v>
      </c>
      <c r="I206" s="253">
        <v>7</v>
      </c>
      <c r="J206" s="251">
        <v>374</v>
      </c>
      <c r="K206" s="251">
        <v>370</v>
      </c>
      <c r="L206" s="251">
        <v>360</v>
      </c>
      <c r="M206" s="251">
        <v>0</v>
      </c>
      <c r="N206" s="251">
        <v>10</v>
      </c>
      <c r="O206" s="251">
        <v>0</v>
      </c>
      <c r="P206" s="251">
        <v>4</v>
      </c>
      <c r="Q206" s="252">
        <v>7</v>
      </c>
    </row>
    <row r="207" spans="1:17" s="37" customFormat="1" ht="17.25" customHeight="1">
      <c r="A207" s="399" t="s">
        <v>309</v>
      </c>
      <c r="B207" s="251">
        <v>587</v>
      </c>
      <c r="C207" s="251">
        <v>584</v>
      </c>
      <c r="D207" s="251">
        <v>531</v>
      </c>
      <c r="E207" s="251">
        <v>0</v>
      </c>
      <c r="F207" s="251">
        <v>45</v>
      </c>
      <c r="G207" s="251">
        <v>8</v>
      </c>
      <c r="H207" s="252">
        <v>3</v>
      </c>
      <c r="I207" s="253">
        <v>6</v>
      </c>
      <c r="J207" s="251">
        <v>1658</v>
      </c>
      <c r="K207" s="251">
        <v>1648</v>
      </c>
      <c r="L207" s="251">
        <v>1546</v>
      </c>
      <c r="M207" s="251">
        <v>0</v>
      </c>
      <c r="N207" s="251">
        <v>93</v>
      </c>
      <c r="O207" s="251">
        <v>9</v>
      </c>
      <c r="P207" s="251">
        <v>10</v>
      </c>
      <c r="Q207" s="252">
        <v>9</v>
      </c>
    </row>
    <row r="208" spans="1:17" s="37" customFormat="1" ht="17.25" customHeight="1">
      <c r="A208" s="400" t="s">
        <v>310</v>
      </c>
      <c r="B208" s="254">
        <v>268</v>
      </c>
      <c r="C208" s="254">
        <v>267</v>
      </c>
      <c r="D208" s="254">
        <v>247</v>
      </c>
      <c r="E208" s="254">
        <v>0</v>
      </c>
      <c r="F208" s="254">
        <v>13</v>
      </c>
      <c r="G208" s="254">
        <v>7</v>
      </c>
      <c r="H208" s="255">
        <v>1</v>
      </c>
      <c r="I208" s="256">
        <v>4</v>
      </c>
      <c r="J208" s="254">
        <v>780</v>
      </c>
      <c r="K208" s="254">
        <v>777</v>
      </c>
      <c r="L208" s="254">
        <v>728</v>
      </c>
      <c r="M208" s="254">
        <v>0</v>
      </c>
      <c r="N208" s="254">
        <v>42</v>
      </c>
      <c r="O208" s="254">
        <v>7</v>
      </c>
      <c r="P208" s="254">
        <v>3</v>
      </c>
      <c r="Q208" s="255">
        <v>4</v>
      </c>
    </row>
    <row r="209" spans="1:17" s="37" customFormat="1" ht="17.25" customHeight="1">
      <c r="A209" s="399" t="s">
        <v>311</v>
      </c>
      <c r="B209" s="251">
        <v>361</v>
      </c>
      <c r="C209" s="251">
        <v>360</v>
      </c>
      <c r="D209" s="251">
        <v>328</v>
      </c>
      <c r="E209" s="251">
        <v>0</v>
      </c>
      <c r="F209" s="251">
        <v>32</v>
      </c>
      <c r="G209" s="251">
        <v>0</v>
      </c>
      <c r="H209" s="252">
        <v>1</v>
      </c>
      <c r="I209" s="253">
        <v>35</v>
      </c>
      <c r="J209" s="251">
        <v>894</v>
      </c>
      <c r="K209" s="251">
        <v>893</v>
      </c>
      <c r="L209" s="251">
        <v>844</v>
      </c>
      <c r="M209" s="251">
        <v>0</v>
      </c>
      <c r="N209" s="251">
        <v>49</v>
      </c>
      <c r="O209" s="251">
        <v>0</v>
      </c>
      <c r="P209" s="251">
        <v>1</v>
      </c>
      <c r="Q209" s="252">
        <v>35</v>
      </c>
    </row>
    <row r="210" spans="1:17" s="37" customFormat="1" ht="17.25" customHeight="1">
      <c r="A210" s="398" t="s">
        <v>312</v>
      </c>
      <c r="B210" s="248">
        <v>553</v>
      </c>
      <c r="C210" s="248">
        <v>549</v>
      </c>
      <c r="D210" s="248">
        <v>481</v>
      </c>
      <c r="E210" s="248">
        <v>0</v>
      </c>
      <c r="F210" s="248">
        <v>66</v>
      </c>
      <c r="G210" s="248">
        <v>2</v>
      </c>
      <c r="H210" s="249">
        <v>4</v>
      </c>
      <c r="I210" s="250">
        <v>5</v>
      </c>
      <c r="J210" s="248">
        <v>1545</v>
      </c>
      <c r="K210" s="248">
        <v>1529</v>
      </c>
      <c r="L210" s="248">
        <v>1373</v>
      </c>
      <c r="M210" s="248">
        <v>0</v>
      </c>
      <c r="N210" s="248">
        <v>150</v>
      </c>
      <c r="O210" s="248">
        <v>6</v>
      </c>
      <c r="P210" s="248">
        <v>16</v>
      </c>
      <c r="Q210" s="249">
        <v>5</v>
      </c>
    </row>
    <row r="211" spans="1:17" s="37" customFormat="1" ht="17.25" customHeight="1">
      <c r="A211" s="399" t="s">
        <v>313</v>
      </c>
      <c r="B211" s="251">
        <v>210</v>
      </c>
      <c r="C211" s="251">
        <v>207</v>
      </c>
      <c r="D211" s="251">
        <v>192</v>
      </c>
      <c r="E211" s="251">
        <v>0</v>
      </c>
      <c r="F211" s="251">
        <v>14</v>
      </c>
      <c r="G211" s="251">
        <v>1</v>
      </c>
      <c r="H211" s="252">
        <v>3</v>
      </c>
      <c r="I211" s="253">
        <v>2</v>
      </c>
      <c r="J211" s="251">
        <v>562</v>
      </c>
      <c r="K211" s="251">
        <v>555</v>
      </c>
      <c r="L211" s="251">
        <v>519</v>
      </c>
      <c r="M211" s="251">
        <v>0</v>
      </c>
      <c r="N211" s="251">
        <v>34</v>
      </c>
      <c r="O211" s="251">
        <v>2</v>
      </c>
      <c r="P211" s="251">
        <v>7</v>
      </c>
      <c r="Q211" s="252">
        <v>7</v>
      </c>
    </row>
    <row r="212" spans="1:17" s="37" customFormat="1" ht="17.25" customHeight="1">
      <c r="A212" s="399" t="s">
        <v>314</v>
      </c>
      <c r="B212" s="251">
        <v>127</v>
      </c>
      <c r="C212" s="251">
        <v>127</v>
      </c>
      <c r="D212" s="251">
        <v>110</v>
      </c>
      <c r="E212" s="251">
        <v>0</v>
      </c>
      <c r="F212" s="251">
        <v>16</v>
      </c>
      <c r="G212" s="251">
        <v>1</v>
      </c>
      <c r="H212" s="252">
        <v>0</v>
      </c>
      <c r="I212" s="253">
        <v>7</v>
      </c>
      <c r="J212" s="251">
        <v>366</v>
      </c>
      <c r="K212" s="251">
        <v>366</v>
      </c>
      <c r="L212" s="251">
        <v>314</v>
      </c>
      <c r="M212" s="251">
        <v>0</v>
      </c>
      <c r="N212" s="251">
        <v>50</v>
      </c>
      <c r="O212" s="251">
        <v>2</v>
      </c>
      <c r="P212" s="251">
        <v>0</v>
      </c>
      <c r="Q212" s="252">
        <v>7</v>
      </c>
    </row>
    <row r="213" spans="1:17" s="37" customFormat="1" ht="17.25" customHeight="1">
      <c r="A213" s="399" t="s">
        <v>315</v>
      </c>
      <c r="B213" s="251">
        <v>185</v>
      </c>
      <c r="C213" s="251">
        <v>184</v>
      </c>
      <c r="D213" s="251">
        <v>165</v>
      </c>
      <c r="E213" s="251">
        <v>0</v>
      </c>
      <c r="F213" s="251">
        <v>18</v>
      </c>
      <c r="G213" s="251">
        <v>1</v>
      </c>
      <c r="H213" s="252">
        <v>1</v>
      </c>
      <c r="I213" s="253">
        <v>4</v>
      </c>
      <c r="J213" s="251">
        <v>510</v>
      </c>
      <c r="K213" s="251">
        <v>509</v>
      </c>
      <c r="L213" s="251">
        <v>467</v>
      </c>
      <c r="M213" s="251">
        <v>0</v>
      </c>
      <c r="N213" s="251">
        <v>39</v>
      </c>
      <c r="O213" s="251">
        <v>3</v>
      </c>
      <c r="P213" s="251">
        <v>1</v>
      </c>
      <c r="Q213" s="252">
        <v>4</v>
      </c>
    </row>
    <row r="214" spans="1:17" s="37" customFormat="1" ht="17.25" customHeight="1">
      <c r="A214" s="399" t="s">
        <v>316</v>
      </c>
      <c r="B214" s="251">
        <v>76</v>
      </c>
      <c r="C214" s="251">
        <v>76</v>
      </c>
      <c r="D214" s="251">
        <v>28</v>
      </c>
      <c r="E214" s="251">
        <v>0</v>
      </c>
      <c r="F214" s="251">
        <v>48</v>
      </c>
      <c r="G214" s="251">
        <v>0</v>
      </c>
      <c r="H214" s="252">
        <v>0</v>
      </c>
      <c r="I214" s="253">
        <v>0</v>
      </c>
      <c r="J214" s="251">
        <v>168</v>
      </c>
      <c r="K214" s="251">
        <v>168</v>
      </c>
      <c r="L214" s="251">
        <v>80</v>
      </c>
      <c r="M214" s="251">
        <v>0</v>
      </c>
      <c r="N214" s="251">
        <v>88</v>
      </c>
      <c r="O214" s="251">
        <v>0</v>
      </c>
      <c r="P214" s="251">
        <v>0</v>
      </c>
      <c r="Q214" s="252">
        <v>0</v>
      </c>
    </row>
    <row r="215" spans="1:17" s="37" customFormat="1" ht="17.25" customHeight="1">
      <c r="A215" s="399" t="s">
        <v>317</v>
      </c>
      <c r="B215" s="251">
        <v>802</v>
      </c>
      <c r="C215" s="251">
        <v>795</v>
      </c>
      <c r="D215" s="251">
        <v>280</v>
      </c>
      <c r="E215" s="251">
        <v>0</v>
      </c>
      <c r="F215" s="251">
        <v>488</v>
      </c>
      <c r="G215" s="251">
        <v>27</v>
      </c>
      <c r="H215" s="252">
        <v>7</v>
      </c>
      <c r="I215" s="253">
        <v>3</v>
      </c>
      <c r="J215" s="251">
        <v>1755</v>
      </c>
      <c r="K215" s="251">
        <v>1748</v>
      </c>
      <c r="L215" s="251">
        <v>685</v>
      </c>
      <c r="M215" s="251">
        <v>0</v>
      </c>
      <c r="N215" s="251">
        <v>1005</v>
      </c>
      <c r="O215" s="251">
        <v>58</v>
      </c>
      <c r="P215" s="251">
        <v>7</v>
      </c>
      <c r="Q215" s="252">
        <v>5</v>
      </c>
    </row>
    <row r="216" spans="1:17" s="37" customFormat="1" ht="17.25" customHeight="1">
      <c r="A216" s="399" t="s">
        <v>318</v>
      </c>
      <c r="B216" s="251">
        <v>721</v>
      </c>
      <c r="C216" s="251">
        <v>716</v>
      </c>
      <c r="D216" s="251">
        <v>239</v>
      </c>
      <c r="E216" s="251">
        <v>120</v>
      </c>
      <c r="F216" s="251">
        <v>346</v>
      </c>
      <c r="G216" s="251">
        <v>11</v>
      </c>
      <c r="H216" s="252">
        <v>5</v>
      </c>
      <c r="I216" s="253">
        <v>2</v>
      </c>
      <c r="J216" s="251">
        <v>1533</v>
      </c>
      <c r="K216" s="251">
        <v>1524</v>
      </c>
      <c r="L216" s="251">
        <v>612</v>
      </c>
      <c r="M216" s="251">
        <v>283</v>
      </c>
      <c r="N216" s="251">
        <v>611</v>
      </c>
      <c r="O216" s="251">
        <v>18</v>
      </c>
      <c r="P216" s="251">
        <v>9</v>
      </c>
      <c r="Q216" s="252">
        <v>3</v>
      </c>
    </row>
    <row r="217" spans="1:17" s="37" customFormat="1" ht="17.25" customHeight="1">
      <c r="A217" s="399" t="s">
        <v>319</v>
      </c>
      <c r="B217" s="251">
        <v>706</v>
      </c>
      <c r="C217" s="251">
        <v>697</v>
      </c>
      <c r="D217" s="251">
        <v>215</v>
      </c>
      <c r="E217" s="251">
        <v>0</v>
      </c>
      <c r="F217" s="251">
        <v>453</v>
      </c>
      <c r="G217" s="251">
        <v>29</v>
      </c>
      <c r="H217" s="252">
        <v>9</v>
      </c>
      <c r="I217" s="253">
        <v>4</v>
      </c>
      <c r="J217" s="251">
        <v>1284</v>
      </c>
      <c r="K217" s="251">
        <v>1272</v>
      </c>
      <c r="L217" s="251">
        <v>511</v>
      </c>
      <c r="M217" s="251">
        <v>0</v>
      </c>
      <c r="N217" s="251">
        <v>701</v>
      </c>
      <c r="O217" s="251">
        <v>60</v>
      </c>
      <c r="P217" s="251">
        <v>12</v>
      </c>
      <c r="Q217" s="252">
        <v>7</v>
      </c>
    </row>
    <row r="218" spans="1:17" s="37" customFormat="1" ht="17.25" customHeight="1">
      <c r="A218" s="399" t="s">
        <v>320</v>
      </c>
      <c r="B218" s="251">
        <v>432</v>
      </c>
      <c r="C218" s="251">
        <v>428</v>
      </c>
      <c r="D218" s="251">
        <v>116</v>
      </c>
      <c r="E218" s="251">
        <v>0</v>
      </c>
      <c r="F218" s="251">
        <v>307</v>
      </c>
      <c r="G218" s="251">
        <v>5</v>
      </c>
      <c r="H218" s="252">
        <v>4</v>
      </c>
      <c r="I218" s="253">
        <v>1</v>
      </c>
      <c r="J218" s="251">
        <v>767</v>
      </c>
      <c r="K218" s="251">
        <v>759</v>
      </c>
      <c r="L218" s="251">
        <v>299</v>
      </c>
      <c r="M218" s="251">
        <v>0</v>
      </c>
      <c r="N218" s="251">
        <v>453</v>
      </c>
      <c r="O218" s="251">
        <v>7</v>
      </c>
      <c r="P218" s="251">
        <v>8</v>
      </c>
      <c r="Q218" s="252">
        <v>1</v>
      </c>
    </row>
    <row r="219" spans="1:17" s="37" customFormat="1" ht="17.25" customHeight="1">
      <c r="A219" s="399" t="s">
        <v>321</v>
      </c>
      <c r="B219" s="251">
        <v>425</v>
      </c>
      <c r="C219" s="251">
        <v>422</v>
      </c>
      <c r="D219" s="251">
        <v>82</v>
      </c>
      <c r="E219" s="251">
        <v>120</v>
      </c>
      <c r="F219" s="251">
        <v>186</v>
      </c>
      <c r="G219" s="251">
        <v>34</v>
      </c>
      <c r="H219" s="252">
        <v>3</v>
      </c>
      <c r="I219" s="253">
        <v>38</v>
      </c>
      <c r="J219" s="251">
        <v>745</v>
      </c>
      <c r="K219" s="251">
        <v>738</v>
      </c>
      <c r="L219" s="251">
        <v>200</v>
      </c>
      <c r="M219" s="251">
        <v>278</v>
      </c>
      <c r="N219" s="251">
        <v>226</v>
      </c>
      <c r="O219" s="251">
        <v>34</v>
      </c>
      <c r="P219" s="251">
        <v>7</v>
      </c>
      <c r="Q219" s="252">
        <v>38</v>
      </c>
    </row>
    <row r="220" spans="1:17" s="37" customFormat="1" ht="17.25" customHeight="1">
      <c r="A220" s="399" t="s">
        <v>322</v>
      </c>
      <c r="B220" s="251">
        <v>545</v>
      </c>
      <c r="C220" s="251">
        <v>541</v>
      </c>
      <c r="D220" s="251">
        <v>93</v>
      </c>
      <c r="E220" s="251">
        <v>48</v>
      </c>
      <c r="F220" s="251">
        <v>371</v>
      </c>
      <c r="G220" s="251">
        <v>29</v>
      </c>
      <c r="H220" s="252">
        <v>4</v>
      </c>
      <c r="I220" s="253">
        <v>2</v>
      </c>
      <c r="J220" s="251">
        <v>1065</v>
      </c>
      <c r="K220" s="251">
        <v>1058</v>
      </c>
      <c r="L220" s="251">
        <v>240</v>
      </c>
      <c r="M220" s="251">
        <v>128</v>
      </c>
      <c r="N220" s="251">
        <v>611</v>
      </c>
      <c r="O220" s="251">
        <v>79</v>
      </c>
      <c r="P220" s="251">
        <v>7</v>
      </c>
      <c r="Q220" s="252">
        <v>7</v>
      </c>
    </row>
    <row r="221" spans="1:17" s="37" customFormat="1" ht="17.25" customHeight="1">
      <c r="A221" s="399" t="s">
        <v>323</v>
      </c>
      <c r="B221" s="251">
        <v>610</v>
      </c>
      <c r="C221" s="251">
        <v>606</v>
      </c>
      <c r="D221" s="251">
        <v>324</v>
      </c>
      <c r="E221" s="251">
        <v>0</v>
      </c>
      <c r="F221" s="251">
        <v>269</v>
      </c>
      <c r="G221" s="251">
        <v>13</v>
      </c>
      <c r="H221" s="252">
        <v>4</v>
      </c>
      <c r="I221" s="253">
        <v>3</v>
      </c>
      <c r="J221" s="251">
        <v>1500</v>
      </c>
      <c r="K221" s="251">
        <v>1493</v>
      </c>
      <c r="L221" s="251">
        <v>794</v>
      </c>
      <c r="M221" s="251">
        <v>0</v>
      </c>
      <c r="N221" s="251">
        <v>670</v>
      </c>
      <c r="O221" s="251">
        <v>29</v>
      </c>
      <c r="P221" s="251">
        <v>7</v>
      </c>
      <c r="Q221" s="252">
        <v>9</v>
      </c>
    </row>
    <row r="222" spans="1:17" s="37" customFormat="1" ht="17.25" customHeight="1">
      <c r="A222" s="399" t="s">
        <v>324</v>
      </c>
      <c r="B222" s="251">
        <v>512</v>
      </c>
      <c r="C222" s="251">
        <v>504</v>
      </c>
      <c r="D222" s="251">
        <v>212</v>
      </c>
      <c r="E222" s="251">
        <v>0</v>
      </c>
      <c r="F222" s="251">
        <v>274</v>
      </c>
      <c r="G222" s="251">
        <v>18</v>
      </c>
      <c r="H222" s="252">
        <v>8</v>
      </c>
      <c r="I222" s="253">
        <v>2</v>
      </c>
      <c r="J222" s="251">
        <v>1157</v>
      </c>
      <c r="K222" s="251">
        <v>1146</v>
      </c>
      <c r="L222" s="251">
        <v>528</v>
      </c>
      <c r="M222" s="251">
        <v>0</v>
      </c>
      <c r="N222" s="251">
        <v>579</v>
      </c>
      <c r="O222" s="251">
        <v>39</v>
      </c>
      <c r="P222" s="251">
        <v>11</v>
      </c>
      <c r="Q222" s="252">
        <v>2</v>
      </c>
    </row>
    <row r="223" spans="1:17" s="37" customFormat="1" ht="17.25" customHeight="1">
      <c r="A223" s="399" t="s">
        <v>325</v>
      </c>
      <c r="B223" s="251">
        <v>469</v>
      </c>
      <c r="C223" s="251">
        <v>468</v>
      </c>
      <c r="D223" s="251">
        <v>164</v>
      </c>
      <c r="E223" s="251">
        <v>225</v>
      </c>
      <c r="F223" s="251">
        <v>75</v>
      </c>
      <c r="G223" s="251">
        <v>4</v>
      </c>
      <c r="H223" s="252">
        <v>1</v>
      </c>
      <c r="I223" s="253">
        <v>3</v>
      </c>
      <c r="J223" s="251">
        <v>1076</v>
      </c>
      <c r="K223" s="251">
        <v>1073</v>
      </c>
      <c r="L223" s="251">
        <v>419</v>
      </c>
      <c r="M223" s="251">
        <v>499</v>
      </c>
      <c r="N223" s="251">
        <v>144</v>
      </c>
      <c r="O223" s="251">
        <v>11</v>
      </c>
      <c r="P223" s="251">
        <v>3</v>
      </c>
      <c r="Q223" s="252">
        <v>6</v>
      </c>
    </row>
    <row r="224" spans="1:17" s="37" customFormat="1" ht="17.25" customHeight="1">
      <c r="A224" s="399" t="s">
        <v>326</v>
      </c>
      <c r="B224" s="386">
        <v>269</v>
      </c>
      <c r="C224" s="386">
        <v>268</v>
      </c>
      <c r="D224" s="386">
        <v>140</v>
      </c>
      <c r="E224" s="251">
        <v>0</v>
      </c>
      <c r="F224" s="386">
        <v>102</v>
      </c>
      <c r="G224" s="386">
        <v>26</v>
      </c>
      <c r="H224" s="387">
        <v>1</v>
      </c>
      <c r="I224" s="253">
        <v>1</v>
      </c>
      <c r="J224" s="386">
        <v>651</v>
      </c>
      <c r="K224" s="386">
        <v>647</v>
      </c>
      <c r="L224" s="386">
        <v>359</v>
      </c>
      <c r="M224" s="251">
        <v>0</v>
      </c>
      <c r="N224" s="386">
        <v>204</v>
      </c>
      <c r="O224" s="386">
        <v>84</v>
      </c>
      <c r="P224" s="386">
        <v>4</v>
      </c>
      <c r="Q224" s="252">
        <v>2</v>
      </c>
    </row>
    <row r="225" spans="1:17" s="37" customFormat="1" ht="17.25" customHeight="1">
      <c r="A225" s="399" t="s">
        <v>327</v>
      </c>
      <c r="B225" s="386">
        <v>301</v>
      </c>
      <c r="C225" s="386">
        <v>297</v>
      </c>
      <c r="D225" s="386">
        <v>172</v>
      </c>
      <c r="E225" s="251">
        <v>0</v>
      </c>
      <c r="F225" s="386">
        <v>116</v>
      </c>
      <c r="G225" s="386">
        <v>9</v>
      </c>
      <c r="H225" s="387">
        <v>4</v>
      </c>
      <c r="I225" s="253">
        <v>7</v>
      </c>
      <c r="J225" s="386">
        <v>671</v>
      </c>
      <c r="K225" s="386">
        <v>663</v>
      </c>
      <c r="L225" s="386">
        <v>450</v>
      </c>
      <c r="M225" s="251">
        <v>0</v>
      </c>
      <c r="N225" s="386">
        <v>194</v>
      </c>
      <c r="O225" s="386">
        <v>19</v>
      </c>
      <c r="P225" s="386">
        <v>8</v>
      </c>
      <c r="Q225" s="252">
        <v>16</v>
      </c>
    </row>
    <row r="226" spans="1:17" s="37" customFormat="1" ht="17.25" customHeight="1">
      <c r="A226" s="399" t="s">
        <v>328</v>
      </c>
      <c r="B226" s="386">
        <v>293</v>
      </c>
      <c r="C226" s="386">
        <v>288</v>
      </c>
      <c r="D226" s="386">
        <v>126</v>
      </c>
      <c r="E226" s="251">
        <v>0</v>
      </c>
      <c r="F226" s="386">
        <v>155</v>
      </c>
      <c r="G226" s="386">
        <v>7</v>
      </c>
      <c r="H226" s="387">
        <v>5</v>
      </c>
      <c r="I226" s="253">
        <v>1</v>
      </c>
      <c r="J226" s="386">
        <v>706</v>
      </c>
      <c r="K226" s="386">
        <v>692</v>
      </c>
      <c r="L226" s="386">
        <v>333</v>
      </c>
      <c r="M226" s="251">
        <v>0</v>
      </c>
      <c r="N226" s="386">
        <v>339</v>
      </c>
      <c r="O226" s="386">
        <v>20</v>
      </c>
      <c r="P226" s="386">
        <v>14</v>
      </c>
      <c r="Q226" s="252">
        <v>2</v>
      </c>
    </row>
    <row r="227" spans="1:17" s="37" customFormat="1" ht="17.25" customHeight="1">
      <c r="A227" s="399" t="s">
        <v>329</v>
      </c>
      <c r="B227" s="386">
        <v>331</v>
      </c>
      <c r="C227" s="386">
        <v>328</v>
      </c>
      <c r="D227" s="386">
        <v>146</v>
      </c>
      <c r="E227" s="251">
        <v>51</v>
      </c>
      <c r="F227" s="386">
        <v>126</v>
      </c>
      <c r="G227" s="386">
        <v>5</v>
      </c>
      <c r="H227" s="387">
        <v>3</v>
      </c>
      <c r="I227" s="393">
        <v>0</v>
      </c>
      <c r="J227" s="386">
        <v>711</v>
      </c>
      <c r="K227" s="386">
        <v>705</v>
      </c>
      <c r="L227" s="386">
        <v>369</v>
      </c>
      <c r="M227" s="251">
        <v>92</v>
      </c>
      <c r="N227" s="386">
        <v>232</v>
      </c>
      <c r="O227" s="386">
        <v>12</v>
      </c>
      <c r="P227" s="386">
        <v>6</v>
      </c>
      <c r="Q227" s="387">
        <v>0</v>
      </c>
    </row>
    <row r="228" spans="1:17" s="37" customFormat="1" ht="17.25" customHeight="1">
      <c r="A228" s="399" t="s">
        <v>330</v>
      </c>
      <c r="B228" s="386">
        <v>580</v>
      </c>
      <c r="C228" s="386">
        <v>577</v>
      </c>
      <c r="D228" s="386">
        <v>328</v>
      </c>
      <c r="E228" s="251">
        <v>63</v>
      </c>
      <c r="F228" s="386">
        <v>184</v>
      </c>
      <c r="G228" s="386">
        <v>2</v>
      </c>
      <c r="H228" s="387">
        <v>3</v>
      </c>
      <c r="I228" s="393">
        <v>2</v>
      </c>
      <c r="J228" s="386">
        <v>1325</v>
      </c>
      <c r="K228" s="386">
        <v>1322</v>
      </c>
      <c r="L228" s="386">
        <v>855</v>
      </c>
      <c r="M228" s="251">
        <v>117</v>
      </c>
      <c r="N228" s="386">
        <v>347</v>
      </c>
      <c r="O228" s="386">
        <v>3</v>
      </c>
      <c r="P228" s="386">
        <v>3</v>
      </c>
      <c r="Q228" s="387">
        <v>5</v>
      </c>
    </row>
    <row r="229" spans="1:17" s="37" customFormat="1" ht="17.25" customHeight="1">
      <c r="A229" s="399" t="s">
        <v>606</v>
      </c>
      <c r="B229" s="251" t="s">
        <v>331</v>
      </c>
      <c r="C229" s="251" t="s">
        <v>331</v>
      </c>
      <c r="D229" s="251" t="s">
        <v>331</v>
      </c>
      <c r="E229" s="251" t="s">
        <v>331</v>
      </c>
      <c r="F229" s="251" t="s">
        <v>331</v>
      </c>
      <c r="G229" s="251" t="s">
        <v>331</v>
      </c>
      <c r="H229" s="252" t="s">
        <v>331</v>
      </c>
      <c r="I229" s="253" t="s">
        <v>331</v>
      </c>
      <c r="J229" s="251" t="s">
        <v>331</v>
      </c>
      <c r="K229" s="251" t="s">
        <v>331</v>
      </c>
      <c r="L229" s="251" t="s">
        <v>331</v>
      </c>
      <c r="M229" s="251" t="s">
        <v>331</v>
      </c>
      <c r="N229" s="251" t="s">
        <v>331</v>
      </c>
      <c r="O229" s="251" t="s">
        <v>331</v>
      </c>
      <c r="P229" s="251" t="s">
        <v>331</v>
      </c>
      <c r="Q229" s="252" t="s">
        <v>331</v>
      </c>
    </row>
    <row r="230" spans="1:17" s="37" customFormat="1" ht="17.25" customHeight="1">
      <c r="A230" s="399" t="s">
        <v>530</v>
      </c>
      <c r="B230" s="386">
        <v>388</v>
      </c>
      <c r="C230" s="386">
        <v>388</v>
      </c>
      <c r="D230" s="386">
        <v>360</v>
      </c>
      <c r="E230" s="251">
        <v>0</v>
      </c>
      <c r="F230" s="386">
        <v>27</v>
      </c>
      <c r="G230" s="386">
        <v>1</v>
      </c>
      <c r="H230" s="387">
        <v>0</v>
      </c>
      <c r="I230" s="393">
        <v>2</v>
      </c>
      <c r="J230" s="386">
        <v>1011</v>
      </c>
      <c r="K230" s="386">
        <v>1011</v>
      </c>
      <c r="L230" s="386">
        <v>945</v>
      </c>
      <c r="M230" s="251">
        <v>0</v>
      </c>
      <c r="N230" s="386">
        <v>63</v>
      </c>
      <c r="O230" s="386">
        <v>3</v>
      </c>
      <c r="P230" s="386">
        <v>0</v>
      </c>
      <c r="Q230" s="387">
        <v>7</v>
      </c>
    </row>
    <row r="231" spans="1:17" s="37" customFormat="1" ht="17.25" customHeight="1">
      <c r="A231" s="399" t="s">
        <v>531</v>
      </c>
      <c r="B231" s="386">
        <v>1286</v>
      </c>
      <c r="C231" s="386">
        <v>1276</v>
      </c>
      <c r="D231" s="386">
        <v>936</v>
      </c>
      <c r="E231" s="251">
        <v>32</v>
      </c>
      <c r="F231" s="386">
        <v>293</v>
      </c>
      <c r="G231" s="386">
        <v>15</v>
      </c>
      <c r="H231" s="387">
        <v>10</v>
      </c>
      <c r="I231" s="393">
        <v>9</v>
      </c>
      <c r="J231" s="386">
        <v>3225</v>
      </c>
      <c r="K231" s="386">
        <v>3210</v>
      </c>
      <c r="L231" s="386">
        <v>2480</v>
      </c>
      <c r="M231" s="251">
        <v>56</v>
      </c>
      <c r="N231" s="386">
        <v>648</v>
      </c>
      <c r="O231" s="386">
        <v>26</v>
      </c>
      <c r="P231" s="386">
        <v>15</v>
      </c>
      <c r="Q231" s="387">
        <v>19</v>
      </c>
    </row>
    <row r="232" spans="1:17" s="37" customFormat="1" ht="17.25" customHeight="1">
      <c r="A232" s="399" t="s">
        <v>532</v>
      </c>
      <c r="B232" s="386">
        <v>343</v>
      </c>
      <c r="C232" s="386">
        <v>341</v>
      </c>
      <c r="D232" s="386">
        <v>214</v>
      </c>
      <c r="E232" s="251">
        <v>0</v>
      </c>
      <c r="F232" s="386">
        <v>119</v>
      </c>
      <c r="G232" s="251">
        <v>8</v>
      </c>
      <c r="H232" s="252">
        <v>2</v>
      </c>
      <c r="I232" s="253">
        <v>24</v>
      </c>
      <c r="J232" s="386">
        <v>804</v>
      </c>
      <c r="K232" s="386">
        <v>800</v>
      </c>
      <c r="L232" s="386">
        <v>530</v>
      </c>
      <c r="M232" s="251">
        <v>0</v>
      </c>
      <c r="N232" s="386">
        <v>255</v>
      </c>
      <c r="O232" s="251">
        <v>15</v>
      </c>
      <c r="P232" s="251">
        <v>4</v>
      </c>
      <c r="Q232" s="252">
        <v>27</v>
      </c>
    </row>
    <row r="233" spans="1:17" s="37" customFormat="1" ht="17.25" customHeight="1">
      <c r="A233" s="399" t="s">
        <v>533</v>
      </c>
      <c r="B233" s="386">
        <v>376</v>
      </c>
      <c r="C233" s="386">
        <v>372</v>
      </c>
      <c r="D233" s="386">
        <v>258</v>
      </c>
      <c r="E233" s="251">
        <v>65</v>
      </c>
      <c r="F233" s="386">
        <v>47</v>
      </c>
      <c r="G233" s="251">
        <v>2</v>
      </c>
      <c r="H233" s="387">
        <v>4</v>
      </c>
      <c r="I233" s="253">
        <v>2</v>
      </c>
      <c r="J233" s="386">
        <v>1023</v>
      </c>
      <c r="K233" s="386">
        <v>1014</v>
      </c>
      <c r="L233" s="386">
        <v>733</v>
      </c>
      <c r="M233" s="251">
        <v>156</v>
      </c>
      <c r="N233" s="386">
        <v>117</v>
      </c>
      <c r="O233" s="251">
        <v>8</v>
      </c>
      <c r="P233" s="386">
        <v>9</v>
      </c>
      <c r="Q233" s="252">
        <v>6</v>
      </c>
    </row>
    <row r="234" spans="1:17" s="37" customFormat="1" ht="17.25" customHeight="1">
      <c r="A234" s="399" t="s">
        <v>534</v>
      </c>
      <c r="B234" s="386">
        <v>755</v>
      </c>
      <c r="C234" s="386">
        <v>749</v>
      </c>
      <c r="D234" s="386">
        <v>572</v>
      </c>
      <c r="E234" s="251">
        <v>60</v>
      </c>
      <c r="F234" s="386">
        <v>113</v>
      </c>
      <c r="G234" s="251">
        <v>4</v>
      </c>
      <c r="H234" s="387">
        <v>6</v>
      </c>
      <c r="I234" s="253">
        <v>4</v>
      </c>
      <c r="J234" s="386">
        <v>2225</v>
      </c>
      <c r="K234" s="386">
        <v>2215</v>
      </c>
      <c r="L234" s="386">
        <v>1764</v>
      </c>
      <c r="M234" s="251">
        <v>134</v>
      </c>
      <c r="N234" s="386">
        <v>306</v>
      </c>
      <c r="O234" s="251">
        <v>11</v>
      </c>
      <c r="P234" s="386">
        <v>10</v>
      </c>
      <c r="Q234" s="252">
        <v>4</v>
      </c>
    </row>
    <row r="235" spans="1:17" s="37" customFormat="1" ht="17.25" customHeight="1">
      <c r="A235" s="399" t="s">
        <v>535</v>
      </c>
      <c r="B235" s="386">
        <v>550</v>
      </c>
      <c r="C235" s="386">
        <v>547</v>
      </c>
      <c r="D235" s="386">
        <v>404</v>
      </c>
      <c r="E235" s="251">
        <v>0</v>
      </c>
      <c r="F235" s="386">
        <v>137</v>
      </c>
      <c r="G235" s="386">
        <v>6</v>
      </c>
      <c r="H235" s="252">
        <v>3</v>
      </c>
      <c r="I235" s="253">
        <v>5</v>
      </c>
      <c r="J235" s="386">
        <v>1377</v>
      </c>
      <c r="K235" s="386">
        <v>1373</v>
      </c>
      <c r="L235" s="386">
        <v>1093</v>
      </c>
      <c r="M235" s="251">
        <v>0</v>
      </c>
      <c r="N235" s="386">
        <v>268</v>
      </c>
      <c r="O235" s="386">
        <v>12</v>
      </c>
      <c r="P235" s="251">
        <v>4</v>
      </c>
      <c r="Q235" s="252">
        <v>12</v>
      </c>
    </row>
    <row r="236" spans="1:17" s="37" customFormat="1" ht="17.25" customHeight="1">
      <c r="A236" s="399" t="s">
        <v>332</v>
      </c>
      <c r="B236" s="386">
        <v>3056</v>
      </c>
      <c r="C236" s="386">
        <v>3025</v>
      </c>
      <c r="D236" s="386">
        <v>1779</v>
      </c>
      <c r="E236" s="251">
        <v>48</v>
      </c>
      <c r="F236" s="386">
        <v>976</v>
      </c>
      <c r="G236" s="386">
        <v>222</v>
      </c>
      <c r="H236" s="252">
        <v>31</v>
      </c>
      <c r="I236" s="393">
        <v>36</v>
      </c>
      <c r="J236" s="386">
        <v>7289</v>
      </c>
      <c r="K236" s="386">
        <v>7229</v>
      </c>
      <c r="L236" s="386">
        <v>4808</v>
      </c>
      <c r="M236" s="251">
        <v>104</v>
      </c>
      <c r="N236" s="386">
        <v>1988</v>
      </c>
      <c r="O236" s="386">
        <v>329</v>
      </c>
      <c r="P236" s="251">
        <v>60</v>
      </c>
      <c r="Q236" s="387">
        <v>51</v>
      </c>
    </row>
    <row r="237" spans="1:17" s="37" customFormat="1" ht="17.25" customHeight="1">
      <c r="A237" s="399" t="s">
        <v>333</v>
      </c>
      <c r="B237" s="386">
        <v>3163</v>
      </c>
      <c r="C237" s="386">
        <v>3146</v>
      </c>
      <c r="D237" s="386">
        <v>2227</v>
      </c>
      <c r="E237" s="251">
        <v>82</v>
      </c>
      <c r="F237" s="386">
        <v>760</v>
      </c>
      <c r="G237" s="386">
        <v>77</v>
      </c>
      <c r="H237" s="252">
        <v>17</v>
      </c>
      <c r="I237" s="393">
        <v>33</v>
      </c>
      <c r="J237" s="386">
        <v>8281</v>
      </c>
      <c r="K237" s="386">
        <v>8250</v>
      </c>
      <c r="L237" s="386">
        <v>6387</v>
      </c>
      <c r="M237" s="251">
        <v>142</v>
      </c>
      <c r="N237" s="386">
        <v>1573</v>
      </c>
      <c r="O237" s="386">
        <v>148</v>
      </c>
      <c r="P237" s="251">
        <v>31</v>
      </c>
      <c r="Q237" s="387">
        <v>54</v>
      </c>
    </row>
    <row r="238" spans="1:17" s="37" customFormat="1" ht="17.25" customHeight="1">
      <c r="A238" s="399" t="s">
        <v>334</v>
      </c>
      <c r="B238" s="386">
        <v>26</v>
      </c>
      <c r="C238" s="386">
        <v>26</v>
      </c>
      <c r="D238" s="386">
        <v>24</v>
      </c>
      <c r="E238" s="251">
        <v>0</v>
      </c>
      <c r="F238" s="251">
        <v>2</v>
      </c>
      <c r="G238" s="251">
        <v>0</v>
      </c>
      <c r="H238" s="252">
        <v>0</v>
      </c>
      <c r="I238" s="253">
        <v>1</v>
      </c>
      <c r="J238" s="386">
        <v>59</v>
      </c>
      <c r="K238" s="386">
        <v>59</v>
      </c>
      <c r="L238" s="386">
        <v>55</v>
      </c>
      <c r="M238" s="251">
        <v>0</v>
      </c>
      <c r="N238" s="251">
        <v>4</v>
      </c>
      <c r="O238" s="251">
        <v>0</v>
      </c>
      <c r="P238" s="251">
        <v>0</v>
      </c>
      <c r="Q238" s="252">
        <v>3</v>
      </c>
    </row>
    <row r="239" spans="1:17" s="37" customFormat="1" ht="17.25" customHeight="1">
      <c r="A239" s="399" t="s">
        <v>335</v>
      </c>
      <c r="B239" s="386">
        <v>543</v>
      </c>
      <c r="C239" s="386">
        <v>539</v>
      </c>
      <c r="D239" s="386">
        <v>483</v>
      </c>
      <c r="E239" s="251">
        <v>0</v>
      </c>
      <c r="F239" s="251">
        <v>54</v>
      </c>
      <c r="G239" s="251">
        <v>2</v>
      </c>
      <c r="H239" s="252">
        <v>4</v>
      </c>
      <c r="I239" s="253">
        <v>13</v>
      </c>
      <c r="J239" s="386">
        <v>1618</v>
      </c>
      <c r="K239" s="386">
        <v>1608</v>
      </c>
      <c r="L239" s="386">
        <v>1499</v>
      </c>
      <c r="M239" s="251">
        <v>0</v>
      </c>
      <c r="N239" s="251">
        <v>103</v>
      </c>
      <c r="O239" s="251">
        <v>6</v>
      </c>
      <c r="P239" s="251">
        <v>10</v>
      </c>
      <c r="Q239" s="252">
        <v>20</v>
      </c>
    </row>
    <row r="240" spans="1:17" s="37" customFormat="1" ht="17.25" customHeight="1">
      <c r="A240" s="399" t="s">
        <v>336</v>
      </c>
      <c r="B240" s="251">
        <v>623</v>
      </c>
      <c r="C240" s="251">
        <v>618</v>
      </c>
      <c r="D240" s="251">
        <v>570</v>
      </c>
      <c r="E240" s="251">
        <v>9</v>
      </c>
      <c r="F240" s="251">
        <v>36</v>
      </c>
      <c r="G240" s="251">
        <v>3</v>
      </c>
      <c r="H240" s="252">
        <v>5</v>
      </c>
      <c r="I240" s="253">
        <v>1</v>
      </c>
      <c r="J240" s="251">
        <v>1821</v>
      </c>
      <c r="K240" s="251">
        <v>1811</v>
      </c>
      <c r="L240" s="251">
        <v>1699</v>
      </c>
      <c r="M240" s="251">
        <v>19</v>
      </c>
      <c r="N240" s="251">
        <v>90</v>
      </c>
      <c r="O240" s="251">
        <v>3</v>
      </c>
      <c r="P240" s="251">
        <v>10</v>
      </c>
      <c r="Q240" s="252">
        <v>3</v>
      </c>
    </row>
    <row r="241" spans="1:17" s="37" customFormat="1" ht="17.25" customHeight="1">
      <c r="A241" s="399" t="s">
        <v>337</v>
      </c>
      <c r="B241" s="251">
        <v>262</v>
      </c>
      <c r="C241" s="251">
        <v>259</v>
      </c>
      <c r="D241" s="251">
        <v>238</v>
      </c>
      <c r="E241" s="251">
        <v>6</v>
      </c>
      <c r="F241" s="251">
        <v>13</v>
      </c>
      <c r="G241" s="251">
        <v>2</v>
      </c>
      <c r="H241" s="252">
        <v>3</v>
      </c>
      <c r="I241" s="253">
        <v>0</v>
      </c>
      <c r="J241" s="251">
        <v>784</v>
      </c>
      <c r="K241" s="251">
        <v>778</v>
      </c>
      <c r="L241" s="251">
        <v>724</v>
      </c>
      <c r="M241" s="251">
        <v>16</v>
      </c>
      <c r="N241" s="251">
        <v>30</v>
      </c>
      <c r="O241" s="251">
        <v>8</v>
      </c>
      <c r="P241" s="251">
        <v>6</v>
      </c>
      <c r="Q241" s="252">
        <v>0</v>
      </c>
    </row>
    <row r="242" spans="1:17" s="37" customFormat="1" ht="17.25" customHeight="1">
      <c r="A242" s="399" t="s">
        <v>338</v>
      </c>
      <c r="B242" s="251">
        <v>382</v>
      </c>
      <c r="C242" s="251">
        <v>381</v>
      </c>
      <c r="D242" s="251">
        <v>374</v>
      </c>
      <c r="E242" s="251">
        <v>0</v>
      </c>
      <c r="F242" s="251">
        <v>7</v>
      </c>
      <c r="G242" s="251">
        <v>0</v>
      </c>
      <c r="H242" s="252">
        <v>1</v>
      </c>
      <c r="I242" s="253">
        <v>1</v>
      </c>
      <c r="J242" s="251">
        <v>1150</v>
      </c>
      <c r="K242" s="251">
        <v>1146</v>
      </c>
      <c r="L242" s="251">
        <v>1130</v>
      </c>
      <c r="M242" s="251">
        <v>0</v>
      </c>
      <c r="N242" s="251">
        <v>16</v>
      </c>
      <c r="O242" s="251">
        <v>0</v>
      </c>
      <c r="P242" s="251">
        <v>4</v>
      </c>
      <c r="Q242" s="252">
        <v>3</v>
      </c>
    </row>
    <row r="243" spans="1:17" s="37" customFormat="1" ht="17.25" customHeight="1">
      <c r="A243" s="399" t="s">
        <v>339</v>
      </c>
      <c r="B243" s="251">
        <v>212</v>
      </c>
      <c r="C243" s="251">
        <v>210</v>
      </c>
      <c r="D243" s="251">
        <v>189</v>
      </c>
      <c r="E243" s="251">
        <v>0</v>
      </c>
      <c r="F243" s="251">
        <v>14</v>
      </c>
      <c r="G243" s="251">
        <v>7</v>
      </c>
      <c r="H243" s="252">
        <v>2</v>
      </c>
      <c r="I243" s="253">
        <v>9</v>
      </c>
      <c r="J243" s="251">
        <v>568</v>
      </c>
      <c r="K243" s="251">
        <v>566</v>
      </c>
      <c r="L243" s="251">
        <v>516</v>
      </c>
      <c r="M243" s="251">
        <v>0</v>
      </c>
      <c r="N243" s="251">
        <v>36</v>
      </c>
      <c r="O243" s="251">
        <v>14</v>
      </c>
      <c r="P243" s="251">
        <v>2</v>
      </c>
      <c r="Q243" s="252">
        <v>9</v>
      </c>
    </row>
    <row r="244" spans="1:17" s="37" customFormat="1" ht="17.25" customHeight="1">
      <c r="A244" s="399" t="s">
        <v>340</v>
      </c>
      <c r="B244" s="251">
        <v>140</v>
      </c>
      <c r="C244" s="251">
        <v>140</v>
      </c>
      <c r="D244" s="251">
        <v>134</v>
      </c>
      <c r="E244" s="251">
        <v>0</v>
      </c>
      <c r="F244" s="251">
        <v>6</v>
      </c>
      <c r="G244" s="251">
        <v>0</v>
      </c>
      <c r="H244" s="252">
        <v>0</v>
      </c>
      <c r="I244" s="253">
        <v>1</v>
      </c>
      <c r="J244" s="251">
        <v>384</v>
      </c>
      <c r="K244" s="251">
        <v>384</v>
      </c>
      <c r="L244" s="251">
        <v>366</v>
      </c>
      <c r="M244" s="251">
        <v>0</v>
      </c>
      <c r="N244" s="251">
        <v>18</v>
      </c>
      <c r="O244" s="251">
        <v>0</v>
      </c>
      <c r="P244" s="251">
        <v>0</v>
      </c>
      <c r="Q244" s="252">
        <v>4</v>
      </c>
    </row>
    <row r="245" spans="1:17" s="37" customFormat="1" ht="17.25" customHeight="1">
      <c r="A245" s="400" t="s">
        <v>341</v>
      </c>
      <c r="B245" s="251">
        <v>30</v>
      </c>
      <c r="C245" s="251">
        <v>30</v>
      </c>
      <c r="D245" s="251">
        <v>30</v>
      </c>
      <c r="E245" s="251">
        <v>0</v>
      </c>
      <c r="F245" s="251">
        <v>0</v>
      </c>
      <c r="G245" s="251">
        <v>0</v>
      </c>
      <c r="H245" s="252">
        <v>0</v>
      </c>
      <c r="I245" s="253">
        <v>0</v>
      </c>
      <c r="J245" s="251">
        <v>74</v>
      </c>
      <c r="K245" s="251">
        <v>74</v>
      </c>
      <c r="L245" s="251">
        <v>74</v>
      </c>
      <c r="M245" s="251">
        <v>0</v>
      </c>
      <c r="N245" s="251">
        <v>0</v>
      </c>
      <c r="O245" s="251">
        <v>0</v>
      </c>
      <c r="P245" s="251">
        <v>0</v>
      </c>
      <c r="Q245" s="252">
        <v>0</v>
      </c>
    </row>
    <row r="246" spans="1:17" s="37" customFormat="1" ht="17.25" customHeight="1">
      <c r="A246" s="399" t="s">
        <v>342</v>
      </c>
      <c r="B246" s="251">
        <v>165</v>
      </c>
      <c r="C246" s="251">
        <v>165</v>
      </c>
      <c r="D246" s="251">
        <v>124</v>
      </c>
      <c r="E246" s="251">
        <v>8</v>
      </c>
      <c r="F246" s="251">
        <v>30</v>
      </c>
      <c r="G246" s="251">
        <v>3</v>
      </c>
      <c r="H246" s="252">
        <v>0</v>
      </c>
      <c r="I246" s="253">
        <v>24</v>
      </c>
      <c r="J246" s="251">
        <v>401</v>
      </c>
      <c r="K246" s="251">
        <v>401</v>
      </c>
      <c r="L246" s="251">
        <v>322</v>
      </c>
      <c r="M246" s="251">
        <v>17</v>
      </c>
      <c r="N246" s="251">
        <v>56</v>
      </c>
      <c r="O246" s="251">
        <v>6</v>
      </c>
      <c r="P246" s="251">
        <v>0</v>
      </c>
      <c r="Q246" s="252">
        <v>28</v>
      </c>
    </row>
    <row r="247" spans="1:17" s="37" customFormat="1" ht="17.25" customHeight="1">
      <c r="A247" s="400" t="s">
        <v>343</v>
      </c>
      <c r="B247" s="254">
        <v>5</v>
      </c>
      <c r="C247" s="254">
        <v>5</v>
      </c>
      <c r="D247" s="254">
        <v>5</v>
      </c>
      <c r="E247" s="254">
        <v>0</v>
      </c>
      <c r="F247" s="254">
        <v>0</v>
      </c>
      <c r="G247" s="254">
        <v>0</v>
      </c>
      <c r="H247" s="255">
        <v>0</v>
      </c>
      <c r="I247" s="256">
        <v>0</v>
      </c>
      <c r="J247" s="254">
        <v>15</v>
      </c>
      <c r="K247" s="254">
        <v>15</v>
      </c>
      <c r="L247" s="254">
        <v>15</v>
      </c>
      <c r="M247" s="254">
        <v>0</v>
      </c>
      <c r="N247" s="254">
        <v>0</v>
      </c>
      <c r="O247" s="254">
        <v>0</v>
      </c>
      <c r="P247" s="254">
        <v>0</v>
      </c>
      <c r="Q247" s="255">
        <v>0</v>
      </c>
    </row>
    <row r="248" spans="1:17" s="37" customFormat="1" ht="17.25" customHeight="1" thickBot="1">
      <c r="A248" s="401" t="s">
        <v>344</v>
      </c>
      <c r="B248" s="257">
        <v>32</v>
      </c>
      <c r="C248" s="257">
        <v>32</v>
      </c>
      <c r="D248" s="257">
        <v>32</v>
      </c>
      <c r="E248" s="257">
        <v>0</v>
      </c>
      <c r="F248" s="257">
        <v>0</v>
      </c>
      <c r="G248" s="257">
        <v>0</v>
      </c>
      <c r="H248" s="258">
        <v>0</v>
      </c>
      <c r="I248" s="259">
        <v>0</v>
      </c>
      <c r="J248" s="257">
        <v>89</v>
      </c>
      <c r="K248" s="257">
        <v>89</v>
      </c>
      <c r="L248" s="257">
        <v>89</v>
      </c>
      <c r="M248" s="257">
        <v>0</v>
      </c>
      <c r="N248" s="257">
        <v>0</v>
      </c>
      <c r="O248" s="257">
        <v>0</v>
      </c>
      <c r="P248" s="257">
        <v>0</v>
      </c>
      <c r="Q248" s="258">
        <v>0</v>
      </c>
    </row>
    <row r="249" spans="1:17" ht="13.5" customHeight="1">
      <c r="A249" s="40"/>
      <c r="Q249" s="52"/>
    </row>
    <row r="250" spans="1:17" ht="22.5" customHeight="1">
      <c r="A250" s="615" t="s">
        <v>640</v>
      </c>
      <c r="B250" s="615"/>
      <c r="C250" s="615"/>
      <c r="D250" s="615"/>
      <c r="E250" s="615"/>
      <c r="F250" s="615"/>
      <c r="G250" s="615"/>
      <c r="H250" s="615"/>
      <c r="I250" s="616" t="s">
        <v>706</v>
      </c>
      <c r="J250" s="616"/>
      <c r="K250" s="616"/>
      <c r="L250" s="616"/>
      <c r="M250" s="616"/>
      <c r="N250" s="616"/>
      <c r="O250" s="616"/>
      <c r="P250" s="616"/>
      <c r="Q250" s="616"/>
    </row>
    <row r="251" spans="1:17" s="53" customFormat="1" ht="12" customHeight="1" thickBot="1">
      <c r="A251" s="54"/>
      <c r="N251" s="55"/>
      <c r="Q251" s="55"/>
    </row>
    <row r="252" spans="1:17" s="37" customFormat="1" ht="18" customHeight="1">
      <c r="A252" s="617" t="s">
        <v>132</v>
      </c>
      <c r="B252" s="619" t="s">
        <v>133</v>
      </c>
      <c r="C252" s="620"/>
      <c r="D252" s="620"/>
      <c r="E252" s="620"/>
      <c r="F252" s="620"/>
      <c r="G252" s="620"/>
      <c r="H252" s="620"/>
      <c r="I252" s="621" t="s">
        <v>134</v>
      </c>
      <c r="J252" s="624" t="s">
        <v>135</v>
      </c>
      <c r="K252" s="624"/>
      <c r="L252" s="624"/>
      <c r="M252" s="624"/>
      <c r="N252" s="624"/>
      <c r="O252" s="624"/>
      <c r="P252" s="624"/>
      <c r="Q252" s="625" t="s">
        <v>136</v>
      </c>
    </row>
    <row r="253" spans="1:17" s="37" customFormat="1" ht="18" customHeight="1">
      <c r="A253" s="618"/>
      <c r="B253" s="610" t="s">
        <v>137</v>
      </c>
      <c r="C253" s="612" t="s">
        <v>138</v>
      </c>
      <c r="D253" s="613"/>
      <c r="E253" s="613"/>
      <c r="F253" s="613"/>
      <c r="G253" s="614"/>
      <c r="H253" s="628" t="s">
        <v>139</v>
      </c>
      <c r="I253" s="622"/>
      <c r="J253" s="610" t="s">
        <v>137</v>
      </c>
      <c r="K253" s="612" t="s">
        <v>138</v>
      </c>
      <c r="L253" s="613"/>
      <c r="M253" s="613"/>
      <c r="N253" s="613"/>
      <c r="O253" s="614"/>
      <c r="P253" s="610" t="s">
        <v>139</v>
      </c>
      <c r="Q253" s="626"/>
    </row>
    <row r="254" spans="1:17" s="37" customFormat="1" ht="18" customHeight="1">
      <c r="A254" s="523"/>
      <c r="B254" s="611"/>
      <c r="C254" s="242" t="s">
        <v>140</v>
      </c>
      <c r="D254" s="242" t="s">
        <v>141</v>
      </c>
      <c r="E254" s="242" t="s">
        <v>436</v>
      </c>
      <c r="F254" s="242" t="s">
        <v>143</v>
      </c>
      <c r="G254" s="242" t="s">
        <v>144</v>
      </c>
      <c r="H254" s="629"/>
      <c r="I254" s="623"/>
      <c r="J254" s="611"/>
      <c r="K254" s="242" t="s">
        <v>140</v>
      </c>
      <c r="L254" s="242" t="s">
        <v>141</v>
      </c>
      <c r="M254" s="242" t="s">
        <v>436</v>
      </c>
      <c r="N254" s="242" t="s">
        <v>143</v>
      </c>
      <c r="O254" s="242" t="s">
        <v>144</v>
      </c>
      <c r="P254" s="611"/>
      <c r="Q254" s="627"/>
    </row>
    <row r="255" spans="1:17" s="37" customFormat="1" ht="17.25" customHeight="1">
      <c r="A255" s="399" t="s">
        <v>345</v>
      </c>
      <c r="B255" s="251">
        <v>66</v>
      </c>
      <c r="C255" s="251">
        <v>64</v>
      </c>
      <c r="D255" s="251">
        <v>61</v>
      </c>
      <c r="E255" s="251">
        <v>0</v>
      </c>
      <c r="F255" s="251">
        <v>3</v>
      </c>
      <c r="G255" s="251">
        <v>0</v>
      </c>
      <c r="H255" s="252">
        <v>2</v>
      </c>
      <c r="I255" s="253">
        <v>1</v>
      </c>
      <c r="J255" s="251">
        <v>201</v>
      </c>
      <c r="K255" s="251">
        <v>199</v>
      </c>
      <c r="L255" s="251">
        <v>193</v>
      </c>
      <c r="M255" s="251">
        <v>0</v>
      </c>
      <c r="N255" s="251">
        <v>6</v>
      </c>
      <c r="O255" s="251">
        <v>0</v>
      </c>
      <c r="P255" s="251">
        <v>2</v>
      </c>
      <c r="Q255" s="252">
        <v>2</v>
      </c>
    </row>
    <row r="256" spans="1:17" s="37" customFormat="1" ht="17.25" customHeight="1">
      <c r="A256" s="399" t="s">
        <v>604</v>
      </c>
      <c r="B256" s="251">
        <v>15</v>
      </c>
      <c r="C256" s="251">
        <v>15</v>
      </c>
      <c r="D256" s="251">
        <v>15</v>
      </c>
      <c r="E256" s="251">
        <v>0</v>
      </c>
      <c r="F256" s="251">
        <v>0</v>
      </c>
      <c r="G256" s="251">
        <v>0</v>
      </c>
      <c r="H256" s="252">
        <v>0</v>
      </c>
      <c r="I256" s="253">
        <v>0</v>
      </c>
      <c r="J256" s="251">
        <v>31</v>
      </c>
      <c r="K256" s="251">
        <v>31</v>
      </c>
      <c r="L256" s="251">
        <v>31</v>
      </c>
      <c r="M256" s="251">
        <v>0</v>
      </c>
      <c r="N256" s="251">
        <v>0</v>
      </c>
      <c r="O256" s="251">
        <v>0</v>
      </c>
      <c r="P256" s="251">
        <v>0</v>
      </c>
      <c r="Q256" s="252">
        <v>0</v>
      </c>
    </row>
    <row r="257" spans="1:17" s="37" customFormat="1" ht="17.25" customHeight="1">
      <c r="A257" s="400" t="s">
        <v>346</v>
      </c>
      <c r="B257" s="254">
        <v>7</v>
      </c>
      <c r="C257" s="254">
        <v>7</v>
      </c>
      <c r="D257" s="254">
        <v>7</v>
      </c>
      <c r="E257" s="254">
        <v>0</v>
      </c>
      <c r="F257" s="254">
        <v>0</v>
      </c>
      <c r="G257" s="254">
        <v>0</v>
      </c>
      <c r="H257" s="255">
        <v>0</v>
      </c>
      <c r="I257" s="256">
        <v>0</v>
      </c>
      <c r="J257" s="254">
        <v>24</v>
      </c>
      <c r="K257" s="254">
        <v>24</v>
      </c>
      <c r="L257" s="254">
        <v>24</v>
      </c>
      <c r="M257" s="254">
        <v>0</v>
      </c>
      <c r="N257" s="254">
        <v>0</v>
      </c>
      <c r="O257" s="254">
        <v>0</v>
      </c>
      <c r="P257" s="254">
        <v>0</v>
      </c>
      <c r="Q257" s="255">
        <v>0</v>
      </c>
    </row>
    <row r="258" spans="1:17" s="37" customFormat="1" ht="17.25" customHeight="1">
      <c r="A258" s="400" t="s">
        <v>445</v>
      </c>
      <c r="B258" s="254">
        <v>70</v>
      </c>
      <c r="C258" s="254">
        <v>70</v>
      </c>
      <c r="D258" s="254">
        <v>67</v>
      </c>
      <c r="E258" s="254">
        <v>0</v>
      </c>
      <c r="F258" s="254">
        <v>2</v>
      </c>
      <c r="G258" s="254">
        <v>1</v>
      </c>
      <c r="H258" s="255">
        <v>0</v>
      </c>
      <c r="I258" s="256">
        <v>3</v>
      </c>
      <c r="J258" s="254">
        <v>199</v>
      </c>
      <c r="K258" s="254">
        <v>199</v>
      </c>
      <c r="L258" s="254">
        <v>195</v>
      </c>
      <c r="M258" s="254">
        <v>0</v>
      </c>
      <c r="N258" s="254">
        <v>2</v>
      </c>
      <c r="O258" s="254">
        <v>2</v>
      </c>
      <c r="P258" s="254">
        <v>0</v>
      </c>
      <c r="Q258" s="255">
        <v>5</v>
      </c>
    </row>
    <row r="259" spans="1:17" s="37" customFormat="1" ht="17.25" customHeight="1">
      <c r="A259" s="399" t="s">
        <v>446</v>
      </c>
      <c r="B259" s="251">
        <v>54</v>
      </c>
      <c r="C259" s="251">
        <v>54</v>
      </c>
      <c r="D259" s="251">
        <v>53</v>
      </c>
      <c r="E259" s="251">
        <v>0</v>
      </c>
      <c r="F259" s="251">
        <v>1</v>
      </c>
      <c r="G259" s="251">
        <v>0</v>
      </c>
      <c r="H259" s="252">
        <v>0</v>
      </c>
      <c r="I259" s="253">
        <v>2</v>
      </c>
      <c r="J259" s="388">
        <v>152</v>
      </c>
      <c r="K259" s="388">
        <v>152</v>
      </c>
      <c r="L259" s="388">
        <v>148</v>
      </c>
      <c r="M259" s="251">
        <v>0</v>
      </c>
      <c r="N259" s="251">
        <v>4</v>
      </c>
      <c r="O259" s="251">
        <v>0</v>
      </c>
      <c r="P259" s="251">
        <v>0</v>
      </c>
      <c r="Q259" s="252">
        <v>2</v>
      </c>
    </row>
    <row r="260" spans="1:17" s="39" customFormat="1" ht="17.25" customHeight="1">
      <c r="A260" s="399" t="s">
        <v>603</v>
      </c>
      <c r="B260" s="395">
        <v>0</v>
      </c>
      <c r="C260" s="395">
        <v>0</v>
      </c>
      <c r="D260" s="254">
        <v>0</v>
      </c>
      <c r="E260" s="395">
        <v>0</v>
      </c>
      <c r="F260" s="395">
        <v>0</v>
      </c>
      <c r="G260" s="395">
        <v>0</v>
      </c>
      <c r="H260" s="396">
        <v>0</v>
      </c>
      <c r="I260" s="397">
        <v>0</v>
      </c>
      <c r="J260" s="395">
        <v>0</v>
      </c>
      <c r="K260" s="395">
        <v>0</v>
      </c>
      <c r="L260" s="395">
        <v>0</v>
      </c>
      <c r="M260" s="395">
        <v>0</v>
      </c>
      <c r="N260" s="395">
        <v>0</v>
      </c>
      <c r="O260" s="395">
        <v>0</v>
      </c>
      <c r="P260" s="395">
        <v>0</v>
      </c>
      <c r="Q260" s="396">
        <v>0</v>
      </c>
    </row>
    <row r="261" spans="1:17" s="37" customFormat="1" ht="17.25" customHeight="1">
      <c r="A261" s="399" t="s">
        <v>447</v>
      </c>
      <c r="B261" s="251">
        <v>50</v>
      </c>
      <c r="C261" s="389">
        <v>50</v>
      </c>
      <c r="D261" s="254">
        <v>48</v>
      </c>
      <c r="E261" s="251">
        <v>0</v>
      </c>
      <c r="F261" s="251">
        <v>2</v>
      </c>
      <c r="G261" s="251">
        <v>0</v>
      </c>
      <c r="H261" s="252">
        <v>0</v>
      </c>
      <c r="I261" s="253">
        <v>0</v>
      </c>
      <c r="J261" s="388">
        <v>132</v>
      </c>
      <c r="K261" s="388">
        <v>132</v>
      </c>
      <c r="L261" s="388">
        <v>127</v>
      </c>
      <c r="M261" s="251">
        <v>0</v>
      </c>
      <c r="N261" s="251">
        <v>5</v>
      </c>
      <c r="O261" s="251">
        <v>0</v>
      </c>
      <c r="P261" s="251">
        <v>0</v>
      </c>
      <c r="Q261" s="252">
        <v>0</v>
      </c>
    </row>
    <row r="262" spans="1:17" s="37" customFormat="1" ht="17.25" customHeight="1">
      <c r="A262" s="399" t="s">
        <v>448</v>
      </c>
      <c r="B262" s="251">
        <v>36</v>
      </c>
      <c r="C262" s="389">
        <v>35</v>
      </c>
      <c r="D262" s="254">
        <v>27</v>
      </c>
      <c r="E262" s="251">
        <v>7</v>
      </c>
      <c r="F262" s="251">
        <v>0</v>
      </c>
      <c r="G262" s="251">
        <v>1</v>
      </c>
      <c r="H262" s="252">
        <v>1</v>
      </c>
      <c r="I262" s="253">
        <v>0</v>
      </c>
      <c r="J262" s="388">
        <v>100</v>
      </c>
      <c r="K262" s="388">
        <v>99</v>
      </c>
      <c r="L262" s="388">
        <v>78</v>
      </c>
      <c r="M262" s="251">
        <v>18</v>
      </c>
      <c r="N262" s="251">
        <v>0</v>
      </c>
      <c r="O262" s="251">
        <v>3</v>
      </c>
      <c r="P262" s="251">
        <v>1</v>
      </c>
      <c r="Q262" s="252">
        <v>0</v>
      </c>
    </row>
    <row r="263" spans="1:17" s="37" customFormat="1" ht="17.25" customHeight="1">
      <c r="A263" s="399" t="s">
        <v>449</v>
      </c>
      <c r="B263" s="251">
        <v>6</v>
      </c>
      <c r="C263" s="389">
        <v>6</v>
      </c>
      <c r="D263" s="254">
        <v>6</v>
      </c>
      <c r="E263" s="251">
        <v>0</v>
      </c>
      <c r="F263" s="251">
        <v>0</v>
      </c>
      <c r="G263" s="251">
        <v>0</v>
      </c>
      <c r="H263" s="252">
        <v>0</v>
      </c>
      <c r="I263" s="253">
        <v>0</v>
      </c>
      <c r="J263" s="388">
        <v>20</v>
      </c>
      <c r="K263" s="388">
        <v>20</v>
      </c>
      <c r="L263" s="388">
        <v>20</v>
      </c>
      <c r="M263" s="251">
        <v>0</v>
      </c>
      <c r="N263" s="251">
        <v>0</v>
      </c>
      <c r="O263" s="251">
        <v>0</v>
      </c>
      <c r="P263" s="251">
        <v>0</v>
      </c>
      <c r="Q263" s="252">
        <v>0</v>
      </c>
    </row>
    <row r="264" spans="1:17" s="37" customFormat="1" ht="17.25" customHeight="1">
      <c r="A264" s="399" t="s">
        <v>605</v>
      </c>
      <c r="B264" s="254">
        <v>35</v>
      </c>
      <c r="C264" s="394">
        <v>35</v>
      </c>
      <c r="D264" s="254">
        <v>34</v>
      </c>
      <c r="E264" s="251">
        <v>0</v>
      </c>
      <c r="F264" s="251">
        <v>1</v>
      </c>
      <c r="G264" s="251">
        <v>0</v>
      </c>
      <c r="H264" s="252">
        <v>0</v>
      </c>
      <c r="I264" s="253">
        <v>0</v>
      </c>
      <c r="J264" s="390">
        <v>121</v>
      </c>
      <c r="K264" s="388">
        <v>121</v>
      </c>
      <c r="L264" s="388">
        <v>120</v>
      </c>
      <c r="M264" s="251">
        <v>0</v>
      </c>
      <c r="N264" s="251">
        <v>1</v>
      </c>
      <c r="O264" s="251">
        <v>0</v>
      </c>
      <c r="P264" s="251">
        <v>0</v>
      </c>
      <c r="Q264" s="252">
        <v>0</v>
      </c>
    </row>
    <row r="265" spans="1:17" s="37" customFormat="1" ht="17.25" customHeight="1">
      <c r="A265" s="398" t="s">
        <v>450</v>
      </c>
      <c r="B265" s="251">
        <v>47</v>
      </c>
      <c r="C265" s="251">
        <v>47</v>
      </c>
      <c r="D265" s="254">
        <v>47</v>
      </c>
      <c r="E265" s="251">
        <v>0</v>
      </c>
      <c r="F265" s="251">
        <v>0</v>
      </c>
      <c r="G265" s="251">
        <v>0</v>
      </c>
      <c r="H265" s="252">
        <v>0</v>
      </c>
      <c r="I265" s="253">
        <v>0</v>
      </c>
      <c r="J265" s="251">
        <v>142</v>
      </c>
      <c r="K265" s="251">
        <v>142</v>
      </c>
      <c r="L265" s="251">
        <v>142</v>
      </c>
      <c r="M265" s="251">
        <v>0</v>
      </c>
      <c r="N265" s="251">
        <v>0</v>
      </c>
      <c r="O265" s="251">
        <v>0</v>
      </c>
      <c r="P265" s="251">
        <v>0</v>
      </c>
      <c r="Q265" s="252">
        <v>0</v>
      </c>
    </row>
    <row r="266" spans="1:17" s="37" customFormat="1" ht="17.25" customHeight="1">
      <c r="A266" s="399" t="s">
        <v>451</v>
      </c>
      <c r="B266" s="251">
        <v>51</v>
      </c>
      <c r="C266" s="251">
        <v>49</v>
      </c>
      <c r="D266" s="251">
        <v>48</v>
      </c>
      <c r="E266" s="251">
        <v>0</v>
      </c>
      <c r="F266" s="251">
        <v>1</v>
      </c>
      <c r="G266" s="251">
        <v>0</v>
      </c>
      <c r="H266" s="252">
        <v>2</v>
      </c>
      <c r="I266" s="253">
        <v>0</v>
      </c>
      <c r="J266" s="251">
        <v>114</v>
      </c>
      <c r="K266" s="251">
        <v>110</v>
      </c>
      <c r="L266" s="251">
        <v>109</v>
      </c>
      <c r="M266" s="251">
        <v>0</v>
      </c>
      <c r="N266" s="251">
        <v>1</v>
      </c>
      <c r="O266" s="251">
        <v>0</v>
      </c>
      <c r="P266" s="251">
        <v>4</v>
      </c>
      <c r="Q266" s="252">
        <v>0</v>
      </c>
    </row>
    <row r="267" spans="1:17" s="37" customFormat="1" ht="17.25" customHeight="1">
      <c r="A267" s="399" t="s">
        <v>452</v>
      </c>
      <c r="B267" s="251">
        <v>56</v>
      </c>
      <c r="C267" s="251">
        <v>56</v>
      </c>
      <c r="D267" s="251">
        <v>55</v>
      </c>
      <c r="E267" s="251">
        <v>0</v>
      </c>
      <c r="F267" s="251">
        <v>1</v>
      </c>
      <c r="G267" s="251">
        <v>0</v>
      </c>
      <c r="H267" s="252">
        <v>0</v>
      </c>
      <c r="I267" s="253">
        <v>0</v>
      </c>
      <c r="J267" s="251">
        <v>148</v>
      </c>
      <c r="K267" s="251">
        <v>148</v>
      </c>
      <c r="L267" s="251">
        <v>145</v>
      </c>
      <c r="M267" s="251">
        <v>0</v>
      </c>
      <c r="N267" s="251">
        <v>3</v>
      </c>
      <c r="O267" s="251">
        <v>0</v>
      </c>
      <c r="P267" s="251">
        <v>0</v>
      </c>
      <c r="Q267" s="252">
        <v>0</v>
      </c>
    </row>
    <row r="268" spans="1:17" s="37" customFormat="1" ht="17.25" customHeight="1">
      <c r="A268" s="399" t="s">
        <v>453</v>
      </c>
      <c r="B268" s="251">
        <v>44</v>
      </c>
      <c r="C268" s="251">
        <v>43</v>
      </c>
      <c r="D268" s="251">
        <v>43</v>
      </c>
      <c r="E268" s="251">
        <v>0</v>
      </c>
      <c r="F268" s="251">
        <v>0</v>
      </c>
      <c r="G268" s="251">
        <v>0</v>
      </c>
      <c r="H268" s="252">
        <v>1</v>
      </c>
      <c r="I268" s="253">
        <v>0</v>
      </c>
      <c r="J268" s="251">
        <v>116</v>
      </c>
      <c r="K268" s="251">
        <v>115</v>
      </c>
      <c r="L268" s="251">
        <v>115</v>
      </c>
      <c r="M268" s="251">
        <v>0</v>
      </c>
      <c r="N268" s="251">
        <v>0</v>
      </c>
      <c r="O268" s="251">
        <v>0</v>
      </c>
      <c r="P268" s="251">
        <v>1</v>
      </c>
      <c r="Q268" s="252">
        <v>0</v>
      </c>
    </row>
    <row r="269" spans="1:17" s="37" customFormat="1" ht="17.25" customHeight="1">
      <c r="A269" s="399" t="s">
        <v>454</v>
      </c>
      <c r="B269" s="251">
        <v>21</v>
      </c>
      <c r="C269" s="251">
        <v>21</v>
      </c>
      <c r="D269" s="251">
        <v>21</v>
      </c>
      <c r="E269" s="251">
        <v>0</v>
      </c>
      <c r="F269" s="251">
        <v>0</v>
      </c>
      <c r="G269" s="251">
        <v>0</v>
      </c>
      <c r="H269" s="252">
        <v>0</v>
      </c>
      <c r="I269" s="253">
        <v>0</v>
      </c>
      <c r="J269" s="251">
        <v>55</v>
      </c>
      <c r="K269" s="251">
        <v>55</v>
      </c>
      <c r="L269" s="251">
        <v>55</v>
      </c>
      <c r="M269" s="251">
        <v>0</v>
      </c>
      <c r="N269" s="251">
        <v>0</v>
      </c>
      <c r="O269" s="251">
        <v>0</v>
      </c>
      <c r="P269" s="251">
        <v>0</v>
      </c>
      <c r="Q269" s="252">
        <v>0</v>
      </c>
    </row>
    <row r="270" spans="1:17" s="37" customFormat="1" ht="17.25" customHeight="1">
      <c r="A270" s="399" t="s">
        <v>455</v>
      </c>
      <c r="B270" s="251">
        <v>39</v>
      </c>
      <c r="C270" s="251">
        <v>39</v>
      </c>
      <c r="D270" s="251">
        <v>38</v>
      </c>
      <c r="E270" s="251">
        <v>0</v>
      </c>
      <c r="F270" s="251">
        <v>1</v>
      </c>
      <c r="G270" s="251">
        <v>0</v>
      </c>
      <c r="H270" s="252">
        <v>0</v>
      </c>
      <c r="I270" s="253">
        <v>0</v>
      </c>
      <c r="J270" s="251">
        <v>103</v>
      </c>
      <c r="K270" s="251">
        <v>103</v>
      </c>
      <c r="L270" s="251">
        <v>99</v>
      </c>
      <c r="M270" s="251">
        <v>0</v>
      </c>
      <c r="N270" s="251">
        <v>4</v>
      </c>
      <c r="O270" s="251">
        <v>0</v>
      </c>
      <c r="P270" s="251">
        <v>0</v>
      </c>
      <c r="Q270" s="252">
        <v>0</v>
      </c>
    </row>
    <row r="271" spans="1:17" s="37" customFormat="1" ht="17.25" customHeight="1">
      <c r="A271" s="399" t="s">
        <v>456</v>
      </c>
      <c r="B271" s="251">
        <v>28</v>
      </c>
      <c r="C271" s="251">
        <v>27</v>
      </c>
      <c r="D271" s="251">
        <v>26</v>
      </c>
      <c r="E271" s="251">
        <v>0</v>
      </c>
      <c r="F271" s="251">
        <v>1</v>
      </c>
      <c r="G271" s="251">
        <v>0</v>
      </c>
      <c r="H271" s="252">
        <v>1</v>
      </c>
      <c r="I271" s="253">
        <v>0</v>
      </c>
      <c r="J271" s="251">
        <v>85</v>
      </c>
      <c r="K271" s="251">
        <v>84</v>
      </c>
      <c r="L271" s="251">
        <v>81</v>
      </c>
      <c r="M271" s="251">
        <v>0</v>
      </c>
      <c r="N271" s="251">
        <v>3</v>
      </c>
      <c r="O271" s="251">
        <v>0</v>
      </c>
      <c r="P271" s="251">
        <v>1</v>
      </c>
      <c r="Q271" s="252">
        <v>0</v>
      </c>
    </row>
    <row r="272" spans="1:17" s="37" customFormat="1" ht="17.25" customHeight="1">
      <c r="A272" s="399" t="s">
        <v>457</v>
      </c>
      <c r="B272" s="251">
        <v>25</v>
      </c>
      <c r="C272" s="251">
        <v>25</v>
      </c>
      <c r="D272" s="251">
        <v>25</v>
      </c>
      <c r="E272" s="251">
        <v>0</v>
      </c>
      <c r="F272" s="251">
        <v>0</v>
      </c>
      <c r="G272" s="251">
        <v>0</v>
      </c>
      <c r="H272" s="252">
        <v>0</v>
      </c>
      <c r="I272" s="253">
        <v>0</v>
      </c>
      <c r="J272" s="251">
        <v>76</v>
      </c>
      <c r="K272" s="251">
        <v>76</v>
      </c>
      <c r="L272" s="251">
        <v>76</v>
      </c>
      <c r="M272" s="251">
        <v>0</v>
      </c>
      <c r="N272" s="251">
        <v>0</v>
      </c>
      <c r="O272" s="251">
        <v>0</v>
      </c>
      <c r="P272" s="251">
        <v>0</v>
      </c>
      <c r="Q272" s="252">
        <v>0</v>
      </c>
    </row>
    <row r="273" spans="1:17" s="37" customFormat="1" ht="17.25" customHeight="1">
      <c r="A273" s="399" t="s">
        <v>458</v>
      </c>
      <c r="B273" s="251">
        <v>177</v>
      </c>
      <c r="C273" s="251">
        <v>176</v>
      </c>
      <c r="D273" s="251">
        <v>152</v>
      </c>
      <c r="E273" s="251">
        <v>20</v>
      </c>
      <c r="F273" s="251">
        <v>2</v>
      </c>
      <c r="G273" s="251">
        <v>2</v>
      </c>
      <c r="H273" s="252">
        <v>1</v>
      </c>
      <c r="I273" s="253">
        <v>0</v>
      </c>
      <c r="J273" s="251">
        <v>470</v>
      </c>
      <c r="K273" s="251">
        <v>465</v>
      </c>
      <c r="L273" s="251">
        <v>408</v>
      </c>
      <c r="M273" s="251">
        <v>47</v>
      </c>
      <c r="N273" s="251">
        <v>5</v>
      </c>
      <c r="O273" s="251">
        <v>5</v>
      </c>
      <c r="P273" s="251">
        <v>5</v>
      </c>
      <c r="Q273" s="252">
        <v>0</v>
      </c>
    </row>
    <row r="274" spans="1:17" s="37" customFormat="1" ht="17.25" customHeight="1">
      <c r="A274" s="399" t="s">
        <v>459</v>
      </c>
      <c r="B274" s="251">
        <v>67</v>
      </c>
      <c r="C274" s="251">
        <v>66</v>
      </c>
      <c r="D274" s="251">
        <v>63</v>
      </c>
      <c r="E274" s="251">
        <v>0</v>
      </c>
      <c r="F274" s="251">
        <v>3</v>
      </c>
      <c r="G274" s="251">
        <v>0</v>
      </c>
      <c r="H274" s="252">
        <v>1</v>
      </c>
      <c r="I274" s="253">
        <v>0</v>
      </c>
      <c r="J274" s="251">
        <v>204</v>
      </c>
      <c r="K274" s="251">
        <v>203</v>
      </c>
      <c r="L274" s="251">
        <v>198</v>
      </c>
      <c r="M274" s="251">
        <v>0</v>
      </c>
      <c r="N274" s="251">
        <v>5</v>
      </c>
      <c r="O274" s="251">
        <v>0</v>
      </c>
      <c r="P274" s="251">
        <v>1</v>
      </c>
      <c r="Q274" s="252">
        <v>0</v>
      </c>
    </row>
    <row r="275" spans="1:17" s="37" customFormat="1" ht="17.25" customHeight="1">
      <c r="A275" s="399" t="s">
        <v>460</v>
      </c>
      <c r="B275" s="251">
        <v>32</v>
      </c>
      <c r="C275" s="251">
        <v>32</v>
      </c>
      <c r="D275" s="251">
        <v>31</v>
      </c>
      <c r="E275" s="251">
        <v>0</v>
      </c>
      <c r="F275" s="251">
        <v>1</v>
      </c>
      <c r="G275" s="251">
        <v>0</v>
      </c>
      <c r="H275" s="252">
        <v>0</v>
      </c>
      <c r="I275" s="253">
        <v>1</v>
      </c>
      <c r="J275" s="251">
        <v>84</v>
      </c>
      <c r="K275" s="251">
        <v>84</v>
      </c>
      <c r="L275" s="251">
        <v>83</v>
      </c>
      <c r="M275" s="251">
        <v>0</v>
      </c>
      <c r="N275" s="251">
        <v>1</v>
      </c>
      <c r="O275" s="251">
        <v>0</v>
      </c>
      <c r="P275" s="251">
        <v>0</v>
      </c>
      <c r="Q275" s="252">
        <v>2</v>
      </c>
    </row>
    <row r="276" spans="1:17" s="37" customFormat="1" ht="17.25" customHeight="1">
      <c r="A276" s="399" t="s">
        <v>536</v>
      </c>
      <c r="B276" s="386">
        <v>195</v>
      </c>
      <c r="C276" s="386">
        <v>192</v>
      </c>
      <c r="D276" s="386">
        <v>147</v>
      </c>
      <c r="E276" s="251">
        <v>34</v>
      </c>
      <c r="F276" s="386">
        <v>6</v>
      </c>
      <c r="G276" s="386">
        <v>5</v>
      </c>
      <c r="H276" s="252">
        <v>3</v>
      </c>
      <c r="I276" s="253">
        <v>6</v>
      </c>
      <c r="J276" s="386">
        <v>509</v>
      </c>
      <c r="K276" s="386">
        <v>505</v>
      </c>
      <c r="L276" s="386">
        <v>406</v>
      </c>
      <c r="M276" s="251">
        <v>79</v>
      </c>
      <c r="N276" s="386">
        <v>13</v>
      </c>
      <c r="O276" s="386">
        <v>7</v>
      </c>
      <c r="P276" s="251">
        <v>4</v>
      </c>
      <c r="Q276" s="252">
        <v>6</v>
      </c>
    </row>
    <row r="277" spans="1:17" s="37" customFormat="1" ht="17.25" customHeight="1">
      <c r="A277" s="399" t="s">
        <v>537</v>
      </c>
      <c r="B277" s="386">
        <v>133</v>
      </c>
      <c r="C277" s="386">
        <v>132</v>
      </c>
      <c r="D277" s="386">
        <v>126</v>
      </c>
      <c r="E277" s="251">
        <v>0</v>
      </c>
      <c r="F277" s="386">
        <v>0</v>
      </c>
      <c r="G277" s="251">
        <v>6</v>
      </c>
      <c r="H277" s="252">
        <v>1</v>
      </c>
      <c r="I277" s="253">
        <v>1</v>
      </c>
      <c r="J277" s="386">
        <v>391</v>
      </c>
      <c r="K277" s="386">
        <v>389</v>
      </c>
      <c r="L277" s="386">
        <v>383</v>
      </c>
      <c r="M277" s="251">
        <v>0</v>
      </c>
      <c r="N277" s="386">
        <v>0</v>
      </c>
      <c r="O277" s="251">
        <v>6</v>
      </c>
      <c r="P277" s="251">
        <v>2</v>
      </c>
      <c r="Q277" s="252">
        <v>1</v>
      </c>
    </row>
    <row r="278" spans="1:17" s="37" customFormat="1" ht="17.25" customHeight="1">
      <c r="A278" s="400" t="s">
        <v>538</v>
      </c>
      <c r="B278" s="391">
        <v>72</v>
      </c>
      <c r="C278" s="391">
        <v>71</v>
      </c>
      <c r="D278" s="391">
        <v>70</v>
      </c>
      <c r="E278" s="254">
        <v>0</v>
      </c>
      <c r="F278" s="391">
        <v>1</v>
      </c>
      <c r="G278" s="391">
        <v>0</v>
      </c>
      <c r="H278" s="255">
        <v>1</v>
      </c>
      <c r="I278" s="256">
        <v>1</v>
      </c>
      <c r="J278" s="391">
        <v>204</v>
      </c>
      <c r="K278" s="391">
        <v>203</v>
      </c>
      <c r="L278" s="391">
        <v>202</v>
      </c>
      <c r="M278" s="254">
        <v>0</v>
      </c>
      <c r="N278" s="391">
        <v>1</v>
      </c>
      <c r="O278" s="391">
        <v>0</v>
      </c>
      <c r="P278" s="254">
        <v>1</v>
      </c>
      <c r="Q278" s="255">
        <v>5</v>
      </c>
    </row>
    <row r="279" spans="1:17" s="37" customFormat="1" ht="17.25" customHeight="1">
      <c r="A279" s="402" t="s">
        <v>461</v>
      </c>
      <c r="B279" s="386">
        <v>1034</v>
      </c>
      <c r="C279" s="386">
        <v>1022</v>
      </c>
      <c r="D279" s="386">
        <v>974</v>
      </c>
      <c r="E279" s="251">
        <v>0</v>
      </c>
      <c r="F279" s="386">
        <v>44</v>
      </c>
      <c r="G279" s="386">
        <v>4</v>
      </c>
      <c r="H279" s="252">
        <v>12</v>
      </c>
      <c r="I279" s="253">
        <v>4</v>
      </c>
      <c r="J279" s="386">
        <v>2910</v>
      </c>
      <c r="K279" s="386">
        <v>2883</v>
      </c>
      <c r="L279" s="386">
        <v>2778</v>
      </c>
      <c r="M279" s="251">
        <v>0</v>
      </c>
      <c r="N279" s="386">
        <v>97</v>
      </c>
      <c r="O279" s="386">
        <v>8</v>
      </c>
      <c r="P279" s="251">
        <v>27</v>
      </c>
      <c r="Q279" s="252">
        <v>6</v>
      </c>
    </row>
    <row r="280" spans="1:17" s="37" customFormat="1" ht="17.25" customHeight="1">
      <c r="A280" s="402" t="s">
        <v>462</v>
      </c>
      <c r="B280" s="386">
        <v>884</v>
      </c>
      <c r="C280" s="386">
        <v>875</v>
      </c>
      <c r="D280" s="386">
        <v>706</v>
      </c>
      <c r="E280" s="251">
        <v>66</v>
      </c>
      <c r="F280" s="386">
        <v>97</v>
      </c>
      <c r="G280" s="386">
        <v>6</v>
      </c>
      <c r="H280" s="252">
        <v>9</v>
      </c>
      <c r="I280" s="253">
        <v>9</v>
      </c>
      <c r="J280" s="386">
        <v>2320</v>
      </c>
      <c r="K280" s="386">
        <v>2300</v>
      </c>
      <c r="L280" s="386">
        <v>1947</v>
      </c>
      <c r="M280" s="251">
        <v>139</v>
      </c>
      <c r="N280" s="386">
        <v>201</v>
      </c>
      <c r="O280" s="386">
        <v>13</v>
      </c>
      <c r="P280" s="251">
        <v>20</v>
      </c>
      <c r="Q280" s="252">
        <v>23</v>
      </c>
    </row>
    <row r="281" spans="1:17" s="37" customFormat="1" ht="17.25" customHeight="1">
      <c r="A281" s="402" t="s">
        <v>463</v>
      </c>
      <c r="B281" s="386">
        <v>695</v>
      </c>
      <c r="C281" s="386">
        <v>690</v>
      </c>
      <c r="D281" s="386">
        <v>518</v>
      </c>
      <c r="E281" s="251">
        <v>0</v>
      </c>
      <c r="F281" s="386">
        <v>166</v>
      </c>
      <c r="G281" s="251">
        <v>6</v>
      </c>
      <c r="H281" s="252">
        <v>5</v>
      </c>
      <c r="I281" s="253">
        <v>4</v>
      </c>
      <c r="J281" s="386">
        <v>1725</v>
      </c>
      <c r="K281" s="386">
        <v>1714</v>
      </c>
      <c r="L281" s="386">
        <v>1380</v>
      </c>
      <c r="M281" s="251">
        <v>0</v>
      </c>
      <c r="N281" s="386">
        <v>325</v>
      </c>
      <c r="O281" s="251">
        <v>9</v>
      </c>
      <c r="P281" s="251">
        <v>11</v>
      </c>
      <c r="Q281" s="252">
        <v>10</v>
      </c>
    </row>
    <row r="282" spans="1:17" s="37" customFormat="1" ht="17.25" customHeight="1">
      <c r="A282" s="402" t="s">
        <v>464</v>
      </c>
      <c r="B282" s="386">
        <v>577</v>
      </c>
      <c r="C282" s="386">
        <v>574</v>
      </c>
      <c r="D282" s="386">
        <v>443</v>
      </c>
      <c r="E282" s="251">
        <v>50</v>
      </c>
      <c r="F282" s="386">
        <v>79</v>
      </c>
      <c r="G282" s="386">
        <v>2</v>
      </c>
      <c r="H282" s="252">
        <v>3</v>
      </c>
      <c r="I282" s="253">
        <v>2</v>
      </c>
      <c r="J282" s="386">
        <v>1683</v>
      </c>
      <c r="K282" s="386">
        <v>1677</v>
      </c>
      <c r="L282" s="386">
        <v>1350</v>
      </c>
      <c r="M282" s="251">
        <v>88</v>
      </c>
      <c r="N282" s="386">
        <v>237</v>
      </c>
      <c r="O282" s="386">
        <v>2</v>
      </c>
      <c r="P282" s="251">
        <v>6</v>
      </c>
      <c r="Q282" s="252">
        <v>9</v>
      </c>
    </row>
    <row r="283" spans="1:17" s="37" customFormat="1" ht="17.25" customHeight="1">
      <c r="A283" s="402" t="s">
        <v>465</v>
      </c>
      <c r="B283" s="386">
        <v>585</v>
      </c>
      <c r="C283" s="386">
        <v>580</v>
      </c>
      <c r="D283" s="386">
        <v>531</v>
      </c>
      <c r="E283" s="251">
        <v>0</v>
      </c>
      <c r="F283" s="386">
        <v>46</v>
      </c>
      <c r="G283" s="386">
        <v>3</v>
      </c>
      <c r="H283" s="252">
        <v>5</v>
      </c>
      <c r="I283" s="253">
        <v>4</v>
      </c>
      <c r="J283" s="386">
        <v>1709</v>
      </c>
      <c r="K283" s="386">
        <v>1696</v>
      </c>
      <c r="L283" s="386">
        <v>1578</v>
      </c>
      <c r="M283" s="251">
        <v>0</v>
      </c>
      <c r="N283" s="386">
        <v>107</v>
      </c>
      <c r="O283" s="386">
        <v>11</v>
      </c>
      <c r="P283" s="251">
        <v>13</v>
      </c>
      <c r="Q283" s="252">
        <v>10</v>
      </c>
    </row>
    <row r="284" spans="1:17" s="37" customFormat="1" ht="17.25" customHeight="1">
      <c r="A284" s="402" t="s">
        <v>466</v>
      </c>
      <c r="B284" s="386">
        <v>457</v>
      </c>
      <c r="C284" s="386">
        <v>454</v>
      </c>
      <c r="D284" s="386">
        <v>320</v>
      </c>
      <c r="E284" s="251">
        <v>0</v>
      </c>
      <c r="F284" s="386">
        <v>128</v>
      </c>
      <c r="G284" s="386">
        <v>6</v>
      </c>
      <c r="H284" s="252">
        <v>3</v>
      </c>
      <c r="I284" s="253">
        <v>9</v>
      </c>
      <c r="J284" s="386">
        <v>1165</v>
      </c>
      <c r="K284" s="386">
        <v>1159</v>
      </c>
      <c r="L284" s="386">
        <v>919</v>
      </c>
      <c r="M284" s="251">
        <v>0</v>
      </c>
      <c r="N284" s="386">
        <v>230</v>
      </c>
      <c r="O284" s="386">
        <v>10</v>
      </c>
      <c r="P284" s="251">
        <v>6</v>
      </c>
      <c r="Q284" s="252">
        <v>13</v>
      </c>
    </row>
    <row r="285" spans="1:17" s="37" customFormat="1" ht="17.25" customHeight="1">
      <c r="A285" s="402" t="s">
        <v>467</v>
      </c>
      <c r="B285" s="386">
        <v>345</v>
      </c>
      <c r="C285" s="386">
        <v>343</v>
      </c>
      <c r="D285" s="386">
        <v>290</v>
      </c>
      <c r="E285" s="251">
        <v>0</v>
      </c>
      <c r="F285" s="386">
        <v>49</v>
      </c>
      <c r="G285" s="251">
        <v>4</v>
      </c>
      <c r="H285" s="252">
        <v>2</v>
      </c>
      <c r="I285" s="253">
        <v>2</v>
      </c>
      <c r="J285" s="386">
        <v>942</v>
      </c>
      <c r="K285" s="386">
        <v>938</v>
      </c>
      <c r="L285" s="386">
        <v>822</v>
      </c>
      <c r="M285" s="251">
        <v>0</v>
      </c>
      <c r="N285" s="386">
        <v>108</v>
      </c>
      <c r="O285" s="251">
        <v>8</v>
      </c>
      <c r="P285" s="251">
        <v>4</v>
      </c>
      <c r="Q285" s="252">
        <v>4</v>
      </c>
    </row>
    <row r="286" spans="1:17" s="37" customFormat="1" ht="17.25" customHeight="1">
      <c r="A286" s="402" t="s">
        <v>347</v>
      </c>
      <c r="B286" s="386">
        <v>233</v>
      </c>
      <c r="C286" s="386">
        <v>232</v>
      </c>
      <c r="D286" s="386">
        <v>210</v>
      </c>
      <c r="E286" s="251">
        <v>0</v>
      </c>
      <c r="F286" s="386">
        <v>20</v>
      </c>
      <c r="G286" s="386">
        <v>2</v>
      </c>
      <c r="H286" s="252">
        <v>1</v>
      </c>
      <c r="I286" s="253">
        <v>0</v>
      </c>
      <c r="J286" s="386">
        <v>603</v>
      </c>
      <c r="K286" s="386">
        <v>600</v>
      </c>
      <c r="L286" s="386">
        <v>546</v>
      </c>
      <c r="M286" s="251">
        <v>0</v>
      </c>
      <c r="N286" s="386">
        <v>49</v>
      </c>
      <c r="O286" s="386">
        <v>5</v>
      </c>
      <c r="P286" s="251">
        <v>3</v>
      </c>
      <c r="Q286" s="252">
        <v>0</v>
      </c>
    </row>
    <row r="287" spans="1:17" s="37" customFormat="1" ht="17.25" customHeight="1">
      <c r="A287" s="402" t="s">
        <v>348</v>
      </c>
      <c r="B287" s="386">
        <v>453</v>
      </c>
      <c r="C287" s="386">
        <v>447</v>
      </c>
      <c r="D287" s="386">
        <v>446</v>
      </c>
      <c r="E287" s="251">
        <v>0</v>
      </c>
      <c r="F287" s="386">
        <v>0</v>
      </c>
      <c r="G287" s="386">
        <v>1</v>
      </c>
      <c r="H287" s="252">
        <v>6</v>
      </c>
      <c r="I287" s="253">
        <v>0</v>
      </c>
      <c r="J287" s="386">
        <v>1379</v>
      </c>
      <c r="K287" s="386">
        <v>1357</v>
      </c>
      <c r="L287" s="386">
        <v>1356</v>
      </c>
      <c r="M287" s="251">
        <v>0</v>
      </c>
      <c r="N287" s="386">
        <v>0</v>
      </c>
      <c r="O287" s="386">
        <v>1</v>
      </c>
      <c r="P287" s="251">
        <v>22</v>
      </c>
      <c r="Q287" s="252">
        <v>0</v>
      </c>
    </row>
    <row r="288" spans="1:17" s="37" customFormat="1" ht="17.25" customHeight="1">
      <c r="A288" s="402" t="s">
        <v>349</v>
      </c>
      <c r="B288" s="386">
        <v>1137</v>
      </c>
      <c r="C288" s="386">
        <v>1123</v>
      </c>
      <c r="D288" s="386">
        <v>926</v>
      </c>
      <c r="E288" s="251">
        <v>31</v>
      </c>
      <c r="F288" s="386">
        <v>162</v>
      </c>
      <c r="G288" s="386">
        <v>4</v>
      </c>
      <c r="H288" s="252">
        <v>14</v>
      </c>
      <c r="I288" s="253">
        <v>9</v>
      </c>
      <c r="J288" s="386">
        <v>3403</v>
      </c>
      <c r="K288" s="386">
        <v>3374</v>
      </c>
      <c r="L288" s="386">
        <v>2885</v>
      </c>
      <c r="M288" s="251">
        <v>79</v>
      </c>
      <c r="N288" s="386">
        <v>406</v>
      </c>
      <c r="O288" s="386">
        <v>4</v>
      </c>
      <c r="P288" s="251">
        <v>29</v>
      </c>
      <c r="Q288" s="252">
        <v>16</v>
      </c>
    </row>
    <row r="289" spans="1:17" s="37" customFormat="1" ht="17.25" customHeight="1">
      <c r="A289" s="402" t="s">
        <v>468</v>
      </c>
      <c r="B289" s="386">
        <v>869</v>
      </c>
      <c r="C289" s="386">
        <v>864</v>
      </c>
      <c r="D289" s="386">
        <v>737</v>
      </c>
      <c r="E289" s="251">
        <v>0</v>
      </c>
      <c r="F289" s="386">
        <v>118</v>
      </c>
      <c r="G289" s="386">
        <v>9</v>
      </c>
      <c r="H289" s="252">
        <v>5</v>
      </c>
      <c r="I289" s="253">
        <v>6</v>
      </c>
      <c r="J289" s="386">
        <v>2573</v>
      </c>
      <c r="K289" s="386">
        <v>2559</v>
      </c>
      <c r="L289" s="386">
        <v>2229</v>
      </c>
      <c r="M289" s="251">
        <v>0</v>
      </c>
      <c r="N289" s="386">
        <v>311</v>
      </c>
      <c r="O289" s="386">
        <v>19</v>
      </c>
      <c r="P289" s="251">
        <v>14</v>
      </c>
      <c r="Q289" s="252">
        <v>16</v>
      </c>
    </row>
    <row r="290" spans="1:17" s="37" customFormat="1" ht="17.25" customHeight="1">
      <c r="A290" s="402" t="s">
        <v>469</v>
      </c>
      <c r="B290" s="386">
        <v>548</v>
      </c>
      <c r="C290" s="386">
        <v>542</v>
      </c>
      <c r="D290" s="386">
        <v>510</v>
      </c>
      <c r="E290" s="251">
        <v>0</v>
      </c>
      <c r="F290" s="386">
        <v>31</v>
      </c>
      <c r="G290" s="251">
        <v>1</v>
      </c>
      <c r="H290" s="252">
        <v>6</v>
      </c>
      <c r="I290" s="253">
        <v>1</v>
      </c>
      <c r="J290" s="386">
        <v>1616</v>
      </c>
      <c r="K290" s="386">
        <v>1599</v>
      </c>
      <c r="L290" s="386">
        <v>1505</v>
      </c>
      <c r="M290" s="251">
        <v>0</v>
      </c>
      <c r="N290" s="386">
        <v>91</v>
      </c>
      <c r="O290" s="251">
        <v>3</v>
      </c>
      <c r="P290" s="251">
        <v>17</v>
      </c>
      <c r="Q290" s="252">
        <v>1</v>
      </c>
    </row>
    <row r="291" spans="1:17" s="37" customFormat="1" ht="17.25" customHeight="1">
      <c r="A291" s="402" t="s">
        <v>470</v>
      </c>
      <c r="B291" s="386">
        <v>400</v>
      </c>
      <c r="C291" s="386">
        <v>400</v>
      </c>
      <c r="D291" s="386">
        <v>313</v>
      </c>
      <c r="E291" s="251">
        <v>0</v>
      </c>
      <c r="F291" s="386">
        <v>85</v>
      </c>
      <c r="G291" s="386">
        <v>2</v>
      </c>
      <c r="H291" s="252">
        <v>0</v>
      </c>
      <c r="I291" s="253">
        <v>11</v>
      </c>
      <c r="J291" s="386">
        <v>1134</v>
      </c>
      <c r="K291" s="386">
        <v>1134</v>
      </c>
      <c r="L291" s="386">
        <v>955</v>
      </c>
      <c r="M291" s="251">
        <v>0</v>
      </c>
      <c r="N291" s="386">
        <v>175</v>
      </c>
      <c r="O291" s="386">
        <v>4</v>
      </c>
      <c r="P291" s="251">
        <v>0</v>
      </c>
      <c r="Q291" s="252">
        <v>21</v>
      </c>
    </row>
    <row r="292" spans="1:17" s="37" customFormat="1" ht="17.25" customHeight="1">
      <c r="A292" s="402" t="s">
        <v>471</v>
      </c>
      <c r="B292" s="386">
        <v>603</v>
      </c>
      <c r="C292" s="386">
        <v>599</v>
      </c>
      <c r="D292" s="386">
        <v>468</v>
      </c>
      <c r="E292" s="251">
        <v>0</v>
      </c>
      <c r="F292" s="386">
        <v>119</v>
      </c>
      <c r="G292" s="386">
        <v>12</v>
      </c>
      <c r="H292" s="252">
        <v>4</v>
      </c>
      <c r="I292" s="253">
        <v>0</v>
      </c>
      <c r="J292" s="386">
        <v>1727</v>
      </c>
      <c r="K292" s="386">
        <v>1715</v>
      </c>
      <c r="L292" s="386">
        <v>1430</v>
      </c>
      <c r="M292" s="251">
        <v>0</v>
      </c>
      <c r="N292" s="386">
        <v>264</v>
      </c>
      <c r="O292" s="386">
        <v>21</v>
      </c>
      <c r="P292" s="251">
        <v>12</v>
      </c>
      <c r="Q292" s="252">
        <v>0</v>
      </c>
    </row>
    <row r="293" spans="1:17" s="37" customFormat="1" ht="17.25" customHeight="1">
      <c r="A293" s="402" t="s">
        <v>472</v>
      </c>
      <c r="B293" s="386">
        <v>862</v>
      </c>
      <c r="C293" s="386">
        <v>853</v>
      </c>
      <c r="D293" s="386">
        <v>665</v>
      </c>
      <c r="E293" s="251">
        <v>0</v>
      </c>
      <c r="F293" s="386">
        <v>176</v>
      </c>
      <c r="G293" s="386">
        <v>12</v>
      </c>
      <c r="H293" s="252">
        <v>9</v>
      </c>
      <c r="I293" s="253">
        <v>13</v>
      </c>
      <c r="J293" s="386">
        <v>2231</v>
      </c>
      <c r="K293" s="386">
        <v>2206</v>
      </c>
      <c r="L293" s="386">
        <v>1793</v>
      </c>
      <c r="M293" s="251">
        <v>0</v>
      </c>
      <c r="N293" s="386">
        <v>394</v>
      </c>
      <c r="O293" s="386">
        <v>19</v>
      </c>
      <c r="P293" s="251">
        <v>25</v>
      </c>
      <c r="Q293" s="252">
        <v>19</v>
      </c>
    </row>
    <row r="294" spans="1:17" s="37" customFormat="1" ht="17.25" customHeight="1">
      <c r="A294" s="402" t="s">
        <v>473</v>
      </c>
      <c r="B294" s="386">
        <v>671</v>
      </c>
      <c r="C294" s="386">
        <v>665</v>
      </c>
      <c r="D294" s="386">
        <v>590</v>
      </c>
      <c r="E294" s="251">
        <v>0</v>
      </c>
      <c r="F294" s="386">
        <v>75</v>
      </c>
      <c r="G294" s="386">
        <v>0</v>
      </c>
      <c r="H294" s="252">
        <v>6</v>
      </c>
      <c r="I294" s="253">
        <v>12</v>
      </c>
      <c r="J294" s="386">
        <v>1946</v>
      </c>
      <c r="K294" s="386">
        <v>1932</v>
      </c>
      <c r="L294" s="386">
        <v>1741</v>
      </c>
      <c r="M294" s="251">
        <v>0</v>
      </c>
      <c r="N294" s="386">
        <v>191</v>
      </c>
      <c r="O294" s="386">
        <v>0</v>
      </c>
      <c r="P294" s="251">
        <v>14</v>
      </c>
      <c r="Q294" s="252">
        <v>23</v>
      </c>
    </row>
    <row r="295" spans="1:17" s="37" customFormat="1" ht="17.25" customHeight="1" thickBot="1">
      <c r="A295" s="403" t="s">
        <v>474</v>
      </c>
      <c r="B295" s="392">
        <v>72</v>
      </c>
      <c r="C295" s="392">
        <v>72</v>
      </c>
      <c r="D295" s="392">
        <v>68</v>
      </c>
      <c r="E295" s="257">
        <v>0</v>
      </c>
      <c r="F295" s="392">
        <v>4</v>
      </c>
      <c r="G295" s="257">
        <v>0</v>
      </c>
      <c r="H295" s="258">
        <v>0</v>
      </c>
      <c r="I295" s="259">
        <v>0</v>
      </c>
      <c r="J295" s="392">
        <v>184</v>
      </c>
      <c r="K295" s="392">
        <v>184</v>
      </c>
      <c r="L295" s="392">
        <v>177</v>
      </c>
      <c r="M295" s="257">
        <v>0</v>
      </c>
      <c r="N295" s="392">
        <v>7</v>
      </c>
      <c r="O295" s="257">
        <v>0</v>
      </c>
      <c r="P295" s="257">
        <v>0</v>
      </c>
      <c r="Q295" s="258">
        <v>0</v>
      </c>
    </row>
    <row r="296" spans="1:17" ht="15.75" customHeight="1">
      <c r="A296" s="261" t="s">
        <v>617</v>
      </c>
    </row>
    <row r="297" spans="1:17">
      <c r="A297" s="57" t="s">
        <v>601</v>
      </c>
    </row>
    <row r="298" spans="1:17">
      <c r="A298" s="57" t="s">
        <v>602</v>
      </c>
    </row>
  </sheetData>
  <mergeCells count="78">
    <mergeCell ref="A2:H2"/>
    <mergeCell ref="I2:Q2"/>
    <mergeCell ref="A4:A6"/>
    <mergeCell ref="B4:H4"/>
    <mergeCell ref="I4:I6"/>
    <mergeCell ref="J4:P4"/>
    <mergeCell ref="Q4:Q6"/>
    <mergeCell ref="B5:B6"/>
    <mergeCell ref="C5:G5"/>
    <mergeCell ref="H5:H6"/>
    <mergeCell ref="P54:P55"/>
    <mergeCell ref="J5:J6"/>
    <mergeCell ref="K5:O5"/>
    <mergeCell ref="P5:P6"/>
    <mergeCell ref="A51:H51"/>
    <mergeCell ref="I51:Q51"/>
    <mergeCell ref="A53:A55"/>
    <mergeCell ref="B53:H53"/>
    <mergeCell ref="I53:I55"/>
    <mergeCell ref="J53:P53"/>
    <mergeCell ref="Q53:Q55"/>
    <mergeCell ref="B54:B55"/>
    <mergeCell ref="C54:G54"/>
    <mergeCell ref="H54:H55"/>
    <mergeCell ref="J54:J55"/>
    <mergeCell ref="K54:O54"/>
    <mergeCell ref="A100:H100"/>
    <mergeCell ref="I100:Q100"/>
    <mergeCell ref="A102:A104"/>
    <mergeCell ref="B102:H102"/>
    <mergeCell ref="I102:I104"/>
    <mergeCell ref="J102:P102"/>
    <mergeCell ref="Q102:Q104"/>
    <mergeCell ref="B103:B104"/>
    <mergeCell ref="C103:G103"/>
    <mergeCell ref="H103:H104"/>
    <mergeCell ref="P152:P153"/>
    <mergeCell ref="J103:J104"/>
    <mergeCell ref="K103:O103"/>
    <mergeCell ref="P103:P104"/>
    <mergeCell ref="A149:H149"/>
    <mergeCell ref="I149:Q149"/>
    <mergeCell ref="A151:A153"/>
    <mergeCell ref="B151:H151"/>
    <mergeCell ref="I151:I153"/>
    <mergeCell ref="J151:P151"/>
    <mergeCell ref="Q151:Q153"/>
    <mergeCell ref="B152:B153"/>
    <mergeCell ref="C152:G152"/>
    <mergeCell ref="H152:H153"/>
    <mergeCell ref="J152:J153"/>
    <mergeCell ref="K152:O152"/>
    <mergeCell ref="A200:H200"/>
    <mergeCell ref="I200:Q200"/>
    <mergeCell ref="A202:A204"/>
    <mergeCell ref="B202:H202"/>
    <mergeCell ref="I202:I204"/>
    <mergeCell ref="J202:P202"/>
    <mergeCell ref="Q202:Q204"/>
    <mergeCell ref="B203:B204"/>
    <mergeCell ref="C203:G203"/>
    <mergeCell ref="H203:H204"/>
    <mergeCell ref="P253:P254"/>
    <mergeCell ref="J203:J204"/>
    <mergeCell ref="K203:O203"/>
    <mergeCell ref="P203:P204"/>
    <mergeCell ref="A250:H250"/>
    <mergeCell ref="I250:Q250"/>
    <mergeCell ref="A252:A254"/>
    <mergeCell ref="B252:H252"/>
    <mergeCell ref="I252:I254"/>
    <mergeCell ref="J252:P252"/>
    <mergeCell ref="Q252:Q254"/>
    <mergeCell ref="B253:B254"/>
    <mergeCell ref="C253:G253"/>
    <mergeCell ref="H253:H254"/>
    <mergeCell ref="J253:J254"/>
    <mergeCell ref="K253:O253"/>
  </mergeCells>
  <phoneticPr fontId="2"/>
  <printOptions horizontalCentered="1"/>
  <pageMargins left="0.78740157480314965" right="0.78740157480314965" top="0.78740157480314965" bottom="0.78740157480314965" header="0.59055118110236227" footer="0.59055118110236227"/>
  <pageSetup paperSize="9" pageOrder="overThenDown"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workbookViewId="0"/>
  </sheetViews>
  <sheetFormatPr defaultRowHeight="13.5"/>
  <cols>
    <col min="1" max="1" width="3.5" style="22" customWidth="1"/>
    <col min="2" max="2" width="9.625" style="22" customWidth="1"/>
    <col min="3" max="15" width="11.625" style="22" customWidth="1"/>
    <col min="16" max="20" width="9" style="22" customWidth="1"/>
    <col min="21" max="16384" width="9" style="22"/>
  </cols>
  <sheetData>
    <row r="1" spans="1:15" s="18" customFormat="1" ht="30" customHeight="1"/>
    <row r="2" spans="1:15" s="19" customFormat="1" ht="22.5" customHeight="1">
      <c r="A2" s="641" t="s">
        <v>707</v>
      </c>
      <c r="B2" s="641"/>
      <c r="C2" s="641"/>
      <c r="D2" s="641"/>
      <c r="E2" s="641"/>
      <c r="F2" s="641"/>
      <c r="G2" s="641"/>
      <c r="H2" s="641"/>
      <c r="I2" s="642" t="s">
        <v>708</v>
      </c>
      <c r="J2" s="642"/>
      <c r="K2" s="642"/>
      <c r="L2" s="642"/>
      <c r="M2" s="642"/>
      <c r="N2" s="642"/>
      <c r="O2" s="642"/>
    </row>
    <row r="3" spans="1:15" s="18" customFormat="1" ht="13.5" customHeight="1" thickBot="1">
      <c r="A3" s="262"/>
      <c r="B3" s="262"/>
      <c r="C3" s="262"/>
      <c r="D3" s="262"/>
      <c r="E3" s="262"/>
      <c r="F3" s="262"/>
      <c r="G3" s="262"/>
      <c r="H3" s="262"/>
      <c r="I3" s="262"/>
      <c r="J3" s="262"/>
      <c r="K3" s="262"/>
      <c r="L3" s="262"/>
      <c r="M3" s="262"/>
      <c r="N3" s="262"/>
      <c r="O3" s="263" t="s">
        <v>350</v>
      </c>
    </row>
    <row r="4" spans="1:15" s="14" customFormat="1" ht="18.75" customHeight="1">
      <c r="A4" s="635" t="s">
        <v>668</v>
      </c>
      <c r="B4" s="636"/>
      <c r="C4" s="658" t="s">
        <v>688</v>
      </c>
      <c r="D4" s="659"/>
      <c r="E4" s="659"/>
      <c r="F4" s="659"/>
      <c r="G4" s="659"/>
      <c r="H4" s="659"/>
      <c r="I4" s="660" t="s">
        <v>684</v>
      </c>
      <c r="J4" s="660"/>
      <c r="K4" s="660"/>
      <c r="L4" s="660"/>
      <c r="M4" s="660"/>
      <c r="N4" s="661"/>
      <c r="O4" s="662" t="s">
        <v>687</v>
      </c>
    </row>
    <row r="5" spans="1:15" s="14" customFormat="1" ht="15" customHeight="1">
      <c r="A5" s="637"/>
      <c r="B5" s="638"/>
      <c r="C5" s="664" t="s">
        <v>351</v>
      </c>
      <c r="D5" s="665" t="s">
        <v>352</v>
      </c>
      <c r="E5" s="666"/>
      <c r="F5" s="667"/>
      <c r="G5" s="643" t="s">
        <v>683</v>
      </c>
      <c r="H5" s="644"/>
      <c r="I5" s="656" t="s">
        <v>685</v>
      </c>
      <c r="J5" s="656"/>
      <c r="K5" s="656"/>
      <c r="L5" s="656"/>
      <c r="M5" s="656"/>
      <c r="N5" s="657"/>
      <c r="O5" s="663"/>
    </row>
    <row r="6" spans="1:15" s="14" customFormat="1" ht="15" customHeight="1">
      <c r="A6" s="637"/>
      <c r="B6" s="638"/>
      <c r="C6" s="664"/>
      <c r="D6" s="647" t="s">
        <v>353</v>
      </c>
      <c r="E6" s="647" t="s">
        <v>354</v>
      </c>
      <c r="F6" s="647" t="s">
        <v>355</v>
      </c>
      <c r="G6" s="647" t="s">
        <v>353</v>
      </c>
      <c r="H6" s="649" t="s">
        <v>356</v>
      </c>
      <c r="I6" s="651" t="s">
        <v>357</v>
      </c>
      <c r="J6" s="651"/>
      <c r="K6" s="668" t="s">
        <v>358</v>
      </c>
      <c r="L6" s="668"/>
      <c r="M6" s="669"/>
      <c r="N6" s="647" t="s">
        <v>359</v>
      </c>
      <c r="O6" s="663"/>
    </row>
    <row r="7" spans="1:15" s="14" customFormat="1" ht="32.25" customHeight="1">
      <c r="A7" s="639"/>
      <c r="B7" s="640"/>
      <c r="C7" s="664"/>
      <c r="D7" s="648"/>
      <c r="E7" s="648"/>
      <c r="F7" s="648"/>
      <c r="G7" s="648"/>
      <c r="H7" s="650"/>
      <c r="I7" s="467" t="s">
        <v>360</v>
      </c>
      <c r="J7" s="265" t="s">
        <v>361</v>
      </c>
      <c r="K7" s="264" t="s">
        <v>362</v>
      </c>
      <c r="L7" s="265" t="s">
        <v>363</v>
      </c>
      <c r="M7" s="265" t="s">
        <v>364</v>
      </c>
      <c r="N7" s="648"/>
      <c r="O7" s="650"/>
    </row>
    <row r="8" spans="1:15" s="14" customFormat="1" ht="18" customHeight="1">
      <c r="A8" s="654" t="s">
        <v>115</v>
      </c>
      <c r="B8" s="655"/>
      <c r="C8" s="268">
        <v>104980</v>
      </c>
      <c r="D8" s="268">
        <v>88410</v>
      </c>
      <c r="E8" s="268">
        <v>88360</v>
      </c>
      <c r="F8" s="268">
        <v>50</v>
      </c>
      <c r="G8" s="268">
        <v>16560</v>
      </c>
      <c r="H8" s="272">
        <v>580</v>
      </c>
      <c r="I8" s="273">
        <v>15800</v>
      </c>
      <c r="J8" s="268">
        <v>570</v>
      </c>
      <c r="K8" s="273">
        <v>7880</v>
      </c>
      <c r="L8" s="268">
        <v>280</v>
      </c>
      <c r="M8" s="268">
        <v>7070</v>
      </c>
      <c r="N8" s="268">
        <v>180</v>
      </c>
      <c r="O8" s="271">
        <v>190</v>
      </c>
    </row>
    <row r="9" spans="1:15" s="14" customFormat="1" ht="18" customHeight="1">
      <c r="A9" s="652" t="s">
        <v>566</v>
      </c>
      <c r="B9" s="653"/>
      <c r="C9" s="274">
        <v>110640</v>
      </c>
      <c r="D9" s="274">
        <v>92490</v>
      </c>
      <c r="E9" s="274">
        <v>92100</v>
      </c>
      <c r="F9" s="275">
        <v>390</v>
      </c>
      <c r="G9" s="274">
        <v>18150</v>
      </c>
      <c r="H9" s="278">
        <v>230</v>
      </c>
      <c r="I9" s="468">
        <v>17850</v>
      </c>
      <c r="J9" s="274">
        <v>230</v>
      </c>
      <c r="K9" s="277">
        <v>9050</v>
      </c>
      <c r="L9" s="276">
        <v>640</v>
      </c>
      <c r="M9" s="276">
        <v>7930</v>
      </c>
      <c r="N9" s="278">
        <v>70</v>
      </c>
      <c r="O9" s="278">
        <v>230</v>
      </c>
    </row>
    <row r="10" spans="1:15" s="20" customFormat="1" ht="18" customHeight="1" thickBot="1">
      <c r="A10" s="645" t="s">
        <v>682</v>
      </c>
      <c r="B10" s="646"/>
      <c r="C10" s="279">
        <v>116270</v>
      </c>
      <c r="D10" s="280">
        <v>96880</v>
      </c>
      <c r="E10" s="280">
        <v>96300</v>
      </c>
      <c r="F10" s="281">
        <v>580</v>
      </c>
      <c r="G10" s="280">
        <v>19390</v>
      </c>
      <c r="H10" s="284">
        <v>850</v>
      </c>
      <c r="I10" s="469">
        <v>18190</v>
      </c>
      <c r="J10" s="280">
        <v>300</v>
      </c>
      <c r="K10" s="283">
        <v>10050</v>
      </c>
      <c r="L10" s="282">
        <v>350</v>
      </c>
      <c r="M10" s="282">
        <v>7490</v>
      </c>
      <c r="N10" s="284">
        <v>350</v>
      </c>
      <c r="O10" s="284">
        <v>220</v>
      </c>
    </row>
    <row r="11" spans="1:15" s="21" customFormat="1" ht="13.5" customHeight="1">
      <c r="A11" s="285" t="s">
        <v>618</v>
      </c>
      <c r="B11" s="285"/>
      <c r="C11" s="285"/>
      <c r="D11" s="285"/>
      <c r="E11" s="285"/>
      <c r="F11" s="285"/>
      <c r="G11" s="285"/>
      <c r="H11" s="285"/>
      <c r="I11" s="285"/>
      <c r="J11" s="285"/>
      <c r="K11" s="285"/>
      <c r="L11" s="285"/>
      <c r="M11" s="285"/>
      <c r="N11" s="285"/>
      <c r="O11" s="285"/>
    </row>
    <row r="12" spans="1:15" s="21" customFormat="1" ht="13.5" customHeight="1">
      <c r="A12" s="15" t="s">
        <v>518</v>
      </c>
      <c r="B12" s="15"/>
      <c r="C12" s="15"/>
      <c r="D12" s="15"/>
      <c r="E12" s="15"/>
      <c r="F12" s="15"/>
      <c r="G12" s="15"/>
      <c r="H12" s="15"/>
      <c r="I12" s="15"/>
      <c r="J12" s="15"/>
      <c r="K12" s="15"/>
      <c r="L12" s="15"/>
      <c r="M12" s="15"/>
      <c r="N12" s="15"/>
      <c r="O12" s="15"/>
    </row>
    <row r="13" spans="1:15" s="21" customFormat="1" ht="13.5" customHeight="1">
      <c r="A13" s="15" t="s">
        <v>365</v>
      </c>
      <c r="B13" s="15"/>
      <c r="C13" s="15"/>
      <c r="D13" s="15"/>
      <c r="E13" s="15"/>
      <c r="F13" s="15"/>
      <c r="G13" s="15"/>
      <c r="H13" s="15"/>
      <c r="I13" s="15"/>
      <c r="J13" s="15"/>
      <c r="K13" s="15"/>
      <c r="L13" s="15"/>
      <c r="M13" s="15"/>
      <c r="N13" s="15"/>
      <c r="O13" s="15"/>
    </row>
    <row r="14" spans="1:15">
      <c r="A14" s="286"/>
      <c r="B14" s="286"/>
    </row>
  </sheetData>
  <mergeCells count="21">
    <mergeCell ref="D5:F5"/>
    <mergeCell ref="D6:D7"/>
    <mergeCell ref="E6:E7"/>
    <mergeCell ref="K6:M6"/>
    <mergeCell ref="N6:N7"/>
    <mergeCell ref="A4:B7"/>
    <mergeCell ref="A2:H2"/>
    <mergeCell ref="I2:O2"/>
    <mergeCell ref="G5:H5"/>
    <mergeCell ref="A10:B10"/>
    <mergeCell ref="F6:F7"/>
    <mergeCell ref="G6:G7"/>
    <mergeCell ref="H6:H7"/>
    <mergeCell ref="I6:J6"/>
    <mergeCell ref="A9:B9"/>
    <mergeCell ref="A8:B8"/>
    <mergeCell ref="I5:N5"/>
    <mergeCell ref="C4:H4"/>
    <mergeCell ref="I4:N4"/>
    <mergeCell ref="O4:O7"/>
    <mergeCell ref="C5:C7"/>
  </mergeCells>
  <phoneticPr fontId="2"/>
  <printOptions gridLinesSet="0"/>
  <pageMargins left="0.78740157480314965" right="0.78740157480314965" top="0.78740157480314965" bottom="0.78740157480314965" header="0.59055118110236227" footer="0.59055118110236227"/>
  <pageSetup paperSize="9"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heetViews>
  <sheetFormatPr defaultRowHeight="13.5"/>
  <cols>
    <col min="1" max="1" width="3.125" style="24" customWidth="1"/>
    <col min="2" max="2" width="29.375" style="24" customWidth="1"/>
    <col min="3" max="6" width="10.625" style="24" customWidth="1"/>
    <col min="7" max="8" width="9.625" style="24" customWidth="1"/>
    <col min="9" max="10" width="8.625" style="24" customWidth="1"/>
    <col min="11" max="16384" width="9" style="24"/>
  </cols>
  <sheetData>
    <row r="1" spans="1:13" ht="30" customHeight="1"/>
    <row r="2" spans="1:13" s="23" customFormat="1" ht="22.5" customHeight="1">
      <c r="A2" s="673" t="s">
        <v>711</v>
      </c>
      <c r="B2" s="674"/>
      <c r="C2" s="674"/>
      <c r="D2" s="674"/>
      <c r="E2" s="674"/>
      <c r="F2" s="674"/>
      <c r="G2" s="674"/>
      <c r="H2" s="674"/>
      <c r="I2" s="674"/>
      <c r="J2" s="674"/>
    </row>
    <row r="3" spans="1:13" s="23" customFormat="1" ht="22.5" customHeight="1">
      <c r="A3" s="675" t="s">
        <v>712</v>
      </c>
      <c r="B3" s="676"/>
      <c r="C3" s="676"/>
      <c r="D3" s="676"/>
      <c r="E3" s="676"/>
      <c r="F3" s="676"/>
      <c r="G3" s="676"/>
      <c r="H3" s="676"/>
      <c r="I3" s="676"/>
      <c r="J3" s="676"/>
    </row>
    <row r="4" spans="1:13" s="18" customFormat="1" ht="13.5" customHeight="1" thickBot="1">
      <c r="A4" s="24"/>
      <c r="B4" s="262"/>
      <c r="C4" s="262"/>
      <c r="D4" s="262"/>
      <c r="E4" s="262"/>
      <c r="F4" s="262"/>
      <c r="G4" s="262"/>
      <c r="H4" s="262"/>
      <c r="I4" s="262"/>
      <c r="J4" s="263" t="s">
        <v>366</v>
      </c>
    </row>
    <row r="5" spans="1:13" s="14" customFormat="1" ht="52.5" customHeight="1">
      <c r="A5" s="677" t="s">
        <v>378</v>
      </c>
      <c r="B5" s="678"/>
      <c r="C5" s="287" t="s">
        <v>379</v>
      </c>
      <c r="D5" s="287" t="s">
        <v>380</v>
      </c>
      <c r="E5" s="287" t="s">
        <v>381</v>
      </c>
      <c r="F5" s="287" t="s">
        <v>367</v>
      </c>
      <c r="G5" s="287" t="s">
        <v>368</v>
      </c>
      <c r="H5" s="287" t="s">
        <v>369</v>
      </c>
      <c r="I5" s="287" t="s">
        <v>382</v>
      </c>
      <c r="J5" s="288" t="s">
        <v>370</v>
      </c>
    </row>
    <row r="6" spans="1:13" s="14" customFormat="1" ht="18" customHeight="1">
      <c r="A6" s="679" t="s">
        <v>384</v>
      </c>
      <c r="B6" s="365" t="s">
        <v>145</v>
      </c>
      <c r="C6" s="289">
        <v>88410</v>
      </c>
      <c r="D6" s="289">
        <v>88460</v>
      </c>
      <c r="E6" s="289">
        <v>222720</v>
      </c>
      <c r="F6" s="290">
        <v>4.6500000000000004</v>
      </c>
      <c r="G6" s="290">
        <v>32.36</v>
      </c>
      <c r="H6" s="290">
        <v>99.57</v>
      </c>
      <c r="I6" s="290">
        <v>12.83</v>
      </c>
      <c r="J6" s="291">
        <v>0.54</v>
      </c>
    </row>
    <row r="7" spans="1:13" s="14" customFormat="1" ht="18" customHeight="1">
      <c r="A7" s="680"/>
      <c r="B7" s="378" t="s">
        <v>371</v>
      </c>
      <c r="C7" s="268">
        <v>51340</v>
      </c>
      <c r="D7" s="268">
        <v>51390</v>
      </c>
      <c r="E7" s="268">
        <v>151930</v>
      </c>
      <c r="F7" s="292">
        <v>5.99</v>
      </c>
      <c r="G7" s="292">
        <v>42.71</v>
      </c>
      <c r="H7" s="292">
        <v>135.68</v>
      </c>
      <c r="I7" s="292">
        <v>14.43</v>
      </c>
      <c r="J7" s="293">
        <v>0.49</v>
      </c>
    </row>
    <row r="8" spans="1:13" s="14" customFormat="1" ht="18" customHeight="1">
      <c r="A8" s="680"/>
      <c r="B8" s="378" t="s">
        <v>372</v>
      </c>
      <c r="C8" s="268">
        <v>36390</v>
      </c>
      <c r="D8" s="268">
        <v>36390</v>
      </c>
      <c r="E8" s="268">
        <v>69320</v>
      </c>
      <c r="F8" s="292">
        <v>2.76</v>
      </c>
      <c r="G8" s="292">
        <v>17.739999999999998</v>
      </c>
      <c r="H8" s="292">
        <v>48.63</v>
      </c>
      <c r="I8" s="292">
        <v>9.31</v>
      </c>
      <c r="J8" s="293">
        <v>0.69</v>
      </c>
    </row>
    <row r="9" spans="1:13" s="14" customFormat="1" ht="18" customHeight="1">
      <c r="A9" s="680"/>
      <c r="B9" s="381" t="s">
        <v>373</v>
      </c>
      <c r="C9" s="268">
        <v>3770</v>
      </c>
      <c r="D9" s="268">
        <v>3770</v>
      </c>
      <c r="E9" s="268">
        <v>8120</v>
      </c>
      <c r="F9" s="292">
        <v>3.47</v>
      </c>
      <c r="G9" s="292">
        <v>18.510000000000002</v>
      </c>
      <c r="H9" s="292">
        <v>51.96</v>
      </c>
      <c r="I9" s="292">
        <v>8.6</v>
      </c>
      <c r="J9" s="293">
        <v>0.62</v>
      </c>
    </row>
    <row r="10" spans="1:13" s="14" customFormat="1" ht="18" customHeight="1">
      <c r="A10" s="680"/>
      <c r="B10" s="381" t="s">
        <v>383</v>
      </c>
      <c r="C10" s="268">
        <v>190</v>
      </c>
      <c r="D10" s="268">
        <v>190</v>
      </c>
      <c r="E10" s="268">
        <v>500</v>
      </c>
      <c r="F10" s="268">
        <v>3.47</v>
      </c>
      <c r="G10" s="268">
        <v>20.8</v>
      </c>
      <c r="H10" s="268">
        <v>63</v>
      </c>
      <c r="I10" s="268">
        <v>7.95</v>
      </c>
      <c r="J10" s="272">
        <v>0.75</v>
      </c>
    </row>
    <row r="11" spans="1:13" s="14" customFormat="1" ht="18" customHeight="1">
      <c r="A11" s="680"/>
      <c r="B11" s="381" t="s">
        <v>374</v>
      </c>
      <c r="C11" s="268">
        <v>30320</v>
      </c>
      <c r="D11" s="268">
        <v>30320</v>
      </c>
      <c r="E11" s="268">
        <v>55960</v>
      </c>
      <c r="F11" s="292">
        <v>2.62</v>
      </c>
      <c r="G11" s="292">
        <v>17.22</v>
      </c>
      <c r="H11" s="292">
        <v>47.19</v>
      </c>
      <c r="I11" s="292">
        <v>9.33</v>
      </c>
      <c r="J11" s="293">
        <v>0.7</v>
      </c>
    </row>
    <row r="12" spans="1:13" s="14" customFormat="1" ht="18" customHeight="1">
      <c r="A12" s="680"/>
      <c r="B12" s="381" t="s">
        <v>375</v>
      </c>
      <c r="C12" s="268">
        <v>2100</v>
      </c>
      <c r="D12" s="268">
        <v>2100</v>
      </c>
      <c r="E12" s="268">
        <v>4750</v>
      </c>
      <c r="F12" s="292">
        <v>3.56</v>
      </c>
      <c r="G12" s="292">
        <v>23.66</v>
      </c>
      <c r="H12" s="292">
        <v>62.13</v>
      </c>
      <c r="I12" s="292">
        <v>10.45</v>
      </c>
      <c r="J12" s="293">
        <v>0.64</v>
      </c>
    </row>
    <row r="13" spans="1:13" s="14" customFormat="1" ht="18" customHeight="1">
      <c r="A13" s="680"/>
      <c r="B13" s="379" t="s">
        <v>376</v>
      </c>
      <c r="C13" s="268">
        <v>86390</v>
      </c>
      <c r="D13" s="268">
        <v>86440</v>
      </c>
      <c r="E13" s="268">
        <v>216780</v>
      </c>
      <c r="F13" s="292">
        <v>4.63</v>
      </c>
      <c r="G13" s="292">
        <v>32.200000000000003</v>
      </c>
      <c r="H13" s="292">
        <v>97.91</v>
      </c>
      <c r="I13" s="292">
        <v>12.82</v>
      </c>
      <c r="J13" s="293">
        <v>0.54</v>
      </c>
      <c r="M13" s="355"/>
    </row>
    <row r="14" spans="1:13" s="14" customFormat="1" ht="18" customHeight="1">
      <c r="A14" s="680"/>
      <c r="B14" s="380" t="s">
        <v>377</v>
      </c>
      <c r="C14" s="294">
        <v>2020</v>
      </c>
      <c r="D14" s="294">
        <v>2030</v>
      </c>
      <c r="E14" s="294">
        <v>5940</v>
      </c>
      <c r="F14" s="295">
        <v>5.65</v>
      </c>
      <c r="G14" s="295">
        <v>38.979999999999997</v>
      </c>
      <c r="H14" s="295">
        <v>170.86</v>
      </c>
      <c r="I14" s="295">
        <v>13.23</v>
      </c>
      <c r="J14" s="296">
        <v>0.52</v>
      </c>
      <c r="M14" s="355"/>
    </row>
    <row r="15" spans="1:13" s="14" customFormat="1" ht="18" customHeight="1">
      <c r="A15" s="670" t="s">
        <v>567</v>
      </c>
      <c r="B15" s="365" t="s">
        <v>145</v>
      </c>
      <c r="C15" s="289">
        <v>92490</v>
      </c>
      <c r="D15" s="289">
        <v>92880</v>
      </c>
      <c r="E15" s="289">
        <v>226310</v>
      </c>
      <c r="F15" s="290">
        <v>4.57</v>
      </c>
      <c r="G15" s="290">
        <v>33.61</v>
      </c>
      <c r="H15" s="290">
        <v>97.35</v>
      </c>
      <c r="I15" s="290">
        <v>13.7</v>
      </c>
      <c r="J15" s="291">
        <v>0.54</v>
      </c>
    </row>
    <row r="16" spans="1:13" s="14" customFormat="1" ht="18" customHeight="1">
      <c r="A16" s="671"/>
      <c r="B16" s="378" t="s">
        <v>371</v>
      </c>
      <c r="C16" s="268">
        <v>52600</v>
      </c>
      <c r="D16" s="268">
        <v>52910</v>
      </c>
      <c r="E16" s="268">
        <v>148040</v>
      </c>
      <c r="F16" s="292">
        <v>5.79</v>
      </c>
      <c r="G16" s="292">
        <v>43.62</v>
      </c>
      <c r="H16" s="292">
        <v>130.19</v>
      </c>
      <c r="I16" s="292">
        <v>15.5</v>
      </c>
      <c r="J16" s="293">
        <v>0.49</v>
      </c>
    </row>
    <row r="17" spans="1:10" s="14" customFormat="1" ht="18" customHeight="1">
      <c r="A17" s="671"/>
      <c r="B17" s="378" t="s">
        <v>372</v>
      </c>
      <c r="C17" s="268">
        <v>37500</v>
      </c>
      <c r="D17" s="268">
        <v>37590</v>
      </c>
      <c r="E17" s="268">
        <v>73040</v>
      </c>
      <c r="F17" s="292">
        <v>2.85</v>
      </c>
      <c r="G17" s="292">
        <v>19.559999999999999</v>
      </c>
      <c r="H17" s="292">
        <v>51.27</v>
      </c>
      <c r="I17" s="292">
        <v>10.039999999999999</v>
      </c>
      <c r="J17" s="293">
        <v>0.68</v>
      </c>
    </row>
    <row r="18" spans="1:10" s="14" customFormat="1" ht="18" customHeight="1">
      <c r="A18" s="671"/>
      <c r="B18" s="381" t="s">
        <v>373</v>
      </c>
      <c r="C18" s="268">
        <v>3710</v>
      </c>
      <c r="D18" s="268">
        <v>3710</v>
      </c>
      <c r="E18" s="268">
        <v>7820</v>
      </c>
      <c r="F18" s="292">
        <v>3.63</v>
      </c>
      <c r="G18" s="292">
        <v>19.89</v>
      </c>
      <c r="H18" s="292">
        <v>55.79</v>
      </c>
      <c r="I18" s="292">
        <v>9.44</v>
      </c>
      <c r="J18" s="293">
        <v>0.57999999999999996</v>
      </c>
    </row>
    <row r="19" spans="1:10" s="14" customFormat="1" ht="18" customHeight="1">
      <c r="A19" s="671"/>
      <c r="B19" s="381" t="s">
        <v>383</v>
      </c>
      <c r="C19" s="268">
        <v>0</v>
      </c>
      <c r="D19" s="268">
        <v>0</v>
      </c>
      <c r="E19" s="268">
        <v>0</v>
      </c>
      <c r="F19" s="268">
        <v>0</v>
      </c>
      <c r="G19" s="268">
        <v>0</v>
      </c>
      <c r="H19" s="268">
        <v>0</v>
      </c>
      <c r="I19" s="268">
        <v>0</v>
      </c>
      <c r="J19" s="272">
        <v>0</v>
      </c>
    </row>
    <row r="20" spans="1:10" s="14" customFormat="1" ht="18" customHeight="1">
      <c r="A20" s="671"/>
      <c r="B20" s="381" t="s">
        <v>374</v>
      </c>
      <c r="C20" s="268">
        <v>31860</v>
      </c>
      <c r="D20" s="268">
        <v>31950</v>
      </c>
      <c r="E20" s="268">
        <v>61370</v>
      </c>
      <c r="F20" s="292">
        <v>2.75</v>
      </c>
      <c r="G20" s="292">
        <v>19.37</v>
      </c>
      <c r="H20" s="292">
        <v>50.46</v>
      </c>
      <c r="I20" s="292">
        <v>10.06</v>
      </c>
      <c r="J20" s="293">
        <v>0.7</v>
      </c>
    </row>
    <row r="21" spans="1:10" s="14" customFormat="1" ht="18" customHeight="1">
      <c r="A21" s="671"/>
      <c r="B21" s="381" t="s">
        <v>375</v>
      </c>
      <c r="C21" s="268">
        <v>1930</v>
      </c>
      <c r="D21" s="268">
        <v>1930</v>
      </c>
      <c r="E21" s="268">
        <v>3860</v>
      </c>
      <c r="F21" s="292">
        <v>3.03</v>
      </c>
      <c r="G21" s="292">
        <v>22.06</v>
      </c>
      <c r="H21" s="292">
        <v>56.04</v>
      </c>
      <c r="I21" s="292">
        <v>11.02</v>
      </c>
      <c r="J21" s="293">
        <v>0.66</v>
      </c>
    </row>
    <row r="22" spans="1:10" s="14" customFormat="1" ht="18" customHeight="1">
      <c r="A22" s="671"/>
      <c r="B22" s="379" t="s">
        <v>376</v>
      </c>
      <c r="C22" s="268">
        <v>90780</v>
      </c>
      <c r="D22" s="268">
        <v>91140</v>
      </c>
      <c r="E22" s="268">
        <v>221880</v>
      </c>
      <c r="F22" s="292">
        <v>4.55</v>
      </c>
      <c r="G22" s="292">
        <v>33.479999999999997</v>
      </c>
      <c r="H22" s="292">
        <v>96.43</v>
      </c>
      <c r="I22" s="292">
        <v>13.66</v>
      </c>
      <c r="J22" s="293">
        <v>0.54</v>
      </c>
    </row>
    <row r="23" spans="1:10" s="14" customFormat="1" ht="18" customHeight="1">
      <c r="A23" s="671"/>
      <c r="B23" s="380" t="s">
        <v>377</v>
      </c>
      <c r="C23" s="294">
        <v>1710</v>
      </c>
      <c r="D23" s="294">
        <v>1740</v>
      </c>
      <c r="E23" s="294">
        <v>4430</v>
      </c>
      <c r="F23" s="295">
        <v>5.32</v>
      </c>
      <c r="G23" s="295">
        <v>40.770000000000003</v>
      </c>
      <c r="H23" s="295">
        <v>148.80000000000001</v>
      </c>
      <c r="I23" s="295">
        <v>15.38</v>
      </c>
      <c r="J23" s="296">
        <v>0.5</v>
      </c>
    </row>
    <row r="24" spans="1:10" s="14" customFormat="1" ht="18" customHeight="1">
      <c r="A24" s="670" t="s">
        <v>686</v>
      </c>
      <c r="B24" s="365" t="s">
        <v>145</v>
      </c>
      <c r="C24" s="289">
        <v>96880</v>
      </c>
      <c r="D24" s="289">
        <v>97530</v>
      </c>
      <c r="E24" s="289">
        <v>222260</v>
      </c>
      <c r="F24" s="290">
        <v>4.47</v>
      </c>
      <c r="G24" s="290">
        <v>33.53</v>
      </c>
      <c r="H24" s="290">
        <v>99.84</v>
      </c>
      <c r="I24" s="290">
        <v>14.46</v>
      </c>
      <c r="J24" s="291">
        <v>0.52</v>
      </c>
    </row>
    <row r="25" spans="1:10" s="14" customFormat="1" ht="18" customHeight="1">
      <c r="A25" s="671"/>
      <c r="B25" s="378" t="s">
        <v>371</v>
      </c>
      <c r="C25" s="268">
        <v>57250</v>
      </c>
      <c r="D25" s="268">
        <v>57770</v>
      </c>
      <c r="E25" s="268">
        <v>152460</v>
      </c>
      <c r="F25" s="292">
        <v>5.63</v>
      </c>
      <c r="G25" s="292">
        <v>42.78</v>
      </c>
      <c r="H25" s="292">
        <v>131.34</v>
      </c>
      <c r="I25" s="292">
        <v>16.07</v>
      </c>
      <c r="J25" s="293">
        <v>0.47</v>
      </c>
    </row>
    <row r="26" spans="1:10" s="14" customFormat="1" ht="18" customHeight="1">
      <c r="A26" s="671"/>
      <c r="B26" s="378" t="s">
        <v>372</v>
      </c>
      <c r="C26" s="268">
        <v>36610</v>
      </c>
      <c r="D26" s="268">
        <v>36750</v>
      </c>
      <c r="E26" s="268">
        <v>65110</v>
      </c>
      <c r="F26" s="292">
        <v>2.67</v>
      </c>
      <c r="G26" s="292">
        <v>19.05</v>
      </c>
      <c r="H26" s="292">
        <v>50.57</v>
      </c>
      <c r="I26" s="292">
        <v>10.71</v>
      </c>
      <c r="J26" s="293">
        <v>0.67</v>
      </c>
    </row>
    <row r="27" spans="1:10" s="14" customFormat="1" ht="18" customHeight="1">
      <c r="A27" s="671"/>
      <c r="B27" s="381" t="s">
        <v>373</v>
      </c>
      <c r="C27" s="268">
        <v>4790</v>
      </c>
      <c r="D27" s="268">
        <v>4790</v>
      </c>
      <c r="E27" s="268">
        <v>8850</v>
      </c>
      <c r="F27" s="292">
        <v>3.26</v>
      </c>
      <c r="G27" s="292">
        <v>17.64</v>
      </c>
      <c r="H27" s="292">
        <v>55.32</v>
      </c>
      <c r="I27" s="292">
        <v>9.5399999999999991</v>
      </c>
      <c r="J27" s="293">
        <v>0.56999999999999995</v>
      </c>
    </row>
    <row r="28" spans="1:10" s="14" customFormat="1" ht="18" customHeight="1">
      <c r="A28" s="671"/>
      <c r="B28" s="381" t="s">
        <v>383</v>
      </c>
      <c r="C28" s="353">
        <v>0</v>
      </c>
      <c r="D28" s="353">
        <v>0</v>
      </c>
      <c r="E28" s="353">
        <v>0</v>
      </c>
      <c r="F28" s="353">
        <v>0</v>
      </c>
      <c r="G28" s="353">
        <v>0</v>
      </c>
      <c r="H28" s="353">
        <v>0</v>
      </c>
      <c r="I28" s="353">
        <v>0</v>
      </c>
      <c r="J28" s="354">
        <v>0</v>
      </c>
    </row>
    <row r="29" spans="1:10" s="14" customFormat="1" ht="18" customHeight="1">
      <c r="A29" s="671"/>
      <c r="B29" s="381" t="s">
        <v>374</v>
      </c>
      <c r="C29" s="268">
        <v>30080</v>
      </c>
      <c r="D29" s="268">
        <v>30170</v>
      </c>
      <c r="E29" s="268">
        <v>52520</v>
      </c>
      <c r="F29" s="292">
        <v>2.56</v>
      </c>
      <c r="G29" s="292">
        <v>18.84</v>
      </c>
      <c r="H29" s="297">
        <v>48.63</v>
      </c>
      <c r="I29" s="297">
        <v>10.79</v>
      </c>
      <c r="J29" s="293">
        <v>0.68</v>
      </c>
    </row>
    <row r="30" spans="1:10" s="14" customFormat="1" ht="18" customHeight="1">
      <c r="A30" s="671"/>
      <c r="B30" s="381" t="s">
        <v>375</v>
      </c>
      <c r="C30" s="268">
        <v>1750</v>
      </c>
      <c r="D30" s="266">
        <v>1790</v>
      </c>
      <c r="E30" s="298">
        <v>3730</v>
      </c>
      <c r="F30" s="292">
        <v>3.01</v>
      </c>
      <c r="G30" s="297">
        <v>26.43</v>
      </c>
      <c r="H30" s="292">
        <v>70.989999999999995</v>
      </c>
      <c r="I30" s="299">
        <v>12.41</v>
      </c>
      <c r="J30" s="293">
        <v>0.71</v>
      </c>
    </row>
    <row r="31" spans="1:10" s="14" customFormat="1" ht="18" customHeight="1">
      <c r="A31" s="671"/>
      <c r="B31" s="379" t="s">
        <v>376</v>
      </c>
      <c r="C31" s="268">
        <v>95770</v>
      </c>
      <c r="D31" s="266">
        <v>96420</v>
      </c>
      <c r="E31" s="268">
        <v>219700</v>
      </c>
      <c r="F31" s="297">
        <v>4.46</v>
      </c>
      <c r="G31" s="299">
        <v>33.49</v>
      </c>
      <c r="H31" s="292">
        <v>99.41</v>
      </c>
      <c r="I31" s="292">
        <v>14.45</v>
      </c>
      <c r="J31" s="293">
        <v>0.52</v>
      </c>
    </row>
    <row r="32" spans="1:10" s="14" customFormat="1" ht="18" customHeight="1" thickBot="1">
      <c r="A32" s="672"/>
      <c r="B32" s="382" t="s">
        <v>377</v>
      </c>
      <c r="C32" s="301">
        <v>1110</v>
      </c>
      <c r="D32" s="303">
        <v>1110</v>
      </c>
      <c r="E32" s="301">
        <v>2560</v>
      </c>
      <c r="F32" s="302">
        <v>5.17</v>
      </c>
      <c r="G32" s="302">
        <v>36.57</v>
      </c>
      <c r="H32" s="304">
        <v>136.97</v>
      </c>
      <c r="I32" s="304">
        <v>15.78</v>
      </c>
      <c r="J32" s="305">
        <v>0.45</v>
      </c>
    </row>
    <row r="33" spans="1:10">
      <c r="A33" s="24" t="s">
        <v>619</v>
      </c>
      <c r="J33" s="25"/>
    </row>
    <row r="34" spans="1:10">
      <c r="A34" s="24" t="s">
        <v>385</v>
      </c>
      <c r="J34" s="25"/>
    </row>
    <row r="35" spans="1:10">
      <c r="A35" s="24" t="s">
        <v>386</v>
      </c>
      <c r="J35" s="25"/>
    </row>
  </sheetData>
  <mergeCells count="6">
    <mergeCell ref="A24:A32"/>
    <mergeCell ref="A2:J2"/>
    <mergeCell ref="A3:J3"/>
    <mergeCell ref="A5:B5"/>
    <mergeCell ref="A15:A23"/>
    <mergeCell ref="A6:A14"/>
  </mergeCells>
  <phoneticPr fontId="2"/>
  <printOptions horizontalCentered="1" gridLinesSet="0"/>
  <pageMargins left="0.59055118110236227" right="0.59055118110236227" top="0.59055118110236227" bottom="0.59055118110236227" header="0.59055118110236227" footer="0.59055118110236227"/>
  <pageSetup paperSize="9" scale="92" fitToWidth="0" fitToHeight="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showGridLines="0" zoomScaleNormal="100" workbookViewId="0"/>
  </sheetViews>
  <sheetFormatPr defaultColWidth="8.625" defaultRowHeight="13.5"/>
  <cols>
    <col min="1" max="1" width="3.25" style="15" bestFit="1" customWidth="1"/>
    <col min="2" max="2" width="10" style="26" customWidth="1"/>
    <col min="3" max="3" width="2.125" style="15" customWidth="1"/>
    <col min="4" max="4" width="10" style="15" customWidth="1"/>
    <col min="5" max="6" width="9.375" style="15" customWidth="1"/>
    <col min="7" max="7" width="12.125" style="15" customWidth="1"/>
    <col min="8" max="9" width="9.375" style="15" customWidth="1"/>
    <col min="10" max="10" width="11.5" style="15" customWidth="1"/>
    <col min="11" max="11" width="9.25" style="15" customWidth="1"/>
    <col min="12" max="12" width="7.875" style="15" customWidth="1"/>
    <col min="13" max="16384" width="8.625" style="15"/>
  </cols>
  <sheetData>
    <row r="1" spans="1:12" ht="30" customHeight="1"/>
    <row r="2" spans="1:12" s="447" customFormat="1" ht="22.5" customHeight="1">
      <c r="A2" s="673" t="s">
        <v>709</v>
      </c>
      <c r="B2" s="673"/>
      <c r="C2" s="673"/>
      <c r="D2" s="673"/>
      <c r="E2" s="673"/>
      <c r="F2" s="673"/>
      <c r="G2" s="673"/>
      <c r="H2" s="673"/>
      <c r="I2" s="673"/>
      <c r="J2" s="673"/>
      <c r="K2" s="673"/>
      <c r="L2" s="673"/>
    </row>
    <row r="3" spans="1:12" ht="13.5" customHeight="1" thickBot="1">
      <c r="A3" s="27"/>
      <c r="B3" s="28"/>
      <c r="C3" s="27"/>
      <c r="D3" s="27"/>
      <c r="E3" s="27"/>
      <c r="F3" s="27"/>
      <c r="G3" s="27"/>
      <c r="H3" s="27"/>
      <c r="I3" s="27"/>
      <c r="J3" s="27"/>
      <c r="K3" s="27"/>
      <c r="L3" s="28" t="s">
        <v>402</v>
      </c>
    </row>
    <row r="4" spans="1:12" ht="18.75" customHeight="1">
      <c r="A4" s="681" t="s">
        <v>413</v>
      </c>
      <c r="B4" s="682" t="s">
        <v>392</v>
      </c>
      <c r="C4" s="683"/>
      <c r="D4" s="684"/>
      <c r="E4" s="688" t="s">
        <v>393</v>
      </c>
      <c r="F4" s="690" t="s">
        <v>394</v>
      </c>
      <c r="G4" s="691"/>
      <c r="H4" s="690" t="s">
        <v>395</v>
      </c>
      <c r="I4" s="691"/>
      <c r="J4" s="691"/>
      <c r="K4" s="691"/>
      <c r="L4" s="691"/>
    </row>
    <row r="5" spans="1:12" s="14" customFormat="1" ht="30" customHeight="1">
      <c r="A5" s="680"/>
      <c r="B5" s="685"/>
      <c r="C5" s="686"/>
      <c r="D5" s="687"/>
      <c r="E5" s="689"/>
      <c r="F5" s="356" t="s">
        <v>403</v>
      </c>
      <c r="G5" s="357" t="s">
        <v>404</v>
      </c>
      <c r="H5" s="358" t="s">
        <v>405</v>
      </c>
      <c r="I5" s="358" t="s">
        <v>396</v>
      </c>
      <c r="J5" s="357" t="s">
        <v>397</v>
      </c>
      <c r="K5" s="358" t="s">
        <v>398</v>
      </c>
      <c r="L5" s="359" t="s">
        <v>364</v>
      </c>
    </row>
    <row r="6" spans="1:12" s="14" customFormat="1" ht="18.75" customHeight="1">
      <c r="A6" s="680"/>
      <c r="B6" s="692" t="s">
        <v>353</v>
      </c>
      <c r="C6" s="693"/>
      <c r="D6" s="694"/>
      <c r="E6" s="289">
        <v>88410</v>
      </c>
      <c r="F6" s="289">
        <v>86390</v>
      </c>
      <c r="G6" s="289">
        <v>2020</v>
      </c>
      <c r="H6" s="289">
        <v>32760</v>
      </c>
      <c r="I6" s="289">
        <v>23560</v>
      </c>
      <c r="J6" s="289">
        <v>23410</v>
      </c>
      <c r="K6" s="289">
        <v>8540</v>
      </c>
      <c r="L6" s="307">
        <v>140</v>
      </c>
    </row>
    <row r="7" spans="1:12" s="14" customFormat="1" ht="18.75" customHeight="1">
      <c r="A7" s="680"/>
      <c r="B7" s="695" t="s">
        <v>406</v>
      </c>
      <c r="C7" s="696"/>
      <c r="D7" s="697"/>
      <c r="E7" s="266">
        <v>4890</v>
      </c>
      <c r="F7" s="266">
        <v>4570</v>
      </c>
      <c r="G7" s="266">
        <v>320</v>
      </c>
      <c r="H7" s="266">
        <v>4060</v>
      </c>
      <c r="I7" s="266">
        <v>730</v>
      </c>
      <c r="J7" s="266">
        <v>40</v>
      </c>
      <c r="K7" s="266">
        <v>60</v>
      </c>
      <c r="L7" s="267">
        <v>0</v>
      </c>
    </row>
    <row r="8" spans="1:12" s="14" customFormat="1" ht="18.75" customHeight="1">
      <c r="A8" s="680"/>
      <c r="B8" s="310" t="s">
        <v>407</v>
      </c>
      <c r="C8" s="300" t="s">
        <v>399</v>
      </c>
      <c r="D8" s="308" t="s">
        <v>408</v>
      </c>
      <c r="E8" s="268">
        <v>7610</v>
      </c>
      <c r="F8" s="268">
        <v>7460</v>
      </c>
      <c r="G8" s="268">
        <v>150</v>
      </c>
      <c r="H8" s="268">
        <v>5140</v>
      </c>
      <c r="I8" s="268">
        <v>1300</v>
      </c>
      <c r="J8" s="268">
        <v>1080</v>
      </c>
      <c r="K8" s="268">
        <v>90</v>
      </c>
      <c r="L8" s="270">
        <v>0</v>
      </c>
    </row>
    <row r="9" spans="1:12" s="14" customFormat="1" ht="18.75" customHeight="1">
      <c r="A9" s="680"/>
      <c r="B9" s="310" t="s">
        <v>409</v>
      </c>
      <c r="C9" s="300" t="s">
        <v>399</v>
      </c>
      <c r="D9" s="308" t="s">
        <v>387</v>
      </c>
      <c r="E9" s="269">
        <v>15100</v>
      </c>
      <c r="F9" s="269">
        <v>14720</v>
      </c>
      <c r="G9" s="478">
        <v>390</v>
      </c>
      <c r="H9" s="269">
        <v>7800</v>
      </c>
      <c r="I9" s="269">
        <v>3140</v>
      </c>
      <c r="J9" s="269">
        <v>3160</v>
      </c>
      <c r="K9" s="269">
        <v>990</v>
      </c>
      <c r="L9" s="306">
        <v>20</v>
      </c>
    </row>
    <row r="10" spans="1:12" s="14" customFormat="1" ht="18.75" customHeight="1">
      <c r="A10" s="680"/>
      <c r="B10" s="310" t="s">
        <v>410</v>
      </c>
      <c r="C10" s="300" t="s">
        <v>399</v>
      </c>
      <c r="D10" s="308" t="s">
        <v>388</v>
      </c>
      <c r="E10" s="269">
        <v>16060</v>
      </c>
      <c r="F10" s="269">
        <v>15540</v>
      </c>
      <c r="G10" s="269">
        <v>520</v>
      </c>
      <c r="H10" s="269">
        <v>5910</v>
      </c>
      <c r="I10" s="269">
        <v>3760</v>
      </c>
      <c r="J10" s="269">
        <v>5230</v>
      </c>
      <c r="K10" s="269">
        <v>1140</v>
      </c>
      <c r="L10" s="306">
        <v>20</v>
      </c>
    </row>
    <row r="11" spans="1:12" s="14" customFormat="1" ht="18.75" customHeight="1">
      <c r="A11" s="680"/>
      <c r="B11" s="310" t="s">
        <v>389</v>
      </c>
      <c r="C11" s="300" t="s">
        <v>399</v>
      </c>
      <c r="D11" s="308" t="s">
        <v>390</v>
      </c>
      <c r="E11" s="269">
        <v>8880</v>
      </c>
      <c r="F11" s="269">
        <v>8630</v>
      </c>
      <c r="G11" s="269">
        <v>250</v>
      </c>
      <c r="H11" s="269">
        <v>2340</v>
      </c>
      <c r="I11" s="269">
        <v>2740</v>
      </c>
      <c r="J11" s="269">
        <v>2270</v>
      </c>
      <c r="K11" s="269">
        <v>1520</v>
      </c>
      <c r="L11" s="306">
        <v>0</v>
      </c>
    </row>
    <row r="12" spans="1:12" s="14" customFormat="1" ht="18.75" customHeight="1">
      <c r="A12" s="680"/>
      <c r="B12" s="310" t="s">
        <v>391</v>
      </c>
      <c r="C12" s="300" t="s">
        <v>399</v>
      </c>
      <c r="D12" s="308" t="s">
        <v>400</v>
      </c>
      <c r="E12" s="269">
        <v>6710</v>
      </c>
      <c r="F12" s="269">
        <v>6620</v>
      </c>
      <c r="G12" s="269">
        <v>100</v>
      </c>
      <c r="H12" s="269">
        <v>1520</v>
      </c>
      <c r="I12" s="269">
        <v>2370</v>
      </c>
      <c r="J12" s="269">
        <v>1810</v>
      </c>
      <c r="K12" s="269">
        <v>1010</v>
      </c>
      <c r="L12" s="306">
        <v>0</v>
      </c>
    </row>
    <row r="13" spans="1:12" s="14" customFormat="1" ht="18.75" customHeight="1">
      <c r="A13" s="680"/>
      <c r="B13" s="310" t="s">
        <v>401</v>
      </c>
      <c r="C13" s="300" t="s">
        <v>399</v>
      </c>
      <c r="D13" s="308" t="s">
        <v>411</v>
      </c>
      <c r="E13" s="268">
        <v>9360</v>
      </c>
      <c r="F13" s="268">
        <v>9220</v>
      </c>
      <c r="G13" s="268">
        <v>140</v>
      </c>
      <c r="H13" s="268">
        <v>1720</v>
      </c>
      <c r="I13" s="268">
        <v>2430</v>
      </c>
      <c r="J13" s="268">
        <v>4540</v>
      </c>
      <c r="K13" s="268">
        <v>620</v>
      </c>
      <c r="L13" s="270">
        <v>40</v>
      </c>
    </row>
    <row r="14" spans="1:12" s="14" customFormat="1" ht="18.75" customHeight="1">
      <c r="A14" s="680"/>
      <c r="B14" s="310" t="s">
        <v>412</v>
      </c>
      <c r="C14" s="300" t="s">
        <v>416</v>
      </c>
      <c r="D14" s="482" t="s">
        <v>414</v>
      </c>
      <c r="E14" s="268">
        <v>13640</v>
      </c>
      <c r="F14" s="268">
        <v>13580</v>
      </c>
      <c r="G14" s="268">
        <v>50</v>
      </c>
      <c r="H14" s="268">
        <v>2000</v>
      </c>
      <c r="I14" s="268">
        <v>5180</v>
      </c>
      <c r="J14" s="268">
        <v>4290</v>
      </c>
      <c r="K14" s="268">
        <v>2110</v>
      </c>
      <c r="L14" s="270">
        <v>60</v>
      </c>
    </row>
    <row r="15" spans="1:12" s="14" customFormat="1" ht="18.75" customHeight="1">
      <c r="A15" s="459"/>
      <c r="B15" s="479" t="s">
        <v>415</v>
      </c>
      <c r="C15" s="480" t="s">
        <v>416</v>
      </c>
      <c r="D15" s="481" t="s">
        <v>417</v>
      </c>
      <c r="E15" s="294">
        <v>2900</v>
      </c>
      <c r="F15" s="294">
        <v>2900</v>
      </c>
      <c r="G15" s="294">
        <v>0</v>
      </c>
      <c r="H15" s="294">
        <v>760</v>
      </c>
      <c r="I15" s="294">
        <v>1040</v>
      </c>
      <c r="J15" s="294">
        <v>320</v>
      </c>
      <c r="K15" s="294">
        <v>780</v>
      </c>
      <c r="L15" s="350">
        <v>0</v>
      </c>
    </row>
    <row r="16" spans="1:12" s="14" customFormat="1" ht="18.75" customHeight="1">
      <c r="A16" s="670" t="s">
        <v>568</v>
      </c>
      <c r="B16" s="702" t="s">
        <v>353</v>
      </c>
      <c r="C16" s="703"/>
      <c r="D16" s="704"/>
      <c r="E16" s="289">
        <v>92490</v>
      </c>
      <c r="F16" s="311">
        <v>90780</v>
      </c>
      <c r="G16" s="289">
        <v>1710</v>
      </c>
      <c r="H16" s="289">
        <v>30950</v>
      </c>
      <c r="I16" s="289">
        <v>24760</v>
      </c>
      <c r="J16" s="289">
        <v>23650</v>
      </c>
      <c r="K16" s="289">
        <v>12610</v>
      </c>
      <c r="L16" s="307">
        <v>510</v>
      </c>
    </row>
    <row r="17" spans="1:12" s="14" customFormat="1" ht="18.75" customHeight="1">
      <c r="A17" s="671"/>
      <c r="B17" s="695" t="s">
        <v>569</v>
      </c>
      <c r="C17" s="696"/>
      <c r="D17" s="697"/>
      <c r="E17" s="268">
        <v>9290</v>
      </c>
      <c r="F17" s="268">
        <v>9110</v>
      </c>
      <c r="G17" s="268">
        <v>180</v>
      </c>
      <c r="H17" s="268">
        <v>6980</v>
      </c>
      <c r="I17" s="268">
        <v>1870</v>
      </c>
      <c r="J17" s="268">
        <v>360</v>
      </c>
      <c r="K17" s="268">
        <v>40</v>
      </c>
      <c r="L17" s="270">
        <v>40</v>
      </c>
    </row>
    <row r="18" spans="1:12" s="14" customFormat="1" ht="18.75" customHeight="1">
      <c r="A18" s="671"/>
      <c r="B18" s="310" t="s">
        <v>666</v>
      </c>
      <c r="C18" s="300" t="s">
        <v>416</v>
      </c>
      <c r="D18" s="308" t="s">
        <v>387</v>
      </c>
      <c r="E18" s="269">
        <v>12900</v>
      </c>
      <c r="F18" s="269">
        <v>12690</v>
      </c>
      <c r="G18" s="269">
        <v>220</v>
      </c>
      <c r="H18" s="269">
        <v>7630</v>
      </c>
      <c r="I18" s="269">
        <v>2420</v>
      </c>
      <c r="J18" s="269">
        <v>1120</v>
      </c>
      <c r="K18" s="269">
        <v>1720</v>
      </c>
      <c r="L18" s="306">
        <v>20</v>
      </c>
    </row>
    <row r="19" spans="1:12" s="14" customFormat="1" ht="18.75" customHeight="1">
      <c r="A19" s="671"/>
      <c r="B19" s="310" t="s">
        <v>667</v>
      </c>
      <c r="C19" s="300" t="s">
        <v>416</v>
      </c>
      <c r="D19" s="308" t="s">
        <v>388</v>
      </c>
      <c r="E19" s="269">
        <v>15450</v>
      </c>
      <c r="F19" s="269">
        <v>14970</v>
      </c>
      <c r="G19" s="269">
        <v>470</v>
      </c>
      <c r="H19" s="269">
        <v>5780</v>
      </c>
      <c r="I19" s="269">
        <v>3180</v>
      </c>
      <c r="J19" s="269">
        <v>4770</v>
      </c>
      <c r="K19" s="269">
        <v>1660</v>
      </c>
      <c r="L19" s="306">
        <v>50</v>
      </c>
    </row>
    <row r="20" spans="1:12" s="14" customFormat="1" ht="18.75" customHeight="1">
      <c r="A20" s="671"/>
      <c r="B20" s="310" t="s">
        <v>389</v>
      </c>
      <c r="C20" s="300" t="s">
        <v>416</v>
      </c>
      <c r="D20" s="308" t="s">
        <v>390</v>
      </c>
      <c r="E20" s="269">
        <v>8940</v>
      </c>
      <c r="F20" s="269">
        <v>8780</v>
      </c>
      <c r="G20" s="269">
        <v>160</v>
      </c>
      <c r="H20" s="269">
        <v>2330</v>
      </c>
      <c r="I20" s="269">
        <v>2180</v>
      </c>
      <c r="J20" s="269">
        <v>3250</v>
      </c>
      <c r="K20" s="269">
        <v>1140</v>
      </c>
      <c r="L20" s="306">
        <v>50</v>
      </c>
    </row>
    <row r="21" spans="1:12" s="14" customFormat="1" ht="18.75" customHeight="1">
      <c r="A21" s="671"/>
      <c r="B21" s="310" t="s">
        <v>391</v>
      </c>
      <c r="C21" s="300" t="s">
        <v>416</v>
      </c>
      <c r="D21" s="308" t="s">
        <v>400</v>
      </c>
      <c r="E21" s="268">
        <v>10460</v>
      </c>
      <c r="F21" s="268">
        <v>10340</v>
      </c>
      <c r="G21" s="268">
        <v>120</v>
      </c>
      <c r="H21" s="268">
        <v>1550</v>
      </c>
      <c r="I21" s="268">
        <v>2910</v>
      </c>
      <c r="J21" s="268">
        <v>4840</v>
      </c>
      <c r="K21" s="268">
        <v>1150</v>
      </c>
      <c r="L21" s="270">
        <v>0</v>
      </c>
    </row>
    <row r="22" spans="1:12" s="14" customFormat="1" ht="18.75" customHeight="1">
      <c r="A22" s="671"/>
      <c r="B22" s="310" t="s">
        <v>401</v>
      </c>
      <c r="C22" s="300" t="s">
        <v>416</v>
      </c>
      <c r="D22" s="308" t="s">
        <v>411</v>
      </c>
      <c r="E22" s="268">
        <v>8870</v>
      </c>
      <c r="F22" s="268">
        <v>8570</v>
      </c>
      <c r="G22" s="268">
        <v>300</v>
      </c>
      <c r="H22" s="268">
        <v>1970</v>
      </c>
      <c r="I22" s="268">
        <v>2720</v>
      </c>
      <c r="J22" s="268">
        <v>2730</v>
      </c>
      <c r="K22" s="268">
        <v>1310</v>
      </c>
      <c r="L22" s="270">
        <v>140</v>
      </c>
    </row>
    <row r="23" spans="1:12" s="14" customFormat="1" ht="18.75" customHeight="1">
      <c r="A23" s="671"/>
      <c r="B23" s="310" t="s">
        <v>412</v>
      </c>
      <c r="C23" s="300" t="s">
        <v>416</v>
      </c>
      <c r="D23" s="308" t="s">
        <v>414</v>
      </c>
      <c r="E23" s="266">
        <v>8850</v>
      </c>
      <c r="F23" s="266">
        <v>8780</v>
      </c>
      <c r="G23" s="266">
        <v>80</v>
      </c>
      <c r="H23" s="266">
        <v>1440</v>
      </c>
      <c r="I23" s="266">
        <v>2990</v>
      </c>
      <c r="J23" s="266">
        <v>2110</v>
      </c>
      <c r="K23" s="266">
        <v>2320</v>
      </c>
      <c r="L23" s="267">
        <v>0</v>
      </c>
    </row>
    <row r="24" spans="1:12" s="14" customFormat="1" ht="18.75" customHeight="1">
      <c r="A24" s="671"/>
      <c r="B24" s="310" t="s">
        <v>570</v>
      </c>
      <c r="C24" s="300" t="s">
        <v>416</v>
      </c>
      <c r="D24" s="312" t="s">
        <v>571</v>
      </c>
      <c r="E24" s="268">
        <v>8030</v>
      </c>
      <c r="F24" s="268">
        <v>8000</v>
      </c>
      <c r="G24" s="268">
        <v>20</v>
      </c>
      <c r="H24" s="268">
        <v>960</v>
      </c>
      <c r="I24" s="268">
        <v>2730</v>
      </c>
      <c r="J24" s="268">
        <v>2510</v>
      </c>
      <c r="K24" s="268">
        <v>1590</v>
      </c>
      <c r="L24" s="270">
        <v>220</v>
      </c>
    </row>
    <row r="25" spans="1:12" s="14" customFormat="1" ht="18.75" customHeight="1">
      <c r="A25" s="701"/>
      <c r="B25" s="347" t="s">
        <v>572</v>
      </c>
      <c r="C25" s="348" t="s">
        <v>416</v>
      </c>
      <c r="D25" s="470" t="s">
        <v>689</v>
      </c>
      <c r="E25" s="294">
        <v>4190</v>
      </c>
      <c r="F25" s="294">
        <v>4190</v>
      </c>
      <c r="G25" s="294">
        <v>0</v>
      </c>
      <c r="H25" s="294">
        <v>600</v>
      </c>
      <c r="I25" s="294">
        <v>2020</v>
      </c>
      <c r="J25" s="294">
        <v>870</v>
      </c>
      <c r="K25" s="294">
        <v>690</v>
      </c>
      <c r="L25" s="350">
        <v>0</v>
      </c>
    </row>
    <row r="26" spans="1:12" s="14" customFormat="1" ht="18.75" customHeight="1">
      <c r="A26" s="671" t="s">
        <v>686</v>
      </c>
      <c r="B26" s="698" t="s">
        <v>353</v>
      </c>
      <c r="C26" s="699"/>
      <c r="D26" s="700"/>
      <c r="E26" s="266">
        <v>96880</v>
      </c>
      <c r="F26" s="349">
        <v>95770</v>
      </c>
      <c r="G26" s="266">
        <v>1110</v>
      </c>
      <c r="H26" s="266">
        <v>58200</v>
      </c>
      <c r="I26" s="266">
        <v>38670</v>
      </c>
      <c r="J26" s="266">
        <v>26230</v>
      </c>
      <c r="K26" s="266">
        <v>12070</v>
      </c>
      <c r="L26" s="267">
        <v>370</v>
      </c>
    </row>
    <row r="27" spans="1:12" s="14" customFormat="1" ht="18.75" customHeight="1">
      <c r="A27" s="671"/>
      <c r="B27" s="695" t="s">
        <v>569</v>
      </c>
      <c r="C27" s="696"/>
      <c r="D27" s="697"/>
      <c r="E27" s="268">
        <v>8400</v>
      </c>
      <c r="F27" s="268">
        <v>8170</v>
      </c>
      <c r="G27" s="268">
        <v>220</v>
      </c>
      <c r="H27" s="268">
        <v>7290</v>
      </c>
      <c r="I27" s="268">
        <v>1110</v>
      </c>
      <c r="J27" s="268">
        <v>1030</v>
      </c>
      <c r="K27" s="268">
        <v>30</v>
      </c>
      <c r="L27" s="270">
        <v>50</v>
      </c>
    </row>
    <row r="28" spans="1:12" s="14" customFormat="1" ht="18.75" customHeight="1">
      <c r="A28" s="671"/>
      <c r="B28" s="310" t="s">
        <v>409</v>
      </c>
      <c r="C28" s="300" t="s">
        <v>399</v>
      </c>
      <c r="D28" s="308" t="s">
        <v>387</v>
      </c>
      <c r="E28" s="269">
        <v>13030</v>
      </c>
      <c r="F28" s="269">
        <v>12660</v>
      </c>
      <c r="G28" s="269">
        <v>370</v>
      </c>
      <c r="H28" s="269">
        <v>9690</v>
      </c>
      <c r="I28" s="269">
        <v>3340</v>
      </c>
      <c r="J28" s="269">
        <v>2680</v>
      </c>
      <c r="K28" s="269">
        <v>620</v>
      </c>
      <c r="L28" s="306">
        <v>40</v>
      </c>
    </row>
    <row r="29" spans="1:12" s="14" customFormat="1" ht="18.75" customHeight="1">
      <c r="A29" s="671"/>
      <c r="B29" s="310" t="s">
        <v>410</v>
      </c>
      <c r="C29" s="300" t="s">
        <v>399</v>
      </c>
      <c r="D29" s="308" t="s">
        <v>388</v>
      </c>
      <c r="E29" s="269">
        <v>14860</v>
      </c>
      <c r="F29" s="269">
        <v>14670</v>
      </c>
      <c r="G29" s="269">
        <v>190</v>
      </c>
      <c r="H29" s="269">
        <v>8050</v>
      </c>
      <c r="I29" s="269">
        <v>6810</v>
      </c>
      <c r="J29" s="269">
        <v>4680</v>
      </c>
      <c r="K29" s="269">
        <v>2110</v>
      </c>
      <c r="L29" s="306">
        <v>20</v>
      </c>
    </row>
    <row r="30" spans="1:12" s="14" customFormat="1" ht="18.75" customHeight="1">
      <c r="A30" s="671"/>
      <c r="B30" s="310" t="s">
        <v>389</v>
      </c>
      <c r="C30" s="300" t="s">
        <v>399</v>
      </c>
      <c r="D30" s="471" t="s">
        <v>400</v>
      </c>
      <c r="E30" s="269">
        <v>17440</v>
      </c>
      <c r="F30" s="269">
        <v>17340</v>
      </c>
      <c r="G30" s="269">
        <v>100</v>
      </c>
      <c r="H30" s="269">
        <v>9120</v>
      </c>
      <c r="I30" s="269">
        <v>8320</v>
      </c>
      <c r="J30" s="269">
        <v>5530</v>
      </c>
      <c r="K30" s="269">
        <v>2790</v>
      </c>
      <c r="L30" s="306" t="s">
        <v>669</v>
      </c>
    </row>
    <row r="31" spans="1:12" s="14" customFormat="1" ht="18.75" customHeight="1">
      <c r="A31" s="671"/>
      <c r="B31" s="310" t="s">
        <v>401</v>
      </c>
      <c r="C31" s="300" t="s">
        <v>399</v>
      </c>
      <c r="D31" s="308" t="s">
        <v>414</v>
      </c>
      <c r="E31" s="268">
        <v>17080</v>
      </c>
      <c r="F31" s="268">
        <v>16990</v>
      </c>
      <c r="G31" s="268">
        <v>80</v>
      </c>
      <c r="H31" s="268">
        <v>8050</v>
      </c>
      <c r="I31" s="268">
        <v>9030</v>
      </c>
      <c r="J31" s="268">
        <v>6200</v>
      </c>
      <c r="K31" s="268">
        <v>2800</v>
      </c>
      <c r="L31" s="270">
        <v>30</v>
      </c>
    </row>
    <row r="32" spans="1:12" s="14" customFormat="1" ht="18.75" customHeight="1">
      <c r="A32" s="671"/>
      <c r="B32" s="310" t="s">
        <v>570</v>
      </c>
      <c r="C32" s="300" t="s">
        <v>399</v>
      </c>
      <c r="D32" s="308" t="s">
        <v>670</v>
      </c>
      <c r="E32" s="268">
        <v>17880</v>
      </c>
      <c r="F32" s="268">
        <v>17810</v>
      </c>
      <c r="G32" s="268">
        <v>70</v>
      </c>
      <c r="H32" s="268">
        <v>10490</v>
      </c>
      <c r="I32" s="268">
        <v>7390</v>
      </c>
      <c r="J32" s="268">
        <v>4690</v>
      </c>
      <c r="K32" s="268">
        <v>2520</v>
      </c>
      <c r="L32" s="270">
        <v>190</v>
      </c>
    </row>
    <row r="33" spans="1:12" s="14" customFormat="1" ht="18.75" customHeight="1" thickBot="1">
      <c r="A33" s="672"/>
      <c r="B33" s="460" t="s">
        <v>671</v>
      </c>
      <c r="C33" s="461" t="s">
        <v>399</v>
      </c>
      <c r="D33" s="462" t="s">
        <v>690</v>
      </c>
      <c r="E33" s="303">
        <v>3860</v>
      </c>
      <c r="F33" s="303">
        <v>3860</v>
      </c>
      <c r="G33" s="303">
        <v>0</v>
      </c>
      <c r="H33" s="303">
        <v>2150</v>
      </c>
      <c r="I33" s="303">
        <v>1710</v>
      </c>
      <c r="J33" s="303">
        <v>1160</v>
      </c>
      <c r="K33" s="303">
        <v>530</v>
      </c>
      <c r="L33" s="309">
        <v>20</v>
      </c>
    </row>
    <row r="34" spans="1:12" s="14" customFormat="1" ht="13.5" customHeight="1">
      <c r="A34" s="15" t="s">
        <v>619</v>
      </c>
      <c r="B34" s="26"/>
      <c r="C34" s="15"/>
      <c r="D34" s="15"/>
      <c r="E34" s="15"/>
      <c r="F34" s="15"/>
      <c r="G34" s="15"/>
      <c r="H34" s="15"/>
      <c r="I34" s="15"/>
      <c r="J34" s="15"/>
      <c r="K34" s="15"/>
      <c r="L34" s="15"/>
    </row>
    <row r="35" spans="1:12" s="14" customFormat="1" ht="13.5" customHeight="1">
      <c r="A35" s="15" t="s">
        <v>519</v>
      </c>
      <c r="B35" s="26"/>
      <c r="C35" s="15"/>
      <c r="D35" s="15"/>
      <c r="E35" s="15"/>
      <c r="F35" s="15"/>
      <c r="G35" s="15"/>
      <c r="H35" s="15"/>
      <c r="I35" s="15"/>
      <c r="J35" s="15"/>
      <c r="K35" s="15"/>
      <c r="L35" s="15"/>
    </row>
    <row r="36" spans="1:12" s="14" customFormat="1" ht="18.75" customHeight="1">
      <c r="A36" s="15"/>
      <c r="B36" s="26"/>
      <c r="C36" s="15"/>
      <c r="D36" s="15"/>
      <c r="E36" s="15"/>
      <c r="F36" s="15"/>
      <c r="G36" s="15"/>
      <c r="H36" s="15"/>
      <c r="I36" s="15"/>
      <c r="J36" s="15"/>
      <c r="K36" s="15"/>
      <c r="L36" s="15"/>
    </row>
    <row r="37" spans="1:12" s="14" customFormat="1" ht="18.75" customHeight="1">
      <c r="A37" s="15"/>
      <c r="B37" s="26"/>
      <c r="C37" s="15"/>
      <c r="D37" s="15"/>
      <c r="E37" s="15"/>
      <c r="F37" s="15"/>
      <c r="G37" s="15"/>
      <c r="H37" s="15"/>
      <c r="I37" s="15"/>
      <c r="J37" s="15"/>
      <c r="K37" s="15"/>
      <c r="L37" s="15"/>
    </row>
    <row r="38" spans="1:12" s="14" customFormat="1" ht="18.75" customHeight="1">
      <c r="A38" s="15"/>
      <c r="B38" s="26"/>
      <c r="C38" s="15"/>
      <c r="D38" s="15"/>
      <c r="E38" s="15"/>
      <c r="F38" s="15"/>
      <c r="G38" s="15"/>
      <c r="H38" s="15"/>
      <c r="I38" s="15"/>
      <c r="J38" s="15"/>
      <c r="K38" s="15"/>
      <c r="L38" s="15"/>
    </row>
    <row r="39" spans="1:12" s="14" customFormat="1" ht="18.75" customHeight="1">
      <c r="A39" s="15"/>
      <c r="B39" s="26"/>
      <c r="C39" s="15"/>
      <c r="D39" s="15"/>
      <c r="E39" s="15"/>
      <c r="F39" s="15"/>
      <c r="G39" s="15"/>
      <c r="H39" s="15"/>
      <c r="I39" s="15"/>
      <c r="J39" s="15"/>
      <c r="K39" s="15"/>
      <c r="L39" s="15"/>
    </row>
    <row r="40" spans="1:12" s="14" customFormat="1" ht="18.75" customHeight="1">
      <c r="A40" s="15"/>
      <c r="B40" s="26"/>
      <c r="C40" s="15"/>
      <c r="D40" s="15"/>
      <c r="E40" s="15"/>
      <c r="F40" s="15"/>
      <c r="G40" s="15"/>
      <c r="H40" s="15"/>
      <c r="I40" s="15"/>
      <c r="J40" s="15"/>
      <c r="K40" s="15"/>
      <c r="L40" s="15"/>
    </row>
    <row r="41" spans="1:12" s="14" customFormat="1" ht="18.75" customHeight="1">
      <c r="A41" s="15"/>
      <c r="B41" s="26"/>
      <c r="C41" s="15"/>
      <c r="D41" s="15"/>
      <c r="E41" s="15"/>
      <c r="F41" s="15"/>
      <c r="G41" s="15"/>
      <c r="H41" s="15"/>
      <c r="I41" s="15"/>
      <c r="J41" s="15"/>
      <c r="K41" s="15"/>
      <c r="L41" s="15"/>
    </row>
    <row r="42" spans="1:12" s="14" customFormat="1" ht="18.75" customHeight="1">
      <c r="A42" s="15"/>
      <c r="B42" s="26"/>
      <c r="C42" s="15"/>
      <c r="D42" s="15"/>
      <c r="E42" s="15"/>
      <c r="F42" s="15"/>
      <c r="G42" s="15"/>
      <c r="H42" s="15"/>
      <c r="I42" s="15"/>
      <c r="J42" s="15"/>
      <c r="K42" s="15"/>
      <c r="L42" s="15"/>
    </row>
    <row r="43" spans="1:12" s="14" customFormat="1" ht="18.75" customHeight="1">
      <c r="A43" s="15"/>
      <c r="B43" s="26"/>
      <c r="C43" s="15"/>
      <c r="D43" s="15"/>
      <c r="E43" s="15"/>
      <c r="F43" s="15"/>
      <c r="G43" s="15"/>
      <c r="H43" s="15"/>
      <c r="I43" s="15"/>
      <c r="J43" s="15"/>
      <c r="K43" s="15"/>
      <c r="L43" s="15"/>
    </row>
    <row r="44" spans="1:12" s="14" customFormat="1" ht="13.5" customHeight="1">
      <c r="A44" s="15"/>
      <c r="B44" s="26"/>
      <c r="C44" s="15"/>
      <c r="D44" s="15"/>
      <c r="E44" s="15"/>
      <c r="F44" s="15"/>
      <c r="G44" s="15"/>
      <c r="H44" s="15"/>
      <c r="I44" s="15"/>
      <c r="J44" s="15"/>
      <c r="K44" s="15"/>
      <c r="L44" s="15"/>
    </row>
    <row r="45" spans="1:12" s="14" customFormat="1" ht="13.5" customHeight="1">
      <c r="A45" s="15"/>
      <c r="B45" s="26"/>
      <c r="C45" s="15"/>
      <c r="D45" s="15"/>
      <c r="E45" s="15"/>
      <c r="F45" s="15"/>
      <c r="G45" s="15"/>
      <c r="H45" s="15"/>
      <c r="I45" s="15"/>
      <c r="J45" s="15"/>
      <c r="K45" s="15"/>
      <c r="L45" s="15"/>
    </row>
  </sheetData>
  <mergeCells count="14">
    <mergeCell ref="B26:D26"/>
    <mergeCell ref="B27:D27"/>
    <mergeCell ref="A16:A25"/>
    <mergeCell ref="B16:D16"/>
    <mergeCell ref="B17:D17"/>
    <mergeCell ref="A26:A33"/>
    <mergeCell ref="A2:L2"/>
    <mergeCell ref="A4:A14"/>
    <mergeCell ref="B4:D5"/>
    <mergeCell ref="E4:E5"/>
    <mergeCell ref="F4:G4"/>
    <mergeCell ref="H4:L4"/>
    <mergeCell ref="B6:D6"/>
    <mergeCell ref="B7:D7"/>
  </mergeCells>
  <phoneticPr fontId="31"/>
  <printOptions horizontalCentered="1"/>
  <pageMargins left="0.59055118110236227" right="0.59055118110236227" top="0.59055118110236227" bottom="0.59055118110236227" header="0.19685039370078741" footer="0.19685039370078741"/>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3.5"/>
  <cols>
    <col min="1" max="1" width="10.625" style="45" customWidth="1"/>
    <col min="2" max="2" width="8.125" style="45" customWidth="1"/>
    <col min="3" max="3" width="12.625" style="45" customWidth="1"/>
    <col min="4" max="7" width="13.625" style="45" customWidth="1"/>
    <col min="8" max="9" width="15" style="45" customWidth="1"/>
    <col min="10" max="11" width="13" style="45" customWidth="1"/>
    <col min="12" max="12" width="13.625" style="45" customWidth="1"/>
    <col min="13" max="13" width="16.125" style="45" customWidth="1"/>
    <col min="14" max="16384" width="9" style="45"/>
  </cols>
  <sheetData>
    <row r="1" spans="1:13" s="44" customFormat="1" ht="30" customHeight="1"/>
    <row r="2" spans="1:13" ht="22.5" customHeight="1">
      <c r="A2" s="705" t="s">
        <v>641</v>
      </c>
      <c r="B2" s="705"/>
      <c r="C2" s="705"/>
      <c r="D2" s="705"/>
      <c r="E2" s="705"/>
      <c r="F2" s="705"/>
      <c r="G2" s="705"/>
      <c r="H2" s="706" t="s">
        <v>701</v>
      </c>
      <c r="I2" s="706"/>
      <c r="J2" s="706"/>
      <c r="K2" s="706"/>
      <c r="L2" s="706"/>
      <c r="M2" s="706"/>
    </row>
    <row r="3" spans="1:13" ht="13.5" customHeight="1" thickBot="1">
      <c r="A3" s="313" t="s">
        <v>593</v>
      </c>
      <c r="B3" s="152"/>
      <c r="C3" s="152"/>
      <c r="D3" s="152"/>
      <c r="E3" s="152"/>
      <c r="F3" s="152"/>
      <c r="G3" s="152"/>
      <c r="H3" s="152"/>
      <c r="I3" s="152"/>
      <c r="J3" s="152"/>
      <c r="K3" s="152"/>
      <c r="L3" s="314" t="s">
        <v>510</v>
      </c>
    </row>
    <row r="4" spans="1:13" ht="20.100000000000001" customHeight="1">
      <c r="A4" s="709" t="s">
        <v>418</v>
      </c>
      <c r="B4" s="725" t="s">
        <v>597</v>
      </c>
      <c r="C4" s="726"/>
      <c r="D4" s="712" t="s">
        <v>419</v>
      </c>
      <c r="E4" s="315"/>
      <c r="F4" s="315"/>
      <c r="G4" s="315"/>
      <c r="H4" s="315"/>
      <c r="I4" s="315"/>
      <c r="J4" s="315"/>
      <c r="K4" s="315"/>
      <c r="L4" s="715" t="s">
        <v>420</v>
      </c>
    </row>
    <row r="5" spans="1:13" ht="20.100000000000001" customHeight="1">
      <c r="A5" s="710"/>
      <c r="B5" s="727"/>
      <c r="C5" s="728"/>
      <c r="D5" s="713"/>
      <c r="E5" s="718" t="s">
        <v>511</v>
      </c>
      <c r="F5" s="718" t="s">
        <v>512</v>
      </c>
      <c r="G5" s="720" t="s">
        <v>513</v>
      </c>
      <c r="H5" s="721" t="s">
        <v>587</v>
      </c>
      <c r="I5" s="723" t="s">
        <v>588</v>
      </c>
      <c r="J5" s="723" t="s">
        <v>421</v>
      </c>
      <c r="K5" s="723" t="s">
        <v>422</v>
      </c>
      <c r="L5" s="716"/>
    </row>
    <row r="6" spans="1:13" ht="20.100000000000001" customHeight="1">
      <c r="A6" s="711"/>
      <c r="B6" s="729"/>
      <c r="C6" s="730"/>
      <c r="D6" s="714"/>
      <c r="E6" s="719"/>
      <c r="F6" s="719"/>
      <c r="G6" s="714"/>
      <c r="H6" s="722"/>
      <c r="I6" s="724"/>
      <c r="J6" s="724"/>
      <c r="K6" s="724"/>
      <c r="L6" s="717"/>
    </row>
    <row r="7" spans="1:13" ht="20.100000000000001" customHeight="1">
      <c r="A7" s="707" t="s">
        <v>574</v>
      </c>
      <c r="B7" s="316" t="s">
        <v>514</v>
      </c>
      <c r="C7" s="317">
        <v>127468</v>
      </c>
      <c r="D7" s="317">
        <v>102304</v>
      </c>
      <c r="E7" s="317">
        <v>69532</v>
      </c>
      <c r="F7" s="317">
        <v>3264</v>
      </c>
      <c r="G7" s="318">
        <v>22997</v>
      </c>
      <c r="H7" s="319">
        <v>2315</v>
      </c>
      <c r="I7" s="317">
        <v>2339</v>
      </c>
      <c r="J7" s="317">
        <v>1630</v>
      </c>
      <c r="K7" s="317">
        <v>227</v>
      </c>
      <c r="L7" s="318">
        <v>25164</v>
      </c>
    </row>
    <row r="8" spans="1:13" ht="20.100000000000001" customHeight="1">
      <c r="A8" s="708"/>
      <c r="B8" s="320" t="s">
        <v>423</v>
      </c>
      <c r="C8" s="321">
        <v>16146493</v>
      </c>
      <c r="D8" s="321">
        <v>9006568</v>
      </c>
      <c r="E8" s="321">
        <v>6739776</v>
      </c>
      <c r="F8" s="321">
        <v>371429</v>
      </c>
      <c r="G8" s="327">
        <v>961304</v>
      </c>
      <c r="H8" s="323">
        <v>495163</v>
      </c>
      <c r="I8" s="321">
        <v>203230</v>
      </c>
      <c r="J8" s="321">
        <v>206244</v>
      </c>
      <c r="K8" s="321">
        <v>29422</v>
      </c>
      <c r="L8" s="322">
        <v>7139925</v>
      </c>
    </row>
    <row r="9" spans="1:13" ht="20.100000000000001" customHeight="1">
      <c r="A9" s="707">
        <v>3</v>
      </c>
      <c r="B9" s="316" t="s">
        <v>514</v>
      </c>
      <c r="C9" s="324">
        <v>127392</v>
      </c>
      <c r="D9" s="317">
        <v>102189</v>
      </c>
      <c r="E9" s="317">
        <v>69710</v>
      </c>
      <c r="F9" s="317">
        <v>3208</v>
      </c>
      <c r="G9" s="318">
        <v>22795</v>
      </c>
      <c r="H9" s="319">
        <v>2335</v>
      </c>
      <c r="I9" s="317">
        <v>2353</v>
      </c>
      <c r="J9" s="317">
        <v>1560</v>
      </c>
      <c r="K9" s="317">
        <v>228</v>
      </c>
      <c r="L9" s="318">
        <v>25203</v>
      </c>
    </row>
    <row r="10" spans="1:13" ht="20.100000000000001" customHeight="1">
      <c r="A10" s="708"/>
      <c r="B10" s="325" t="s">
        <v>423</v>
      </c>
      <c r="C10" s="326">
        <v>16204332</v>
      </c>
      <c r="D10" s="326">
        <v>9046133</v>
      </c>
      <c r="E10" s="326">
        <v>6782657</v>
      </c>
      <c r="F10" s="326">
        <v>366013</v>
      </c>
      <c r="G10" s="327">
        <v>928475</v>
      </c>
      <c r="H10" s="328">
        <v>503631</v>
      </c>
      <c r="I10" s="326">
        <v>206635</v>
      </c>
      <c r="J10" s="326">
        <v>227676</v>
      </c>
      <c r="K10" s="326">
        <v>31046</v>
      </c>
      <c r="L10" s="327">
        <v>7158199</v>
      </c>
    </row>
    <row r="11" spans="1:13" ht="20.100000000000001" customHeight="1">
      <c r="A11" s="707">
        <v>4</v>
      </c>
      <c r="B11" s="329" t="s">
        <v>514</v>
      </c>
      <c r="C11" s="330">
        <v>127235</v>
      </c>
      <c r="D11" s="331">
        <v>101971</v>
      </c>
      <c r="E11" s="331">
        <v>69811</v>
      </c>
      <c r="F11" s="331">
        <v>3156</v>
      </c>
      <c r="G11" s="318">
        <v>22499</v>
      </c>
      <c r="H11" s="333">
        <v>2358</v>
      </c>
      <c r="I11" s="331">
        <v>2367</v>
      </c>
      <c r="J11" s="331">
        <v>1554</v>
      </c>
      <c r="K11" s="331">
        <v>226</v>
      </c>
      <c r="L11" s="332">
        <v>25264</v>
      </c>
    </row>
    <row r="12" spans="1:13" ht="20.100000000000001" customHeight="1">
      <c r="A12" s="708"/>
      <c r="B12" s="320" t="s">
        <v>423</v>
      </c>
      <c r="C12" s="321">
        <v>16262308</v>
      </c>
      <c r="D12" s="321">
        <v>9077345</v>
      </c>
      <c r="E12" s="326">
        <v>6818245</v>
      </c>
      <c r="F12" s="326">
        <v>361071</v>
      </c>
      <c r="G12" s="327">
        <v>918348</v>
      </c>
      <c r="H12" s="328">
        <v>513980</v>
      </c>
      <c r="I12" s="326">
        <v>207500</v>
      </c>
      <c r="J12" s="326">
        <v>227179</v>
      </c>
      <c r="K12" s="326">
        <v>31022</v>
      </c>
      <c r="L12" s="322">
        <v>7184963</v>
      </c>
    </row>
    <row r="13" spans="1:13" ht="20.100000000000001" customHeight="1">
      <c r="A13" s="707">
        <v>5</v>
      </c>
      <c r="B13" s="316" t="s">
        <v>514</v>
      </c>
      <c r="C13" s="317">
        <v>127125</v>
      </c>
      <c r="D13" s="317">
        <v>101705</v>
      </c>
      <c r="E13" s="331">
        <v>69936</v>
      </c>
      <c r="F13" s="331">
        <v>3119</v>
      </c>
      <c r="G13" s="318">
        <v>22148</v>
      </c>
      <c r="H13" s="333">
        <v>2370</v>
      </c>
      <c r="I13" s="331">
        <v>2368</v>
      </c>
      <c r="J13" s="331">
        <v>1537</v>
      </c>
      <c r="K13" s="331">
        <v>227</v>
      </c>
      <c r="L13" s="318">
        <v>25420</v>
      </c>
    </row>
    <row r="14" spans="1:13" ht="20.100000000000001" customHeight="1">
      <c r="A14" s="708"/>
      <c r="B14" s="320" t="s">
        <v>423</v>
      </c>
      <c r="C14" s="326">
        <v>16328525</v>
      </c>
      <c r="D14" s="326">
        <v>9101087</v>
      </c>
      <c r="E14" s="326">
        <v>6852929</v>
      </c>
      <c r="F14" s="326">
        <v>358357</v>
      </c>
      <c r="G14" s="327">
        <v>906294</v>
      </c>
      <c r="H14" s="328">
        <v>520223</v>
      </c>
      <c r="I14" s="326">
        <v>208284</v>
      </c>
      <c r="J14" s="326">
        <v>223626</v>
      </c>
      <c r="K14" s="321">
        <v>31374</v>
      </c>
      <c r="L14" s="327">
        <v>7227438</v>
      </c>
    </row>
    <row r="15" spans="1:13" ht="20.100000000000001" customHeight="1">
      <c r="A15" s="707">
        <v>6</v>
      </c>
      <c r="B15" s="316" t="s">
        <v>514</v>
      </c>
      <c r="C15" s="331">
        <v>126988</v>
      </c>
      <c r="D15" s="331">
        <v>101445</v>
      </c>
      <c r="E15" s="331">
        <v>69958</v>
      </c>
      <c r="F15" s="331">
        <v>3071</v>
      </c>
      <c r="G15" s="318">
        <v>21859</v>
      </c>
      <c r="H15" s="333">
        <v>2392</v>
      </c>
      <c r="I15" s="331">
        <v>2383</v>
      </c>
      <c r="J15" s="331">
        <v>1615</v>
      </c>
      <c r="K15" s="317">
        <v>167</v>
      </c>
      <c r="L15" s="332">
        <v>25543</v>
      </c>
    </row>
    <row r="16" spans="1:13" ht="20.100000000000001" customHeight="1" thickBot="1">
      <c r="A16" s="731"/>
      <c r="B16" s="334" t="s">
        <v>423</v>
      </c>
      <c r="C16" s="335">
        <v>16391886</v>
      </c>
      <c r="D16" s="335">
        <v>9122781</v>
      </c>
      <c r="E16" s="335">
        <v>6877908</v>
      </c>
      <c r="F16" s="335">
        <v>353377</v>
      </c>
      <c r="G16" s="336">
        <v>896197</v>
      </c>
      <c r="H16" s="337">
        <v>528471</v>
      </c>
      <c r="I16" s="335">
        <v>210571</v>
      </c>
      <c r="J16" s="335">
        <v>225737</v>
      </c>
      <c r="K16" s="335">
        <v>30520</v>
      </c>
      <c r="L16" s="336">
        <v>7269105</v>
      </c>
    </row>
    <row r="17" spans="1:1">
      <c r="A17" s="338" t="s">
        <v>515</v>
      </c>
    </row>
    <row r="18" spans="1:1">
      <c r="A18" s="338" t="s">
        <v>589</v>
      </c>
    </row>
  </sheetData>
  <mergeCells count="18">
    <mergeCell ref="A13:A14"/>
    <mergeCell ref="A15:A16"/>
    <mergeCell ref="A2:G2"/>
    <mergeCell ref="H2:M2"/>
    <mergeCell ref="A7:A8"/>
    <mergeCell ref="A9:A10"/>
    <mergeCell ref="A11:A12"/>
    <mergeCell ref="A4:A6"/>
    <mergeCell ref="D4:D6"/>
    <mergeCell ref="L4:L6"/>
    <mergeCell ref="E5:E6"/>
    <mergeCell ref="F5:F6"/>
    <mergeCell ref="G5:G6"/>
    <mergeCell ref="H5:H6"/>
    <mergeCell ref="J5:J6"/>
    <mergeCell ref="K5:K6"/>
    <mergeCell ref="I5:I6"/>
    <mergeCell ref="B4:C6"/>
  </mergeCells>
  <phoneticPr fontId="2"/>
  <printOptions horizontalCentered="1"/>
  <pageMargins left="0.78740157480314965" right="0.78740157480314965" top="0.78740157480314965" bottom="0.78740157480314965" header="0.19685039370078741" footer="0.19685039370078741"/>
  <pageSetup paperSize="9"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zoomScaleNormal="100" workbookViewId="0"/>
  </sheetViews>
  <sheetFormatPr defaultColWidth="9" defaultRowHeight="12"/>
  <cols>
    <col min="1" max="1" width="14.75" style="29" customWidth="1"/>
    <col min="2" max="2" width="9.625" style="29" customWidth="1"/>
    <col min="3" max="3" width="11.625" style="29" customWidth="1"/>
    <col min="4" max="11" width="9.625" style="29" customWidth="1"/>
    <col min="12" max="16384" width="9" style="29"/>
  </cols>
  <sheetData>
    <row r="1" spans="1:11" ht="30" customHeight="1"/>
    <row r="2" spans="1:11" ht="22.5" customHeight="1">
      <c r="A2" s="736" t="s">
        <v>710</v>
      </c>
      <c r="B2" s="737"/>
      <c r="C2" s="737"/>
      <c r="D2" s="737"/>
      <c r="E2" s="737"/>
      <c r="F2" s="737"/>
      <c r="G2" s="737"/>
      <c r="H2" s="737"/>
      <c r="I2" s="737"/>
      <c r="J2" s="737"/>
      <c r="K2" s="737"/>
    </row>
    <row r="3" spans="1:11" ht="13.5" customHeight="1" thickBot="1">
      <c r="A3" s="339" t="s">
        <v>594</v>
      </c>
      <c r="B3" s="161"/>
      <c r="C3" s="339"/>
      <c r="D3" s="339"/>
      <c r="E3" s="339"/>
      <c r="F3" s="339"/>
      <c r="G3" s="339"/>
      <c r="H3" s="339"/>
      <c r="I3" s="339"/>
      <c r="J3" s="161"/>
      <c r="K3" s="340"/>
    </row>
    <row r="4" spans="1:11" ht="26.25" customHeight="1">
      <c r="A4" s="732" t="s">
        <v>424</v>
      </c>
      <c r="B4" s="734" t="s">
        <v>555</v>
      </c>
      <c r="C4" s="735"/>
      <c r="D4" s="734" t="s">
        <v>556</v>
      </c>
      <c r="E4" s="735"/>
      <c r="F4" s="738" t="s">
        <v>557</v>
      </c>
      <c r="G4" s="738"/>
      <c r="H4" s="738" t="s">
        <v>558</v>
      </c>
      <c r="I4" s="738"/>
      <c r="J4" s="734" t="s">
        <v>559</v>
      </c>
      <c r="K4" s="739"/>
    </row>
    <row r="5" spans="1:11" ht="30" customHeight="1">
      <c r="A5" s="733"/>
      <c r="B5" s="429" t="s">
        <v>425</v>
      </c>
      <c r="C5" s="430" t="s">
        <v>516</v>
      </c>
      <c r="D5" s="429" t="s">
        <v>425</v>
      </c>
      <c r="E5" s="430" t="s">
        <v>516</v>
      </c>
      <c r="F5" s="429" t="s">
        <v>425</v>
      </c>
      <c r="G5" s="430" t="s">
        <v>516</v>
      </c>
      <c r="H5" s="429" t="s">
        <v>425</v>
      </c>
      <c r="I5" s="430" t="s">
        <v>516</v>
      </c>
      <c r="J5" s="429" t="s">
        <v>425</v>
      </c>
      <c r="K5" s="441" t="s">
        <v>516</v>
      </c>
    </row>
    <row r="6" spans="1:11" ht="26.25" customHeight="1">
      <c r="A6" s="341" t="s">
        <v>680</v>
      </c>
      <c r="B6" s="431">
        <v>1380</v>
      </c>
      <c r="C6" s="432">
        <v>131322</v>
      </c>
      <c r="D6" s="431">
        <v>671</v>
      </c>
      <c r="E6" s="432">
        <v>81430</v>
      </c>
      <c r="F6" s="431">
        <v>515</v>
      </c>
      <c r="G6" s="432">
        <v>28722</v>
      </c>
      <c r="H6" s="431">
        <v>16</v>
      </c>
      <c r="I6" s="432">
        <v>1582</v>
      </c>
      <c r="J6" s="431">
        <v>178</v>
      </c>
      <c r="K6" s="442">
        <v>19588</v>
      </c>
    </row>
    <row r="7" spans="1:11" ht="26.25" customHeight="1">
      <c r="A7" s="351" t="s">
        <v>598</v>
      </c>
      <c r="B7" s="431">
        <v>1550</v>
      </c>
      <c r="C7" s="432">
        <v>151671</v>
      </c>
      <c r="D7" s="431">
        <v>737</v>
      </c>
      <c r="E7" s="432">
        <v>87569</v>
      </c>
      <c r="F7" s="431">
        <v>396</v>
      </c>
      <c r="G7" s="432">
        <v>22668</v>
      </c>
      <c r="H7" s="431">
        <v>7</v>
      </c>
      <c r="I7" s="432">
        <v>620</v>
      </c>
      <c r="J7" s="431">
        <v>410</v>
      </c>
      <c r="K7" s="442">
        <v>40814</v>
      </c>
    </row>
    <row r="8" spans="1:11" ht="26.25" customHeight="1">
      <c r="A8" s="352" t="s">
        <v>631</v>
      </c>
      <c r="B8" s="431">
        <v>1588</v>
      </c>
      <c r="C8" s="432">
        <v>137875</v>
      </c>
      <c r="D8" s="431">
        <v>629</v>
      </c>
      <c r="E8" s="432">
        <v>73877</v>
      </c>
      <c r="F8" s="431">
        <v>599</v>
      </c>
      <c r="G8" s="432">
        <v>27084</v>
      </c>
      <c r="H8" s="431">
        <v>3</v>
      </c>
      <c r="I8" s="432">
        <v>797</v>
      </c>
      <c r="J8" s="431">
        <v>357</v>
      </c>
      <c r="K8" s="442">
        <v>36117</v>
      </c>
    </row>
    <row r="9" spans="1:11" ht="26.25" customHeight="1">
      <c r="A9" s="342" t="s">
        <v>649</v>
      </c>
      <c r="B9" s="431">
        <v>1575</v>
      </c>
      <c r="C9" s="433">
        <v>140822</v>
      </c>
      <c r="D9" s="431">
        <v>503</v>
      </c>
      <c r="E9" s="432">
        <v>56568</v>
      </c>
      <c r="F9" s="431">
        <v>504</v>
      </c>
      <c r="G9" s="432">
        <v>29341</v>
      </c>
      <c r="H9" s="431">
        <v>82</v>
      </c>
      <c r="I9" s="432">
        <v>9099</v>
      </c>
      <c r="J9" s="431">
        <v>486</v>
      </c>
      <c r="K9" s="443">
        <v>45814</v>
      </c>
    </row>
    <row r="10" spans="1:11" ht="26.25" customHeight="1">
      <c r="A10" s="383" t="s">
        <v>650</v>
      </c>
      <c r="B10" s="434">
        <v>1284</v>
      </c>
      <c r="C10" s="435">
        <v>111649</v>
      </c>
      <c r="D10" s="434">
        <v>523</v>
      </c>
      <c r="E10" s="435">
        <v>59684</v>
      </c>
      <c r="F10" s="434">
        <v>492</v>
      </c>
      <c r="G10" s="435">
        <v>25475</v>
      </c>
      <c r="H10" s="434">
        <v>27</v>
      </c>
      <c r="I10" s="435">
        <v>2438</v>
      </c>
      <c r="J10" s="434">
        <v>242</v>
      </c>
      <c r="K10" s="444">
        <v>24052</v>
      </c>
    </row>
    <row r="11" spans="1:11" ht="26.25" customHeight="1">
      <c r="A11" s="384" t="s">
        <v>651</v>
      </c>
      <c r="B11" s="436">
        <v>60</v>
      </c>
      <c r="C11" s="437">
        <v>6114</v>
      </c>
      <c r="D11" s="436">
        <v>34</v>
      </c>
      <c r="E11" s="437">
        <v>3850</v>
      </c>
      <c r="F11" s="436">
        <v>15</v>
      </c>
      <c r="G11" s="437">
        <v>1142</v>
      </c>
      <c r="H11" s="436">
        <v>0</v>
      </c>
      <c r="I11" s="437">
        <v>0</v>
      </c>
      <c r="J11" s="436">
        <v>11</v>
      </c>
      <c r="K11" s="445">
        <v>1122</v>
      </c>
    </row>
    <row r="12" spans="1:11" ht="26.25" customHeight="1">
      <c r="A12" s="352" t="s">
        <v>576</v>
      </c>
      <c r="B12" s="438">
        <v>163</v>
      </c>
      <c r="C12" s="433">
        <v>14748</v>
      </c>
      <c r="D12" s="438">
        <v>41</v>
      </c>
      <c r="E12" s="433">
        <v>4617</v>
      </c>
      <c r="F12" s="438">
        <v>44</v>
      </c>
      <c r="G12" s="433">
        <v>2662</v>
      </c>
      <c r="H12" s="438">
        <v>0</v>
      </c>
      <c r="I12" s="433">
        <v>0</v>
      </c>
      <c r="J12" s="438">
        <v>78</v>
      </c>
      <c r="K12" s="443">
        <v>7469</v>
      </c>
    </row>
    <row r="13" spans="1:11" ht="26.25" customHeight="1">
      <c r="A13" s="352" t="s">
        <v>577</v>
      </c>
      <c r="B13" s="438">
        <v>127</v>
      </c>
      <c r="C13" s="433">
        <v>10129</v>
      </c>
      <c r="D13" s="438">
        <v>52</v>
      </c>
      <c r="E13" s="433">
        <v>5805</v>
      </c>
      <c r="F13" s="438">
        <v>56</v>
      </c>
      <c r="G13" s="433">
        <v>2386</v>
      </c>
      <c r="H13" s="438">
        <v>6</v>
      </c>
      <c r="I13" s="433">
        <v>635</v>
      </c>
      <c r="J13" s="438">
        <v>13</v>
      </c>
      <c r="K13" s="443">
        <v>1303</v>
      </c>
    </row>
    <row r="14" spans="1:11" ht="26.25" customHeight="1">
      <c r="A14" s="352" t="s">
        <v>578</v>
      </c>
      <c r="B14" s="438">
        <v>75</v>
      </c>
      <c r="C14" s="433">
        <v>8560</v>
      </c>
      <c r="D14" s="438">
        <v>45</v>
      </c>
      <c r="E14" s="433">
        <v>5337</v>
      </c>
      <c r="F14" s="438">
        <v>12</v>
      </c>
      <c r="G14" s="433">
        <v>635</v>
      </c>
      <c r="H14" s="438">
        <v>3</v>
      </c>
      <c r="I14" s="433">
        <v>1017</v>
      </c>
      <c r="J14" s="438">
        <v>15</v>
      </c>
      <c r="K14" s="443">
        <v>1571</v>
      </c>
    </row>
    <row r="15" spans="1:11" ht="26.25" customHeight="1">
      <c r="A15" s="352" t="s">
        <v>579</v>
      </c>
      <c r="B15" s="438">
        <v>65</v>
      </c>
      <c r="C15" s="433">
        <v>6114</v>
      </c>
      <c r="D15" s="438">
        <v>37</v>
      </c>
      <c r="E15" s="433">
        <v>4377</v>
      </c>
      <c r="F15" s="438">
        <v>23</v>
      </c>
      <c r="G15" s="433">
        <v>1216</v>
      </c>
      <c r="H15" s="438">
        <v>0</v>
      </c>
      <c r="I15" s="433">
        <v>0</v>
      </c>
      <c r="J15" s="438">
        <v>5</v>
      </c>
      <c r="K15" s="443">
        <v>521</v>
      </c>
    </row>
    <row r="16" spans="1:11" ht="26.25" customHeight="1">
      <c r="A16" s="352" t="s">
        <v>580</v>
      </c>
      <c r="B16" s="438">
        <v>112</v>
      </c>
      <c r="C16" s="433">
        <v>9411</v>
      </c>
      <c r="D16" s="438">
        <v>43</v>
      </c>
      <c r="E16" s="433">
        <v>4935</v>
      </c>
      <c r="F16" s="438">
        <v>36</v>
      </c>
      <c r="G16" s="433">
        <v>2242</v>
      </c>
      <c r="H16" s="438">
        <v>16</v>
      </c>
      <c r="I16" s="433">
        <v>586</v>
      </c>
      <c r="J16" s="438">
        <v>17</v>
      </c>
      <c r="K16" s="443">
        <v>1648</v>
      </c>
    </row>
    <row r="17" spans="1:11" ht="26.25" customHeight="1">
      <c r="A17" s="352" t="s">
        <v>581</v>
      </c>
      <c r="B17" s="438">
        <v>103</v>
      </c>
      <c r="C17" s="433">
        <v>8052</v>
      </c>
      <c r="D17" s="438">
        <v>41</v>
      </c>
      <c r="E17" s="433">
        <v>4476</v>
      </c>
      <c r="F17" s="438">
        <v>47</v>
      </c>
      <c r="G17" s="433">
        <v>2064</v>
      </c>
      <c r="H17" s="438">
        <v>0</v>
      </c>
      <c r="I17" s="433">
        <v>0</v>
      </c>
      <c r="J17" s="438">
        <v>15</v>
      </c>
      <c r="K17" s="443">
        <v>1512</v>
      </c>
    </row>
    <row r="18" spans="1:11" ht="26.25" customHeight="1">
      <c r="A18" s="352" t="s">
        <v>582</v>
      </c>
      <c r="B18" s="438">
        <v>83</v>
      </c>
      <c r="C18" s="433">
        <v>7785</v>
      </c>
      <c r="D18" s="438">
        <v>46</v>
      </c>
      <c r="E18" s="433">
        <v>5336</v>
      </c>
      <c r="F18" s="438">
        <v>24</v>
      </c>
      <c r="G18" s="433">
        <v>1109</v>
      </c>
      <c r="H18" s="438">
        <v>1</v>
      </c>
      <c r="I18" s="433">
        <v>151</v>
      </c>
      <c r="J18" s="438">
        <v>12</v>
      </c>
      <c r="K18" s="443">
        <v>1189</v>
      </c>
    </row>
    <row r="19" spans="1:11" ht="26.25" customHeight="1">
      <c r="A19" s="352" t="s">
        <v>583</v>
      </c>
      <c r="B19" s="438">
        <v>87</v>
      </c>
      <c r="C19" s="433">
        <v>8104</v>
      </c>
      <c r="D19" s="438">
        <v>52</v>
      </c>
      <c r="E19" s="433">
        <v>5883</v>
      </c>
      <c r="F19" s="438">
        <v>21</v>
      </c>
      <c r="G19" s="433">
        <v>914</v>
      </c>
      <c r="H19" s="438">
        <v>1</v>
      </c>
      <c r="I19" s="433">
        <v>49</v>
      </c>
      <c r="J19" s="438">
        <v>13</v>
      </c>
      <c r="K19" s="443">
        <v>1258</v>
      </c>
    </row>
    <row r="20" spans="1:11" ht="26.25" customHeight="1">
      <c r="A20" s="352" t="s">
        <v>584</v>
      </c>
      <c r="B20" s="438">
        <v>82</v>
      </c>
      <c r="C20" s="433">
        <v>7632</v>
      </c>
      <c r="D20" s="438">
        <v>48</v>
      </c>
      <c r="E20" s="433">
        <v>5458</v>
      </c>
      <c r="F20" s="438">
        <v>20</v>
      </c>
      <c r="G20" s="433">
        <v>762</v>
      </c>
      <c r="H20" s="438">
        <v>0</v>
      </c>
      <c r="I20" s="433">
        <v>0</v>
      </c>
      <c r="J20" s="438">
        <v>14</v>
      </c>
      <c r="K20" s="443">
        <v>1412</v>
      </c>
    </row>
    <row r="21" spans="1:11" ht="26.25" customHeight="1">
      <c r="A21" s="352" t="s">
        <v>585</v>
      </c>
      <c r="B21" s="438">
        <v>134</v>
      </c>
      <c r="C21" s="433">
        <v>12235</v>
      </c>
      <c r="D21" s="438">
        <v>42</v>
      </c>
      <c r="E21" s="433">
        <v>4996</v>
      </c>
      <c r="F21" s="438">
        <v>64</v>
      </c>
      <c r="G21" s="433">
        <v>4429</v>
      </c>
      <c r="H21" s="438">
        <v>0</v>
      </c>
      <c r="I21" s="433">
        <v>0</v>
      </c>
      <c r="J21" s="438">
        <v>28</v>
      </c>
      <c r="K21" s="443">
        <v>2810</v>
      </c>
    </row>
    <row r="22" spans="1:11" ht="26.25" customHeight="1" thickBot="1">
      <c r="A22" s="385" t="s">
        <v>586</v>
      </c>
      <c r="B22" s="439">
        <v>193</v>
      </c>
      <c r="C22" s="440">
        <v>12765</v>
      </c>
      <c r="D22" s="439">
        <v>42</v>
      </c>
      <c r="E22" s="440">
        <v>4614</v>
      </c>
      <c r="F22" s="439">
        <v>130</v>
      </c>
      <c r="G22" s="440">
        <v>5914</v>
      </c>
      <c r="H22" s="439">
        <v>0</v>
      </c>
      <c r="I22" s="440">
        <v>0</v>
      </c>
      <c r="J22" s="439">
        <v>21</v>
      </c>
      <c r="K22" s="446">
        <v>2237</v>
      </c>
    </row>
    <row r="23" spans="1:11" ht="13.5" customHeight="1">
      <c r="A23" s="343" t="s">
        <v>620</v>
      </c>
      <c r="B23" s="344"/>
      <c r="C23" s="344"/>
      <c r="D23" s="344"/>
      <c r="E23" s="344"/>
      <c r="F23" s="344"/>
      <c r="G23" s="344"/>
      <c r="H23" s="344"/>
      <c r="I23" s="344"/>
      <c r="J23" s="344"/>
      <c r="K23" s="344"/>
    </row>
  </sheetData>
  <mergeCells count="7">
    <mergeCell ref="A4:A5"/>
    <mergeCell ref="B4:C4"/>
    <mergeCell ref="A2:K2"/>
    <mergeCell ref="D4:E4"/>
    <mergeCell ref="F4:G4"/>
    <mergeCell ref="H4:I4"/>
    <mergeCell ref="J4:K4"/>
  </mergeCells>
  <phoneticPr fontId="2"/>
  <printOptions horizontalCentered="1" gridLinesSet="0"/>
  <pageMargins left="0.59055118110236227" right="0.59055118110236227" top="0.78740157480314965" bottom="0.78740157480314965" header="0.51181102362204722" footer="0.51181102362204722"/>
  <pageSetup paperSize="9" scale="81" orientation="portrait" blackAndWhite="1" r:id="rId1"/>
  <headerFooter alignWithMargins="0"/>
  <ignoredErrors>
    <ignoredError sqref="A7:A1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3.5"/>
  <cols>
    <col min="1" max="1" width="13.5" style="31" customWidth="1"/>
    <col min="2" max="2" width="9.875" style="31" customWidth="1"/>
    <col min="3" max="5" width="12.25" style="31" customWidth="1"/>
    <col min="6" max="6" width="15.125" style="31" customWidth="1"/>
    <col min="7" max="7" width="13.75" style="31" customWidth="1"/>
    <col min="8" max="16384" width="9" style="31"/>
  </cols>
  <sheetData>
    <row r="1" spans="1:7" s="16" customFormat="1" ht="30" customHeight="1"/>
    <row r="2" spans="1:7" ht="22.5" customHeight="1">
      <c r="A2" s="488" t="s">
        <v>694</v>
      </c>
      <c r="B2" s="488"/>
      <c r="C2" s="488"/>
      <c r="D2" s="488"/>
      <c r="E2" s="488"/>
      <c r="F2" s="488"/>
      <c r="G2" s="488"/>
    </row>
    <row r="3" spans="1:7" s="30" customFormat="1" ht="13.5" customHeight="1" thickBot="1">
      <c r="A3" s="59"/>
      <c r="B3" s="59"/>
      <c r="C3" s="59"/>
      <c r="D3" s="59"/>
      <c r="E3" s="59"/>
      <c r="F3" s="59"/>
      <c r="G3" s="60" t="s">
        <v>517</v>
      </c>
    </row>
    <row r="4" spans="1:7" s="30" customFormat="1" ht="19.5" customHeight="1">
      <c r="A4" s="489" t="s">
        <v>539</v>
      </c>
      <c r="B4" s="491" t="s">
        <v>426</v>
      </c>
      <c r="C4" s="491" t="s">
        <v>475</v>
      </c>
      <c r="D4" s="493" t="s">
        <v>547</v>
      </c>
      <c r="E4" s="494"/>
      <c r="F4" s="495"/>
      <c r="G4" s="61" t="s">
        <v>427</v>
      </c>
    </row>
    <row r="5" spans="1:7" s="30" customFormat="1" ht="19.5" customHeight="1">
      <c r="A5" s="490"/>
      <c r="B5" s="492"/>
      <c r="C5" s="492"/>
      <c r="D5" s="62" t="s">
        <v>476</v>
      </c>
      <c r="E5" s="62" t="s">
        <v>477</v>
      </c>
      <c r="F5" s="63" t="s">
        <v>478</v>
      </c>
      <c r="G5" s="62" t="s">
        <v>428</v>
      </c>
    </row>
    <row r="6" spans="1:7" s="30" customFormat="1" ht="19.5" customHeight="1">
      <c r="A6" s="496" t="s">
        <v>575</v>
      </c>
      <c r="B6" s="64" t="s">
        <v>479</v>
      </c>
      <c r="C6" s="65">
        <v>8</v>
      </c>
      <c r="D6" s="66">
        <v>116681</v>
      </c>
      <c r="E6" s="66">
        <v>116681</v>
      </c>
      <c r="F6" s="67">
        <v>100</v>
      </c>
      <c r="G6" s="66">
        <v>1780584</v>
      </c>
    </row>
    <row r="7" spans="1:7" s="30" customFormat="1" ht="19.5" customHeight="1">
      <c r="A7" s="497"/>
      <c r="B7" s="68" t="s">
        <v>480</v>
      </c>
      <c r="C7" s="69">
        <v>40</v>
      </c>
      <c r="D7" s="70">
        <v>270799</v>
      </c>
      <c r="E7" s="70">
        <v>270799</v>
      </c>
      <c r="F7" s="71">
        <v>100</v>
      </c>
      <c r="G7" s="70">
        <v>3098319</v>
      </c>
    </row>
    <row r="8" spans="1:7" s="30" customFormat="1" ht="19.5" customHeight="1">
      <c r="A8" s="497"/>
      <c r="B8" s="68" t="s">
        <v>481</v>
      </c>
      <c r="C8" s="72">
        <v>5016</v>
      </c>
      <c r="D8" s="73">
        <v>1756370</v>
      </c>
      <c r="E8" s="73">
        <v>1712350</v>
      </c>
      <c r="F8" s="74">
        <v>97.5</v>
      </c>
      <c r="G8" s="73">
        <v>9763428</v>
      </c>
    </row>
    <row r="9" spans="1:7" s="30" customFormat="1" ht="19.5" customHeight="1">
      <c r="A9" s="498"/>
      <c r="B9" s="75" t="s">
        <v>429</v>
      </c>
      <c r="C9" s="76">
        <v>5064</v>
      </c>
      <c r="D9" s="77">
        <v>2143850</v>
      </c>
      <c r="E9" s="77">
        <v>2099830</v>
      </c>
      <c r="F9" s="78">
        <v>97.9</v>
      </c>
      <c r="G9" s="77">
        <v>14642331</v>
      </c>
    </row>
    <row r="10" spans="1:7" s="30" customFormat="1" ht="19.5" customHeight="1">
      <c r="A10" s="496" t="s">
        <v>609</v>
      </c>
      <c r="B10" s="64" t="s">
        <v>479</v>
      </c>
      <c r="C10" s="65">
        <v>8</v>
      </c>
      <c r="D10" s="66">
        <v>117028</v>
      </c>
      <c r="E10" s="66">
        <v>117028</v>
      </c>
      <c r="F10" s="67">
        <v>100</v>
      </c>
      <c r="G10" s="66">
        <v>1785474</v>
      </c>
    </row>
    <row r="11" spans="1:7" s="30" customFormat="1" ht="19.5" customHeight="1">
      <c r="A11" s="497"/>
      <c r="B11" s="68" t="s">
        <v>480</v>
      </c>
      <c r="C11" s="69">
        <v>40</v>
      </c>
      <c r="D11" s="70">
        <v>270802</v>
      </c>
      <c r="E11" s="70">
        <v>270802</v>
      </c>
      <c r="F11" s="71">
        <v>100</v>
      </c>
      <c r="G11" s="70">
        <v>3093473</v>
      </c>
    </row>
    <row r="12" spans="1:7" s="30" customFormat="1" ht="19.5" customHeight="1">
      <c r="A12" s="497"/>
      <c r="B12" s="68" t="s">
        <v>482</v>
      </c>
      <c r="C12" s="72">
        <v>5046</v>
      </c>
      <c r="D12" s="73">
        <v>1759394</v>
      </c>
      <c r="E12" s="73">
        <v>1715967</v>
      </c>
      <c r="F12" s="74">
        <v>97.5</v>
      </c>
      <c r="G12" s="73">
        <v>9787989</v>
      </c>
    </row>
    <row r="13" spans="1:7" s="30" customFormat="1" ht="19.5" customHeight="1">
      <c r="A13" s="498"/>
      <c r="B13" s="79" t="s">
        <v>429</v>
      </c>
      <c r="C13" s="80">
        <v>5094</v>
      </c>
      <c r="D13" s="81">
        <v>2147224</v>
      </c>
      <c r="E13" s="81">
        <v>2103797</v>
      </c>
      <c r="F13" s="82">
        <v>98</v>
      </c>
      <c r="G13" s="83">
        <v>14666936</v>
      </c>
    </row>
    <row r="14" spans="1:7" s="30" customFormat="1" ht="19.5" customHeight="1">
      <c r="A14" s="496" t="s">
        <v>628</v>
      </c>
      <c r="B14" s="84" t="s">
        <v>479</v>
      </c>
      <c r="C14" s="85">
        <v>8</v>
      </c>
      <c r="D14" s="86">
        <v>116678</v>
      </c>
      <c r="E14" s="86">
        <v>116678</v>
      </c>
      <c r="F14" s="87">
        <v>100</v>
      </c>
      <c r="G14" s="86">
        <v>1782203</v>
      </c>
    </row>
    <row r="15" spans="1:7" s="30" customFormat="1" ht="19.5" customHeight="1">
      <c r="A15" s="497"/>
      <c r="B15" s="68" t="s">
        <v>480</v>
      </c>
      <c r="C15" s="69">
        <v>40</v>
      </c>
      <c r="D15" s="70">
        <v>270814</v>
      </c>
      <c r="E15" s="70">
        <v>270814</v>
      </c>
      <c r="F15" s="71">
        <v>100</v>
      </c>
      <c r="G15" s="70">
        <v>3112107</v>
      </c>
    </row>
    <row r="16" spans="1:7" s="30" customFormat="1" ht="19.5" customHeight="1">
      <c r="A16" s="497"/>
      <c r="B16" s="68" t="s">
        <v>481</v>
      </c>
      <c r="C16" s="72">
        <v>5068</v>
      </c>
      <c r="D16" s="73">
        <v>1761362</v>
      </c>
      <c r="E16" s="73">
        <v>1718156</v>
      </c>
      <c r="F16" s="74">
        <v>97.5</v>
      </c>
      <c r="G16" s="73">
        <v>9810169</v>
      </c>
    </row>
    <row r="17" spans="1:7" s="30" customFormat="1" ht="19.5" customHeight="1">
      <c r="A17" s="498"/>
      <c r="B17" s="75" t="s">
        <v>429</v>
      </c>
      <c r="C17" s="76">
        <v>5116</v>
      </c>
      <c r="D17" s="88">
        <v>2148854</v>
      </c>
      <c r="E17" s="88">
        <v>2105648</v>
      </c>
      <c r="F17" s="78">
        <v>98</v>
      </c>
      <c r="G17" s="77">
        <v>14704479</v>
      </c>
    </row>
    <row r="18" spans="1:7" s="30" customFormat="1" ht="19.5" customHeight="1">
      <c r="A18" s="496" t="s">
        <v>653</v>
      </c>
      <c r="B18" s="64" t="s">
        <v>479</v>
      </c>
      <c r="C18" s="65">
        <v>8</v>
      </c>
      <c r="D18" s="66">
        <v>116678</v>
      </c>
      <c r="E18" s="66">
        <v>116678</v>
      </c>
      <c r="F18" s="67">
        <v>100</v>
      </c>
      <c r="G18" s="66">
        <v>1784823</v>
      </c>
    </row>
    <row r="19" spans="1:7" s="30" customFormat="1" ht="19.5" customHeight="1">
      <c r="A19" s="497"/>
      <c r="B19" s="68" t="s">
        <v>480</v>
      </c>
      <c r="C19" s="69">
        <v>39</v>
      </c>
      <c r="D19" s="70">
        <v>271009</v>
      </c>
      <c r="E19" s="70">
        <v>271009</v>
      </c>
      <c r="F19" s="71">
        <v>100</v>
      </c>
      <c r="G19" s="70">
        <v>3117537</v>
      </c>
    </row>
    <row r="20" spans="1:7" s="30" customFormat="1" ht="19.5" customHeight="1">
      <c r="A20" s="497"/>
      <c r="B20" s="68" t="s">
        <v>482</v>
      </c>
      <c r="C20" s="72">
        <v>5097</v>
      </c>
      <c r="D20" s="73">
        <v>1764284</v>
      </c>
      <c r="E20" s="73">
        <v>1721179</v>
      </c>
      <c r="F20" s="74">
        <v>97.6</v>
      </c>
      <c r="G20" s="73">
        <v>9835331</v>
      </c>
    </row>
    <row r="21" spans="1:7" s="30" customFormat="1" ht="19.5" customHeight="1">
      <c r="A21" s="498"/>
      <c r="B21" s="79" t="s">
        <v>429</v>
      </c>
      <c r="C21" s="80">
        <v>5144</v>
      </c>
      <c r="D21" s="81">
        <v>2151971</v>
      </c>
      <c r="E21" s="81">
        <v>2108866</v>
      </c>
      <c r="F21" s="82">
        <v>97.996952561163695</v>
      </c>
      <c r="G21" s="83">
        <v>14737691</v>
      </c>
    </row>
    <row r="22" spans="1:7" s="30" customFormat="1" ht="19.5" customHeight="1">
      <c r="A22" s="496" t="s">
        <v>679</v>
      </c>
      <c r="B22" s="84" t="s">
        <v>483</v>
      </c>
      <c r="C22" s="85">
        <v>8</v>
      </c>
      <c r="D22" s="86">
        <v>116728</v>
      </c>
      <c r="E22" s="86">
        <v>116728</v>
      </c>
      <c r="F22" s="87">
        <v>100</v>
      </c>
      <c r="G22" s="86">
        <v>1785332</v>
      </c>
    </row>
    <row r="23" spans="1:7" s="30" customFormat="1" ht="19.5" customHeight="1">
      <c r="A23" s="497"/>
      <c r="B23" s="68" t="s">
        <v>480</v>
      </c>
      <c r="C23" s="76">
        <v>39</v>
      </c>
      <c r="D23" s="77">
        <v>271010</v>
      </c>
      <c r="E23" s="77">
        <v>271010</v>
      </c>
      <c r="F23" s="78">
        <v>100</v>
      </c>
      <c r="G23" s="77">
        <v>3117617</v>
      </c>
    </row>
    <row r="24" spans="1:7" s="30" customFormat="1" ht="19.5" customHeight="1">
      <c r="A24" s="497"/>
      <c r="B24" s="68" t="s">
        <v>481</v>
      </c>
      <c r="C24" s="89">
        <v>5149</v>
      </c>
      <c r="D24" s="90">
        <v>1769370</v>
      </c>
      <c r="E24" s="90">
        <v>1727175</v>
      </c>
      <c r="F24" s="91">
        <v>97.6</v>
      </c>
      <c r="G24" s="90">
        <v>9871271</v>
      </c>
    </row>
    <row r="25" spans="1:7" s="30" customFormat="1" ht="19.5" customHeight="1" thickBot="1">
      <c r="A25" s="499"/>
      <c r="B25" s="92" t="s">
        <v>429</v>
      </c>
      <c r="C25" s="93">
        <v>5196</v>
      </c>
      <c r="D25" s="94">
        <v>2157108</v>
      </c>
      <c r="E25" s="94">
        <v>2114913</v>
      </c>
      <c r="F25" s="95">
        <v>98.043908788989697</v>
      </c>
      <c r="G25" s="96">
        <v>14774220</v>
      </c>
    </row>
    <row r="26" spans="1:7" s="30" customFormat="1" ht="13.5" customHeight="1">
      <c r="A26" s="31" t="s">
        <v>632</v>
      </c>
      <c r="B26" s="31"/>
      <c r="C26" s="31"/>
      <c r="D26" s="31"/>
      <c r="E26" s="463"/>
      <c r="F26" s="31"/>
      <c r="G26" s="31"/>
    </row>
  </sheetData>
  <mergeCells count="10">
    <mergeCell ref="A6:A9"/>
    <mergeCell ref="A10:A13"/>
    <mergeCell ref="A14:A17"/>
    <mergeCell ref="A18:A21"/>
    <mergeCell ref="A22:A25"/>
    <mergeCell ref="A2:G2"/>
    <mergeCell ref="A4:A5"/>
    <mergeCell ref="B4:B5"/>
    <mergeCell ref="C4:C5"/>
    <mergeCell ref="D4:F4"/>
  </mergeCells>
  <phoneticPr fontId="2"/>
  <printOptions horizontalCentered="1"/>
  <pageMargins left="0.59055118110236227" right="0.59055118110236227" top="0.78740157480314965" bottom="0.78740157480314965" header="0.59055118110236227" footer="0.59055118110236227"/>
  <pageSetup paperSize="9" orientation="portrait" r:id="rId1"/>
  <headerFooter alignWithMargins="0"/>
  <ignoredErrors>
    <ignoredError sqref="A27 A22:A25 A10:A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3.5"/>
  <cols>
    <col min="1" max="1" width="12.5" style="33" customWidth="1"/>
    <col min="2" max="3" width="8.5" style="33" customWidth="1"/>
    <col min="4" max="4" width="10.875" style="33" customWidth="1"/>
    <col min="5" max="7" width="7.75" style="33" customWidth="1"/>
    <col min="8" max="9" width="8.5" style="33" customWidth="1"/>
    <col min="10" max="10" width="10.375" style="33" customWidth="1"/>
    <col min="11" max="16384" width="9" style="33"/>
  </cols>
  <sheetData>
    <row r="1" spans="1:10" ht="30" customHeight="1">
      <c r="A1" s="32"/>
      <c r="B1" s="32"/>
      <c r="C1" s="32"/>
      <c r="D1" s="32"/>
      <c r="E1" s="32"/>
      <c r="F1" s="32"/>
      <c r="G1" s="32"/>
      <c r="H1" s="32"/>
      <c r="I1" s="32"/>
      <c r="J1" s="32"/>
    </row>
    <row r="2" spans="1:10" ht="22.5" customHeight="1">
      <c r="A2" s="500" t="s">
        <v>695</v>
      </c>
      <c r="B2" s="500"/>
      <c r="C2" s="500"/>
      <c r="D2" s="500"/>
      <c r="E2" s="500"/>
      <c r="F2" s="500"/>
      <c r="G2" s="500"/>
      <c r="H2" s="500"/>
      <c r="I2" s="500"/>
      <c r="J2" s="500"/>
    </row>
    <row r="3" spans="1:10" ht="13.5" customHeight="1" thickBot="1">
      <c r="A3" s="97" t="s">
        <v>590</v>
      </c>
      <c r="B3" s="97"/>
      <c r="C3" s="97"/>
      <c r="D3" s="97"/>
      <c r="E3" s="97"/>
      <c r="F3" s="97"/>
      <c r="G3" s="97"/>
      <c r="H3" s="97"/>
      <c r="I3" s="97"/>
      <c r="J3" s="98" t="s">
        <v>635</v>
      </c>
    </row>
    <row r="4" spans="1:10" ht="22.5" customHeight="1">
      <c r="A4" s="501" t="s">
        <v>548</v>
      </c>
      <c r="B4" s="503" t="s">
        <v>549</v>
      </c>
      <c r="C4" s="504"/>
      <c r="D4" s="505"/>
      <c r="E4" s="503" t="s">
        <v>550</v>
      </c>
      <c r="F4" s="504"/>
      <c r="G4" s="505"/>
      <c r="H4" s="503" t="s">
        <v>551</v>
      </c>
      <c r="I4" s="504"/>
      <c r="J4" s="504"/>
    </row>
    <row r="5" spans="1:10" ht="22.5" customHeight="1">
      <c r="A5" s="502"/>
      <c r="B5" s="404" t="s">
        <v>3</v>
      </c>
      <c r="C5" s="405" t="s">
        <v>4</v>
      </c>
      <c r="D5" s="406" t="s">
        <v>5</v>
      </c>
      <c r="E5" s="419" t="s">
        <v>3</v>
      </c>
      <c r="F5" s="405" t="s">
        <v>4</v>
      </c>
      <c r="G5" s="406" t="s">
        <v>5</v>
      </c>
      <c r="H5" s="419" t="s">
        <v>3</v>
      </c>
      <c r="I5" s="405" t="s">
        <v>4</v>
      </c>
      <c r="J5" s="406" t="s">
        <v>5</v>
      </c>
    </row>
    <row r="6" spans="1:10" ht="19.5" customHeight="1">
      <c r="A6" s="448" t="s">
        <v>636</v>
      </c>
      <c r="B6" s="407">
        <v>2837</v>
      </c>
      <c r="C6" s="408">
        <v>17613</v>
      </c>
      <c r="D6" s="409">
        <v>117745</v>
      </c>
      <c r="E6" s="407">
        <v>1</v>
      </c>
      <c r="F6" s="408">
        <v>4</v>
      </c>
      <c r="G6" s="409">
        <v>6</v>
      </c>
      <c r="H6" s="407">
        <v>2836</v>
      </c>
      <c r="I6" s="408">
        <v>17609</v>
      </c>
      <c r="J6" s="409">
        <v>117739</v>
      </c>
    </row>
    <row r="7" spans="1:10" ht="19.5" customHeight="1">
      <c r="A7" s="449">
        <v>3</v>
      </c>
      <c r="B7" s="410">
        <v>2840</v>
      </c>
      <c r="C7" s="411">
        <v>17617</v>
      </c>
      <c r="D7" s="412">
        <v>117790</v>
      </c>
      <c r="E7" s="410">
        <v>1</v>
      </c>
      <c r="F7" s="411">
        <v>4</v>
      </c>
      <c r="G7" s="412">
        <v>6</v>
      </c>
      <c r="H7" s="410">
        <v>2839</v>
      </c>
      <c r="I7" s="411">
        <v>17613</v>
      </c>
      <c r="J7" s="412">
        <v>117784</v>
      </c>
    </row>
    <row r="8" spans="1:10" ht="19.5" customHeight="1">
      <c r="A8" s="449">
        <v>4</v>
      </c>
      <c r="B8" s="413">
        <v>2845</v>
      </c>
      <c r="C8" s="414">
        <v>17706</v>
      </c>
      <c r="D8" s="415">
        <v>118423</v>
      </c>
      <c r="E8" s="413">
        <v>1</v>
      </c>
      <c r="F8" s="414">
        <v>4</v>
      </c>
      <c r="G8" s="415">
        <v>6</v>
      </c>
      <c r="H8" s="413">
        <v>2844</v>
      </c>
      <c r="I8" s="414">
        <v>17702</v>
      </c>
      <c r="J8" s="415">
        <v>118417</v>
      </c>
    </row>
    <row r="9" spans="1:10" ht="19.5" customHeight="1">
      <c r="A9" s="450">
        <v>5</v>
      </c>
      <c r="B9" s="410">
        <v>2850</v>
      </c>
      <c r="C9" s="411">
        <v>17725</v>
      </c>
      <c r="D9" s="412">
        <v>118559</v>
      </c>
      <c r="E9" s="410">
        <v>1</v>
      </c>
      <c r="F9" s="411">
        <v>4</v>
      </c>
      <c r="G9" s="412">
        <v>6</v>
      </c>
      <c r="H9" s="410">
        <v>2849</v>
      </c>
      <c r="I9" s="411">
        <v>17721</v>
      </c>
      <c r="J9" s="412">
        <v>118553</v>
      </c>
    </row>
    <row r="10" spans="1:10" ht="19.5" customHeight="1" thickBot="1">
      <c r="A10" s="451">
        <v>6</v>
      </c>
      <c r="B10" s="416">
        <v>2860</v>
      </c>
      <c r="C10" s="417">
        <v>17773</v>
      </c>
      <c r="D10" s="418">
        <v>118873</v>
      </c>
      <c r="E10" s="416">
        <v>1</v>
      </c>
      <c r="F10" s="417">
        <v>4</v>
      </c>
      <c r="G10" s="418">
        <v>6</v>
      </c>
      <c r="H10" s="416">
        <v>2859</v>
      </c>
      <c r="I10" s="417">
        <v>17769</v>
      </c>
      <c r="J10" s="418">
        <v>118867</v>
      </c>
    </row>
    <row r="11" spans="1:10">
      <c r="A11" s="38" t="s">
        <v>633</v>
      </c>
      <c r="B11" s="100"/>
      <c r="C11" s="100"/>
      <c r="D11" s="100"/>
      <c r="E11" s="100"/>
      <c r="F11" s="100"/>
      <c r="G11" s="100"/>
      <c r="H11" s="100"/>
      <c r="I11" s="100"/>
      <c r="J11" s="100"/>
    </row>
  </sheetData>
  <mergeCells count="5">
    <mergeCell ref="A2:J2"/>
    <mergeCell ref="A4:A5"/>
    <mergeCell ref="B4:D4"/>
    <mergeCell ref="E4:G4"/>
    <mergeCell ref="H4:J4"/>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showGridLines="0" workbookViewId="0"/>
  </sheetViews>
  <sheetFormatPr defaultRowHeight="13.5"/>
  <cols>
    <col min="1" max="1" width="3" style="36" customWidth="1"/>
    <col min="2" max="2" width="6.875" style="36" customWidth="1"/>
    <col min="3" max="3" width="5" style="36" bestFit="1" customWidth="1"/>
    <col min="4" max="4" width="6.75" style="36" bestFit="1" customWidth="1"/>
    <col min="5" max="6" width="10" style="36" customWidth="1"/>
    <col min="7" max="13" width="8.375" style="36" customWidth="1"/>
    <col min="14" max="16384" width="9" style="36"/>
  </cols>
  <sheetData>
    <row r="1" spans="1:13" s="35" customFormat="1" ht="30" customHeight="1"/>
    <row r="2" spans="1:13" ht="22.5" customHeight="1">
      <c r="A2" s="518" t="s">
        <v>696</v>
      </c>
      <c r="B2" s="518"/>
      <c r="C2" s="518"/>
      <c r="D2" s="518"/>
      <c r="E2" s="518"/>
      <c r="F2" s="518"/>
      <c r="G2" s="518"/>
      <c r="H2" s="518"/>
      <c r="I2" s="518"/>
      <c r="J2" s="518"/>
      <c r="K2" s="518"/>
      <c r="L2" s="518"/>
      <c r="M2" s="518"/>
    </row>
    <row r="3" spans="1:13" s="35" customFormat="1" ht="13.5" customHeight="1" thickBot="1">
      <c r="A3" s="101" t="s">
        <v>6</v>
      </c>
      <c r="B3" s="102"/>
      <c r="C3" s="102"/>
      <c r="D3" s="102"/>
      <c r="E3" s="102"/>
      <c r="F3" s="102"/>
      <c r="G3" s="102"/>
      <c r="H3" s="102"/>
      <c r="I3" s="57"/>
      <c r="J3" s="57"/>
      <c r="K3" s="57"/>
      <c r="L3" s="57"/>
      <c r="M3" s="103" t="s">
        <v>713</v>
      </c>
    </row>
    <row r="4" spans="1:13" s="35" customFormat="1" ht="18.75" customHeight="1">
      <c r="A4" s="519"/>
      <c r="B4" s="519"/>
      <c r="C4" s="519"/>
      <c r="D4" s="520"/>
      <c r="E4" s="104" t="s">
        <v>7</v>
      </c>
      <c r="F4" s="104" t="s">
        <v>8</v>
      </c>
      <c r="G4" s="104" t="s">
        <v>9</v>
      </c>
      <c r="H4" s="104" t="s">
        <v>10</v>
      </c>
      <c r="I4" s="104" t="s">
        <v>11</v>
      </c>
      <c r="J4" s="104" t="s">
        <v>12</v>
      </c>
      <c r="K4" s="104" t="s">
        <v>13</v>
      </c>
      <c r="L4" s="104" t="s">
        <v>14</v>
      </c>
      <c r="M4" s="105" t="s">
        <v>15</v>
      </c>
    </row>
    <row r="5" spans="1:13" s="35" customFormat="1" ht="18.75" customHeight="1">
      <c r="A5" s="521" t="s">
        <v>7</v>
      </c>
      <c r="B5" s="521"/>
      <c r="C5" s="522"/>
      <c r="D5" s="106" t="s">
        <v>16</v>
      </c>
      <c r="E5" s="107">
        <v>91</v>
      </c>
      <c r="F5" s="107">
        <v>70</v>
      </c>
      <c r="G5" s="107">
        <v>13</v>
      </c>
      <c r="H5" s="107">
        <v>3</v>
      </c>
      <c r="I5" s="107" t="s">
        <v>669</v>
      </c>
      <c r="J5" s="108">
        <v>1</v>
      </c>
      <c r="K5" s="108">
        <v>1</v>
      </c>
      <c r="L5" s="107">
        <v>2</v>
      </c>
      <c r="M5" s="109">
        <v>1</v>
      </c>
    </row>
    <row r="6" spans="1:13" s="35" customFormat="1" ht="18.75" customHeight="1">
      <c r="A6" s="523"/>
      <c r="B6" s="523"/>
      <c r="C6" s="524"/>
      <c r="D6" s="110" t="s">
        <v>17</v>
      </c>
      <c r="E6" s="111">
        <v>184.64</v>
      </c>
      <c r="F6" s="111">
        <v>153.16</v>
      </c>
      <c r="G6" s="111">
        <v>8.56</v>
      </c>
      <c r="H6" s="111">
        <v>9.15</v>
      </c>
      <c r="I6" s="112" t="s">
        <v>669</v>
      </c>
      <c r="J6" s="111">
        <v>0.1</v>
      </c>
      <c r="K6" s="111">
        <v>4.0999999999999996</v>
      </c>
      <c r="L6" s="111">
        <v>9.26</v>
      </c>
      <c r="M6" s="113">
        <v>0.31</v>
      </c>
    </row>
    <row r="7" spans="1:13" s="35" customFormat="1" ht="18.75" customHeight="1">
      <c r="A7" s="508" t="s">
        <v>18</v>
      </c>
      <c r="B7" s="506" t="s">
        <v>19</v>
      </c>
      <c r="C7" s="506" t="s">
        <v>20</v>
      </c>
      <c r="D7" s="106" t="s">
        <v>16</v>
      </c>
      <c r="E7" s="107">
        <v>45</v>
      </c>
      <c r="F7" s="107">
        <v>38</v>
      </c>
      <c r="G7" s="107">
        <v>4</v>
      </c>
      <c r="H7" s="107">
        <v>1</v>
      </c>
      <c r="I7" s="107" t="s">
        <v>669</v>
      </c>
      <c r="J7" s="107" t="s">
        <v>669</v>
      </c>
      <c r="K7" s="107" t="s">
        <v>669</v>
      </c>
      <c r="L7" s="107">
        <v>1</v>
      </c>
      <c r="M7" s="109">
        <v>1</v>
      </c>
    </row>
    <row r="8" spans="1:13" s="35" customFormat="1" ht="18.75" customHeight="1">
      <c r="A8" s="509"/>
      <c r="B8" s="526"/>
      <c r="C8" s="527"/>
      <c r="D8" s="114" t="s">
        <v>17</v>
      </c>
      <c r="E8" s="115">
        <v>11.74</v>
      </c>
      <c r="F8" s="115">
        <v>9.6199999999999992</v>
      </c>
      <c r="G8" s="115">
        <v>1.07</v>
      </c>
      <c r="H8" s="115">
        <v>0.32</v>
      </c>
      <c r="I8" s="112" t="s">
        <v>669</v>
      </c>
      <c r="J8" s="112" t="s">
        <v>669</v>
      </c>
      <c r="K8" s="112" t="s">
        <v>669</v>
      </c>
      <c r="L8" s="116">
        <v>0.42</v>
      </c>
      <c r="M8" s="117">
        <v>0.31</v>
      </c>
    </row>
    <row r="9" spans="1:13" s="35" customFormat="1" ht="18.75" customHeight="1">
      <c r="A9" s="509"/>
      <c r="B9" s="526"/>
      <c r="C9" s="528" t="s">
        <v>21</v>
      </c>
      <c r="D9" s="114" t="s">
        <v>16</v>
      </c>
      <c r="E9" s="107">
        <v>8</v>
      </c>
      <c r="F9" s="107">
        <v>7</v>
      </c>
      <c r="G9" s="107">
        <v>1</v>
      </c>
      <c r="H9" s="107" t="s">
        <v>669</v>
      </c>
      <c r="I9" s="107" t="s">
        <v>669</v>
      </c>
      <c r="J9" s="107" t="s">
        <v>669</v>
      </c>
      <c r="K9" s="107" t="s">
        <v>669</v>
      </c>
      <c r="L9" s="107" t="s">
        <v>669</v>
      </c>
      <c r="M9" s="109" t="s">
        <v>669</v>
      </c>
    </row>
    <row r="10" spans="1:13" s="35" customFormat="1" ht="18.75" customHeight="1">
      <c r="A10" s="509"/>
      <c r="B10" s="526"/>
      <c r="C10" s="527"/>
      <c r="D10" s="114" t="s">
        <v>17</v>
      </c>
      <c r="E10" s="115">
        <v>17.21</v>
      </c>
      <c r="F10" s="115">
        <v>15.41</v>
      </c>
      <c r="G10" s="115">
        <v>1.8</v>
      </c>
      <c r="H10" s="112" t="s">
        <v>669</v>
      </c>
      <c r="I10" s="112" t="s">
        <v>669</v>
      </c>
      <c r="J10" s="112" t="s">
        <v>669</v>
      </c>
      <c r="K10" s="112" t="s">
        <v>669</v>
      </c>
      <c r="L10" s="112" t="s">
        <v>669</v>
      </c>
      <c r="M10" s="118" t="s">
        <v>669</v>
      </c>
    </row>
    <row r="11" spans="1:13" s="35" customFormat="1" ht="18.75" customHeight="1">
      <c r="A11" s="509"/>
      <c r="B11" s="526"/>
      <c r="C11" s="528" t="s">
        <v>22</v>
      </c>
      <c r="D11" s="114" t="s">
        <v>16</v>
      </c>
      <c r="E11" s="107">
        <v>3</v>
      </c>
      <c r="F11" s="107">
        <v>1</v>
      </c>
      <c r="G11" s="107" t="s">
        <v>669</v>
      </c>
      <c r="H11" s="107">
        <v>1</v>
      </c>
      <c r="I11" s="107" t="s">
        <v>669</v>
      </c>
      <c r="J11" s="107" t="s">
        <v>669</v>
      </c>
      <c r="K11" s="107">
        <v>1</v>
      </c>
      <c r="L11" s="107" t="s">
        <v>669</v>
      </c>
      <c r="M11" s="109" t="s">
        <v>669</v>
      </c>
    </row>
    <row r="12" spans="1:13" s="35" customFormat="1" ht="18.75" customHeight="1">
      <c r="A12" s="509"/>
      <c r="B12" s="507"/>
      <c r="C12" s="507"/>
      <c r="D12" s="110" t="s">
        <v>17</v>
      </c>
      <c r="E12" s="111">
        <v>17.350000000000001</v>
      </c>
      <c r="F12" s="111">
        <v>5.4</v>
      </c>
      <c r="G12" s="112" t="s">
        <v>669</v>
      </c>
      <c r="H12" s="111">
        <v>7.85</v>
      </c>
      <c r="I12" s="112" t="s">
        <v>669</v>
      </c>
      <c r="J12" s="112" t="s">
        <v>669</v>
      </c>
      <c r="K12" s="111">
        <v>4.0999999999999996</v>
      </c>
      <c r="L12" s="112" t="s">
        <v>669</v>
      </c>
      <c r="M12" s="118" t="s">
        <v>669</v>
      </c>
    </row>
    <row r="13" spans="1:13" s="35" customFormat="1" ht="18.75" customHeight="1">
      <c r="A13" s="509"/>
      <c r="B13" s="506" t="s">
        <v>23</v>
      </c>
      <c r="C13" s="506" t="s">
        <v>24</v>
      </c>
      <c r="D13" s="106" t="s">
        <v>16</v>
      </c>
      <c r="E13" s="107">
        <v>3</v>
      </c>
      <c r="F13" s="107">
        <v>2</v>
      </c>
      <c r="G13" s="107" t="s">
        <v>669</v>
      </c>
      <c r="H13" s="107" t="s">
        <v>669</v>
      </c>
      <c r="I13" s="107" t="s">
        <v>669</v>
      </c>
      <c r="J13" s="107" t="s">
        <v>669</v>
      </c>
      <c r="K13" s="107" t="s">
        <v>669</v>
      </c>
      <c r="L13" s="107">
        <v>1</v>
      </c>
      <c r="M13" s="109" t="s">
        <v>669</v>
      </c>
    </row>
    <row r="14" spans="1:13" s="35" customFormat="1" ht="18.75" customHeight="1">
      <c r="A14" s="509"/>
      <c r="B14" s="507"/>
      <c r="C14" s="507"/>
      <c r="D14" s="110" t="s">
        <v>17</v>
      </c>
      <c r="E14" s="111">
        <v>63.349999999999994</v>
      </c>
      <c r="F14" s="111">
        <v>54.51</v>
      </c>
      <c r="G14" s="112" t="s">
        <v>669</v>
      </c>
      <c r="H14" s="112" t="s">
        <v>669</v>
      </c>
      <c r="I14" s="112" t="s">
        <v>669</v>
      </c>
      <c r="J14" s="112" t="s">
        <v>669</v>
      </c>
      <c r="K14" s="112" t="s">
        <v>669</v>
      </c>
      <c r="L14" s="116">
        <v>8.84</v>
      </c>
      <c r="M14" s="118" t="s">
        <v>669</v>
      </c>
    </row>
    <row r="15" spans="1:13" s="35" customFormat="1" ht="18.75" customHeight="1">
      <c r="A15" s="509"/>
      <c r="B15" s="506" t="s">
        <v>25</v>
      </c>
      <c r="C15" s="506" t="s">
        <v>26</v>
      </c>
      <c r="D15" s="106" t="s">
        <v>16</v>
      </c>
      <c r="E15" s="107">
        <v>1</v>
      </c>
      <c r="F15" s="107">
        <v>1</v>
      </c>
      <c r="G15" s="107" t="s">
        <v>669</v>
      </c>
      <c r="H15" s="107" t="s">
        <v>669</v>
      </c>
      <c r="I15" s="107" t="s">
        <v>669</v>
      </c>
      <c r="J15" s="107" t="s">
        <v>669</v>
      </c>
      <c r="K15" s="107" t="s">
        <v>669</v>
      </c>
      <c r="L15" s="107" t="s">
        <v>669</v>
      </c>
      <c r="M15" s="109" t="s">
        <v>669</v>
      </c>
    </row>
    <row r="16" spans="1:13" s="35" customFormat="1" ht="18.75" customHeight="1">
      <c r="A16" s="509"/>
      <c r="B16" s="507"/>
      <c r="C16" s="507"/>
      <c r="D16" s="110" t="s">
        <v>17</v>
      </c>
      <c r="E16" s="111">
        <v>0.37</v>
      </c>
      <c r="F16" s="111">
        <v>0.37</v>
      </c>
      <c r="G16" s="112" t="s">
        <v>669</v>
      </c>
      <c r="H16" s="112" t="s">
        <v>669</v>
      </c>
      <c r="I16" s="112" t="s">
        <v>669</v>
      </c>
      <c r="J16" s="112" t="s">
        <v>669</v>
      </c>
      <c r="K16" s="112" t="s">
        <v>669</v>
      </c>
      <c r="L16" s="112" t="s">
        <v>669</v>
      </c>
      <c r="M16" s="118" t="s">
        <v>669</v>
      </c>
    </row>
    <row r="17" spans="1:13" s="35" customFormat="1" ht="18.75" customHeight="1">
      <c r="A17" s="509"/>
      <c r="B17" s="506" t="s">
        <v>27</v>
      </c>
      <c r="C17" s="511" t="s">
        <v>16</v>
      </c>
      <c r="D17" s="512"/>
      <c r="E17" s="107">
        <v>1</v>
      </c>
      <c r="F17" s="107">
        <v>1</v>
      </c>
      <c r="G17" s="107" t="s">
        <v>669</v>
      </c>
      <c r="H17" s="107" t="s">
        <v>669</v>
      </c>
      <c r="I17" s="107" t="s">
        <v>669</v>
      </c>
      <c r="J17" s="107" t="s">
        <v>669</v>
      </c>
      <c r="K17" s="107" t="s">
        <v>669</v>
      </c>
      <c r="L17" s="107" t="s">
        <v>669</v>
      </c>
      <c r="M17" s="109" t="s">
        <v>669</v>
      </c>
    </row>
    <row r="18" spans="1:13" s="35" customFormat="1" ht="18.75" customHeight="1">
      <c r="A18" s="509"/>
      <c r="B18" s="507"/>
      <c r="C18" s="513" t="s">
        <v>17</v>
      </c>
      <c r="D18" s="514"/>
      <c r="E18" s="111">
        <v>40</v>
      </c>
      <c r="F18" s="111">
        <v>40</v>
      </c>
      <c r="G18" s="112" t="s">
        <v>669</v>
      </c>
      <c r="H18" s="112" t="s">
        <v>669</v>
      </c>
      <c r="I18" s="112" t="s">
        <v>669</v>
      </c>
      <c r="J18" s="112" t="s">
        <v>669</v>
      </c>
      <c r="K18" s="112" t="s">
        <v>669</v>
      </c>
      <c r="L18" s="112" t="s">
        <v>669</v>
      </c>
      <c r="M18" s="118" t="s">
        <v>669</v>
      </c>
    </row>
    <row r="19" spans="1:13" s="35" customFormat="1" ht="18.75" customHeight="1">
      <c r="A19" s="509"/>
      <c r="B19" s="506" t="s">
        <v>28</v>
      </c>
      <c r="C19" s="506" t="s">
        <v>29</v>
      </c>
      <c r="D19" s="119" t="s">
        <v>16</v>
      </c>
      <c r="E19" s="107">
        <v>11</v>
      </c>
      <c r="F19" s="120">
        <v>2.5</v>
      </c>
      <c r="G19" s="107">
        <v>8</v>
      </c>
      <c r="H19" s="120">
        <v>0.5</v>
      </c>
      <c r="I19" s="107" t="s">
        <v>669</v>
      </c>
      <c r="J19" s="107" t="s">
        <v>669</v>
      </c>
      <c r="K19" s="107" t="s">
        <v>669</v>
      </c>
      <c r="L19" s="107" t="s">
        <v>669</v>
      </c>
      <c r="M19" s="109" t="s">
        <v>669</v>
      </c>
    </row>
    <row r="20" spans="1:13" s="35" customFormat="1" ht="18.75" customHeight="1">
      <c r="A20" s="525"/>
      <c r="B20" s="507"/>
      <c r="C20" s="507"/>
      <c r="D20" s="110" t="s">
        <v>17</v>
      </c>
      <c r="E20" s="111">
        <v>33.069999999999993</v>
      </c>
      <c r="F20" s="111">
        <v>26.4</v>
      </c>
      <c r="G20" s="113">
        <v>5.69</v>
      </c>
      <c r="H20" s="121">
        <v>0.98</v>
      </c>
      <c r="I20" s="122" t="s">
        <v>669</v>
      </c>
      <c r="J20" s="112" t="s">
        <v>669</v>
      </c>
      <c r="K20" s="112" t="s">
        <v>669</v>
      </c>
      <c r="L20" s="112" t="s">
        <v>669</v>
      </c>
      <c r="M20" s="118" t="s">
        <v>669</v>
      </c>
    </row>
    <row r="21" spans="1:13" s="35" customFormat="1" ht="18.75" customHeight="1">
      <c r="A21" s="508" t="s">
        <v>30</v>
      </c>
      <c r="B21" s="506" t="s">
        <v>31</v>
      </c>
      <c r="C21" s="511" t="s">
        <v>16</v>
      </c>
      <c r="D21" s="512"/>
      <c r="E21" s="107">
        <v>16</v>
      </c>
      <c r="F21" s="107">
        <v>15</v>
      </c>
      <c r="G21" s="107" t="s">
        <v>669</v>
      </c>
      <c r="H21" s="112" t="s">
        <v>669</v>
      </c>
      <c r="I21" s="107" t="s">
        <v>669</v>
      </c>
      <c r="J21" s="107">
        <v>1</v>
      </c>
      <c r="K21" s="107" t="s">
        <v>669</v>
      </c>
      <c r="L21" s="107" t="s">
        <v>669</v>
      </c>
      <c r="M21" s="109" t="s">
        <v>669</v>
      </c>
    </row>
    <row r="22" spans="1:13" s="35" customFormat="1" ht="18.75" customHeight="1">
      <c r="A22" s="509"/>
      <c r="B22" s="507"/>
      <c r="C22" s="513" t="s">
        <v>17</v>
      </c>
      <c r="D22" s="514"/>
      <c r="E22" s="111">
        <v>1.32</v>
      </c>
      <c r="F22" s="111">
        <v>1.22</v>
      </c>
      <c r="G22" s="112" t="s">
        <v>669</v>
      </c>
      <c r="H22" s="112" t="s">
        <v>669</v>
      </c>
      <c r="I22" s="112" t="s">
        <v>669</v>
      </c>
      <c r="J22" s="111">
        <v>0.1</v>
      </c>
      <c r="K22" s="112" t="s">
        <v>669</v>
      </c>
      <c r="L22" s="112" t="s">
        <v>669</v>
      </c>
      <c r="M22" s="118" t="s">
        <v>669</v>
      </c>
    </row>
    <row r="23" spans="1:13" s="35" customFormat="1" ht="18.75" customHeight="1">
      <c r="A23" s="509"/>
      <c r="B23" s="506" t="s">
        <v>32</v>
      </c>
      <c r="C23" s="511" t="s">
        <v>16</v>
      </c>
      <c r="D23" s="512"/>
      <c r="E23" s="107">
        <v>3</v>
      </c>
      <c r="F23" s="107">
        <v>3</v>
      </c>
      <c r="G23" s="107" t="s">
        <v>669</v>
      </c>
      <c r="H23" s="107" t="s">
        <v>669</v>
      </c>
      <c r="I23" s="107" t="s">
        <v>669</v>
      </c>
      <c r="J23" s="107" t="s">
        <v>669</v>
      </c>
      <c r="K23" s="107" t="s">
        <v>669</v>
      </c>
      <c r="L23" s="107" t="s">
        <v>669</v>
      </c>
      <c r="M23" s="109" t="s">
        <v>669</v>
      </c>
    </row>
    <row r="24" spans="1:13" s="35" customFormat="1" ht="18.75" customHeight="1" thickBot="1">
      <c r="A24" s="510"/>
      <c r="B24" s="515"/>
      <c r="C24" s="516" t="s">
        <v>17</v>
      </c>
      <c r="D24" s="517"/>
      <c r="E24" s="123">
        <v>0.24</v>
      </c>
      <c r="F24" s="123">
        <v>0.24</v>
      </c>
      <c r="G24" s="124" t="s">
        <v>669</v>
      </c>
      <c r="H24" s="124" t="s">
        <v>669</v>
      </c>
      <c r="I24" s="124" t="s">
        <v>669</v>
      </c>
      <c r="J24" s="124" t="s">
        <v>669</v>
      </c>
      <c r="K24" s="124" t="s">
        <v>669</v>
      </c>
      <c r="L24" s="124" t="s">
        <v>669</v>
      </c>
      <c r="M24" s="125" t="s">
        <v>669</v>
      </c>
    </row>
    <row r="25" spans="1:13" s="35" customFormat="1">
      <c r="A25" s="57" t="s">
        <v>33</v>
      </c>
      <c r="B25" s="57"/>
      <c r="C25" s="57"/>
      <c r="D25" s="57"/>
      <c r="E25" s="57"/>
      <c r="F25" s="57"/>
      <c r="G25" s="57"/>
      <c r="H25" s="57"/>
      <c r="I25" s="57"/>
      <c r="J25" s="57"/>
      <c r="K25" s="57"/>
      <c r="L25" s="57"/>
      <c r="M25" s="57"/>
    </row>
    <row r="26" spans="1:13" s="35" customFormat="1" ht="13.5" customHeight="1">
      <c r="A26" s="126" t="s">
        <v>520</v>
      </c>
      <c r="B26" s="57"/>
      <c r="C26" s="57"/>
      <c r="D26" s="57"/>
      <c r="E26" s="57"/>
      <c r="F26" s="57"/>
      <c r="G26" s="57"/>
      <c r="H26" s="57"/>
      <c r="I26" s="57"/>
      <c r="J26" s="57"/>
      <c r="K26" s="57"/>
      <c r="L26" s="57"/>
      <c r="M26" s="57"/>
    </row>
    <row r="27" spans="1:13" s="35" customFormat="1" ht="13.5" customHeight="1">
      <c r="A27" s="101" t="s">
        <v>522</v>
      </c>
      <c r="B27" s="57"/>
      <c r="C27" s="57"/>
      <c r="D27" s="57"/>
      <c r="E27" s="57"/>
      <c r="F27" s="57"/>
      <c r="G27" s="57"/>
      <c r="H27" s="57"/>
      <c r="I27" s="57"/>
      <c r="J27" s="57"/>
      <c r="K27" s="57"/>
      <c r="L27" s="57"/>
      <c r="M27" s="57"/>
    </row>
    <row r="28" spans="1:13" s="35" customFormat="1" ht="13.5" customHeight="1">
      <c r="A28" s="57" t="s">
        <v>521</v>
      </c>
      <c r="B28" s="57"/>
      <c r="C28" s="57"/>
      <c r="D28" s="57"/>
      <c r="E28" s="57"/>
      <c r="F28" s="57"/>
      <c r="G28" s="57"/>
      <c r="H28" s="57"/>
      <c r="I28" s="57"/>
      <c r="J28" s="57"/>
      <c r="K28" s="57"/>
      <c r="L28" s="57"/>
      <c r="M28" s="57"/>
    </row>
  </sheetData>
  <mergeCells count="24">
    <mergeCell ref="A2:M2"/>
    <mergeCell ref="A4:D4"/>
    <mergeCell ref="A5:C6"/>
    <mergeCell ref="A7:A20"/>
    <mergeCell ref="B7:B12"/>
    <mergeCell ref="C7:C8"/>
    <mergeCell ref="C9:C10"/>
    <mergeCell ref="C11:C12"/>
    <mergeCell ref="B13:B14"/>
    <mergeCell ref="C13:C14"/>
    <mergeCell ref="B15:B16"/>
    <mergeCell ref="C15:C16"/>
    <mergeCell ref="B17:B18"/>
    <mergeCell ref="C17:D17"/>
    <mergeCell ref="C18:D18"/>
    <mergeCell ref="B19:B20"/>
    <mergeCell ref="C19:C20"/>
    <mergeCell ref="A21:A24"/>
    <mergeCell ref="B21:B22"/>
    <mergeCell ref="C21:D21"/>
    <mergeCell ref="C22:D22"/>
    <mergeCell ref="B23:B24"/>
    <mergeCell ref="C23:D23"/>
    <mergeCell ref="C24:D24"/>
  </mergeCells>
  <phoneticPr fontId="2"/>
  <printOptions horizontalCentered="1"/>
  <pageMargins left="0.78740157480314965" right="0.78740157480314965" top="0.78740157480314965" bottom="0.68" header="0.59055118110236227" footer="0.56000000000000005"/>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workbookViewId="0"/>
  </sheetViews>
  <sheetFormatPr defaultColWidth="8.625" defaultRowHeight="13.5"/>
  <cols>
    <col min="1" max="1" width="18" style="38" customWidth="1"/>
    <col min="2" max="8" width="8.875" style="38" customWidth="1"/>
    <col min="9" max="16384" width="8.625" style="38"/>
  </cols>
  <sheetData>
    <row r="1" spans="1:8" ht="30" customHeight="1"/>
    <row r="2" spans="1:8" ht="22.5" customHeight="1">
      <c r="A2" s="500" t="s">
        <v>697</v>
      </c>
      <c r="B2" s="500"/>
      <c r="C2" s="500"/>
      <c r="D2" s="500"/>
      <c r="E2" s="500"/>
      <c r="F2" s="500"/>
      <c r="G2" s="500"/>
      <c r="H2" s="500"/>
    </row>
    <row r="3" spans="1:8" s="34" customFormat="1" ht="13.5" customHeight="1" thickBot="1">
      <c r="A3" s="127" t="s">
        <v>591</v>
      </c>
      <c r="B3" s="127"/>
      <c r="C3" s="38"/>
      <c r="D3" s="38"/>
      <c r="E3" s="38"/>
      <c r="F3" s="38"/>
      <c r="G3" s="38"/>
      <c r="H3" s="128" t="s">
        <v>713</v>
      </c>
    </row>
    <row r="4" spans="1:8" s="34" customFormat="1" ht="18.75" customHeight="1">
      <c r="A4" s="555" t="s">
        <v>543</v>
      </c>
      <c r="B4" s="556"/>
      <c r="C4" s="503" t="s">
        <v>546</v>
      </c>
      <c r="D4" s="504"/>
      <c r="E4" s="559"/>
      <c r="F4" s="559"/>
      <c r="G4" s="559"/>
      <c r="H4" s="559"/>
    </row>
    <row r="5" spans="1:8" s="34" customFormat="1" ht="18.75" customHeight="1">
      <c r="A5" s="557"/>
      <c r="B5" s="558"/>
      <c r="C5" s="560" t="s">
        <v>544</v>
      </c>
      <c r="D5" s="561"/>
      <c r="E5" s="562"/>
      <c r="F5" s="560" t="s">
        <v>545</v>
      </c>
      <c r="G5" s="561"/>
      <c r="H5" s="561"/>
    </row>
    <row r="6" spans="1:8" s="34" customFormat="1" ht="18.75" customHeight="1">
      <c r="A6" s="548" t="s">
        <v>484</v>
      </c>
      <c r="B6" s="549"/>
      <c r="C6" s="550">
        <v>43181</v>
      </c>
      <c r="D6" s="551"/>
      <c r="E6" s="552"/>
      <c r="F6" s="553">
        <v>100</v>
      </c>
      <c r="G6" s="554"/>
      <c r="H6" s="554"/>
    </row>
    <row r="7" spans="1:8" s="34" customFormat="1" ht="18.75" customHeight="1" thickBot="1">
      <c r="A7" s="563" t="s">
        <v>34</v>
      </c>
      <c r="B7" s="564"/>
      <c r="C7" s="565">
        <v>22085</v>
      </c>
      <c r="D7" s="566"/>
      <c r="E7" s="567"/>
      <c r="F7" s="568">
        <v>51.1</v>
      </c>
      <c r="G7" s="566"/>
      <c r="H7" s="566"/>
    </row>
    <row r="8" spans="1:8" s="34" customFormat="1" ht="16.5" customHeight="1">
      <c r="A8" s="38"/>
      <c r="B8" s="38"/>
      <c r="C8" s="38"/>
      <c r="D8" s="38"/>
      <c r="E8" s="38"/>
      <c r="F8" s="38"/>
      <c r="G8" s="38"/>
      <c r="H8" s="38"/>
    </row>
    <row r="9" spans="1:8" s="34" customFormat="1" ht="16.5" customHeight="1" thickBot="1">
      <c r="A9" s="127" t="s">
        <v>485</v>
      </c>
      <c r="B9" s="97"/>
      <c r="C9" s="97"/>
      <c r="D9" s="97"/>
      <c r="E9" s="97"/>
      <c r="F9" s="97"/>
      <c r="G9" s="97"/>
      <c r="H9" s="38"/>
    </row>
    <row r="10" spans="1:8" s="34" customFormat="1" ht="18.75" customHeight="1">
      <c r="A10" s="129" t="s">
        <v>486</v>
      </c>
      <c r="B10" s="360" t="s">
        <v>36</v>
      </c>
      <c r="C10" s="131" t="s">
        <v>487</v>
      </c>
      <c r="D10" s="505" t="s">
        <v>35</v>
      </c>
      <c r="E10" s="569"/>
      <c r="F10" s="503"/>
      <c r="G10" s="130" t="s">
        <v>36</v>
      </c>
      <c r="H10" s="130" t="s">
        <v>488</v>
      </c>
    </row>
    <row r="11" spans="1:8" s="34" customFormat="1" ht="18.75" customHeight="1">
      <c r="A11" s="570" t="s">
        <v>37</v>
      </c>
      <c r="B11" s="572">
        <v>2955</v>
      </c>
      <c r="C11" s="575">
        <v>13.4</v>
      </c>
      <c r="D11" s="578" t="s">
        <v>607</v>
      </c>
      <c r="E11" s="579"/>
      <c r="F11" s="580"/>
      <c r="G11" s="132">
        <v>332.4</v>
      </c>
      <c r="H11" s="133">
        <v>11.2</v>
      </c>
    </row>
    <row r="12" spans="1:8" s="34" customFormat="1" ht="18.75" customHeight="1">
      <c r="A12" s="571"/>
      <c r="B12" s="573"/>
      <c r="C12" s="576"/>
      <c r="D12" s="538" t="s">
        <v>38</v>
      </c>
      <c r="E12" s="539"/>
      <c r="F12" s="540"/>
      <c r="G12" s="132">
        <v>10.199999999999999</v>
      </c>
      <c r="H12" s="132">
        <v>0.4</v>
      </c>
    </row>
    <row r="13" spans="1:8" s="34" customFormat="1" ht="18.75" customHeight="1">
      <c r="A13" s="571"/>
      <c r="B13" s="573"/>
      <c r="C13" s="576"/>
      <c r="D13" s="538" t="s">
        <v>39</v>
      </c>
      <c r="E13" s="539"/>
      <c r="F13" s="540"/>
      <c r="G13" s="132">
        <v>601.79999999999995</v>
      </c>
      <c r="H13" s="132">
        <v>20.399999999999999</v>
      </c>
    </row>
    <row r="14" spans="1:8" s="34" customFormat="1" ht="18.75" customHeight="1">
      <c r="A14" s="571"/>
      <c r="B14" s="573"/>
      <c r="C14" s="576"/>
      <c r="D14" s="538" t="s">
        <v>40</v>
      </c>
      <c r="E14" s="539"/>
      <c r="F14" s="540"/>
      <c r="G14" s="132">
        <v>151.1</v>
      </c>
      <c r="H14" s="132">
        <v>5.0999999999999996</v>
      </c>
    </row>
    <row r="15" spans="1:8" s="34" customFormat="1" ht="18.75" customHeight="1">
      <c r="A15" s="571"/>
      <c r="B15" s="573"/>
      <c r="C15" s="576"/>
      <c r="D15" s="538" t="s">
        <v>41</v>
      </c>
      <c r="E15" s="539"/>
      <c r="F15" s="540"/>
      <c r="G15" s="132">
        <v>777.4</v>
      </c>
      <c r="H15" s="132">
        <v>26.3</v>
      </c>
    </row>
    <row r="16" spans="1:8" s="34" customFormat="1" ht="18.75" customHeight="1">
      <c r="A16" s="571"/>
      <c r="B16" s="573"/>
      <c r="C16" s="576"/>
      <c r="D16" s="538" t="s">
        <v>42</v>
      </c>
      <c r="E16" s="539"/>
      <c r="F16" s="540"/>
      <c r="G16" s="132">
        <v>150.6</v>
      </c>
      <c r="H16" s="132">
        <v>5.0999999999999996</v>
      </c>
    </row>
    <row r="17" spans="1:8" s="34" customFormat="1" ht="18.75" customHeight="1">
      <c r="A17" s="571"/>
      <c r="B17" s="573"/>
      <c r="C17" s="576"/>
      <c r="D17" s="538" t="s">
        <v>43</v>
      </c>
      <c r="E17" s="539"/>
      <c r="F17" s="540"/>
      <c r="G17" s="132">
        <v>98.6</v>
      </c>
      <c r="H17" s="132">
        <v>3.3</v>
      </c>
    </row>
    <row r="18" spans="1:8" s="34" customFormat="1" ht="18.75" customHeight="1">
      <c r="A18" s="571"/>
      <c r="B18" s="573"/>
      <c r="C18" s="576"/>
      <c r="D18" s="538" t="s">
        <v>44</v>
      </c>
      <c r="E18" s="539"/>
      <c r="F18" s="540"/>
      <c r="G18" s="132">
        <v>196.6</v>
      </c>
      <c r="H18" s="132">
        <v>6.7</v>
      </c>
    </row>
    <row r="19" spans="1:8" s="34" customFormat="1" ht="18.75" customHeight="1">
      <c r="A19" s="571"/>
      <c r="B19" s="573"/>
      <c r="C19" s="576"/>
      <c r="D19" s="538" t="s">
        <v>45</v>
      </c>
      <c r="E19" s="539"/>
      <c r="F19" s="540"/>
      <c r="G19" s="132">
        <v>167.8</v>
      </c>
      <c r="H19" s="132">
        <v>5.7</v>
      </c>
    </row>
    <row r="20" spans="1:8" s="34" customFormat="1" ht="18.75" customHeight="1">
      <c r="A20" s="571"/>
      <c r="B20" s="573"/>
      <c r="C20" s="576"/>
      <c r="D20" s="538" t="s">
        <v>489</v>
      </c>
      <c r="E20" s="539"/>
      <c r="F20" s="540"/>
      <c r="G20" s="132">
        <v>349.1</v>
      </c>
      <c r="H20" s="132">
        <v>11.8</v>
      </c>
    </row>
    <row r="21" spans="1:8" s="34" customFormat="1" ht="18.75" customHeight="1">
      <c r="A21" s="571"/>
      <c r="B21" s="573"/>
      <c r="C21" s="576"/>
      <c r="D21" s="538" t="s">
        <v>46</v>
      </c>
      <c r="E21" s="539"/>
      <c r="F21" s="540"/>
      <c r="G21" s="132">
        <v>77.599999999999994</v>
      </c>
      <c r="H21" s="132">
        <v>2.6</v>
      </c>
    </row>
    <row r="22" spans="1:8" s="34" customFormat="1" ht="18.75" customHeight="1">
      <c r="A22" s="571"/>
      <c r="B22" s="573"/>
      <c r="C22" s="576"/>
      <c r="D22" s="538" t="s">
        <v>47</v>
      </c>
      <c r="E22" s="539"/>
      <c r="F22" s="540"/>
      <c r="G22" s="132">
        <v>41.9</v>
      </c>
      <c r="H22" s="132">
        <v>1.4</v>
      </c>
    </row>
    <row r="23" spans="1:8" s="34" customFormat="1" ht="18.75" customHeight="1">
      <c r="A23" s="557"/>
      <c r="B23" s="574"/>
      <c r="C23" s="577"/>
      <c r="D23" s="541" t="s">
        <v>48</v>
      </c>
      <c r="E23" s="542" t="s">
        <v>49</v>
      </c>
      <c r="F23" s="543"/>
      <c r="G23" s="472">
        <v>2955.1</v>
      </c>
      <c r="H23" s="134">
        <v>100</v>
      </c>
    </row>
    <row r="24" spans="1:8" s="34" customFormat="1" ht="18.75" customHeight="1" thickBot="1">
      <c r="A24" s="345" t="s">
        <v>50</v>
      </c>
      <c r="B24" s="366">
        <v>19130</v>
      </c>
      <c r="C24" s="135">
        <v>86.6</v>
      </c>
      <c r="D24" s="136"/>
      <c r="E24" s="136"/>
      <c r="F24" s="136"/>
      <c r="G24" s="136"/>
      <c r="H24" s="137"/>
    </row>
    <row r="25" spans="1:8" s="34" customFormat="1" ht="16.5" customHeight="1">
      <c r="A25" s="127"/>
      <c r="B25" s="127"/>
      <c r="C25" s="127"/>
      <c r="D25" s="138"/>
      <c r="E25" s="138"/>
      <c r="F25" s="138"/>
      <c r="G25" s="139"/>
      <c r="H25" s="140"/>
    </row>
    <row r="26" spans="1:8" s="34" customFormat="1" ht="16.5" customHeight="1" thickBot="1">
      <c r="A26" s="97" t="s">
        <v>490</v>
      </c>
      <c r="B26" s="97"/>
      <c r="C26" s="97"/>
      <c r="D26" s="97"/>
      <c r="E26" s="97"/>
      <c r="F26" s="97"/>
      <c r="G26" s="127"/>
      <c r="H26" s="127"/>
    </row>
    <row r="27" spans="1:8" s="34" customFormat="1" ht="18.75" customHeight="1">
      <c r="A27" s="504" t="s">
        <v>608</v>
      </c>
      <c r="B27" s="504"/>
      <c r="C27" s="504"/>
      <c r="D27" s="504"/>
      <c r="E27" s="503" t="s">
        <v>491</v>
      </c>
      <c r="F27" s="504"/>
      <c r="G27" s="141"/>
      <c r="H27" s="141"/>
    </row>
    <row r="28" spans="1:8" s="34" customFormat="1" ht="18.75" customHeight="1">
      <c r="A28" s="142" t="s">
        <v>51</v>
      </c>
      <c r="B28" s="143"/>
      <c r="C28" s="144"/>
      <c r="D28" s="362"/>
      <c r="E28" s="533">
        <v>1.72</v>
      </c>
      <c r="F28" s="534"/>
      <c r="G28" s="141"/>
      <c r="H28" s="141"/>
    </row>
    <row r="29" spans="1:8" s="34" customFormat="1" ht="18.75" customHeight="1">
      <c r="A29" s="145" t="s">
        <v>52</v>
      </c>
      <c r="B29" s="146"/>
      <c r="C29" s="147"/>
      <c r="D29" s="361"/>
      <c r="E29" s="535">
        <v>459.68</v>
      </c>
      <c r="F29" s="536"/>
      <c r="G29" s="141"/>
      <c r="H29" s="141"/>
    </row>
    <row r="30" spans="1:8" s="34" customFormat="1" ht="18.75" customHeight="1">
      <c r="A30" s="145" t="s">
        <v>53</v>
      </c>
      <c r="B30" s="529" t="s">
        <v>524</v>
      </c>
      <c r="C30" s="537"/>
      <c r="D30" s="537"/>
      <c r="E30" s="535">
        <v>92</v>
      </c>
      <c r="F30" s="536"/>
      <c r="G30" s="148"/>
      <c r="H30" s="148"/>
    </row>
    <row r="31" spans="1:8" s="34" customFormat="1" ht="18.75" customHeight="1">
      <c r="A31" s="145" t="s">
        <v>54</v>
      </c>
      <c r="B31" s="529" t="s">
        <v>565</v>
      </c>
      <c r="C31" s="537"/>
      <c r="D31" s="537"/>
      <c r="E31" s="535">
        <v>0.9</v>
      </c>
      <c r="F31" s="536"/>
      <c r="G31" s="148"/>
      <c r="H31" s="148"/>
    </row>
    <row r="32" spans="1:8" s="34" customFormat="1" ht="18.75" customHeight="1">
      <c r="A32" s="145" t="s">
        <v>55</v>
      </c>
      <c r="B32" s="367"/>
      <c r="C32" s="147"/>
      <c r="D32" s="149"/>
      <c r="E32" s="535">
        <v>13.4</v>
      </c>
      <c r="F32" s="536"/>
      <c r="G32" s="141"/>
      <c r="H32" s="141"/>
    </row>
    <row r="33" spans="1:8" s="34" customFormat="1" ht="18.75" customHeight="1">
      <c r="A33" s="145" t="s">
        <v>56</v>
      </c>
      <c r="B33" s="367"/>
      <c r="C33" s="147"/>
      <c r="D33" s="149"/>
      <c r="E33" s="535">
        <v>259.39999999999998</v>
      </c>
      <c r="F33" s="536"/>
      <c r="G33" s="141"/>
      <c r="H33" s="141"/>
    </row>
    <row r="34" spans="1:8" s="34" customFormat="1" ht="18.75" customHeight="1">
      <c r="A34" s="127"/>
      <c r="B34" s="529" t="s">
        <v>492</v>
      </c>
      <c r="C34" s="530"/>
      <c r="D34" s="530"/>
      <c r="E34" s="531">
        <v>129.30000000000001</v>
      </c>
      <c r="F34" s="532"/>
      <c r="G34" s="150"/>
      <c r="H34" s="150"/>
    </row>
    <row r="35" spans="1:8" s="34" customFormat="1" ht="18.75" customHeight="1">
      <c r="A35" s="127"/>
      <c r="B35" s="529" t="s">
        <v>493</v>
      </c>
      <c r="C35" s="530"/>
      <c r="D35" s="530"/>
      <c r="E35" s="531">
        <v>14.2</v>
      </c>
      <c r="F35" s="532"/>
      <c r="G35" s="127"/>
      <c r="H35" s="127"/>
    </row>
    <row r="36" spans="1:8" s="34" customFormat="1" ht="18.75" customHeight="1">
      <c r="A36" s="127"/>
      <c r="B36" s="529" t="s">
        <v>494</v>
      </c>
      <c r="C36" s="530"/>
      <c r="D36" s="530"/>
      <c r="E36" s="531">
        <v>22.1</v>
      </c>
      <c r="F36" s="532"/>
      <c r="G36" s="127"/>
      <c r="H36" s="127"/>
    </row>
    <row r="37" spans="1:8" s="34" customFormat="1" ht="18.75" customHeight="1">
      <c r="A37" s="127"/>
      <c r="B37" s="529" t="s">
        <v>495</v>
      </c>
      <c r="C37" s="530"/>
      <c r="D37" s="530"/>
      <c r="E37" s="531">
        <v>72.2</v>
      </c>
      <c r="F37" s="532"/>
      <c r="G37" s="127"/>
      <c r="H37" s="127"/>
    </row>
    <row r="38" spans="1:8" s="34" customFormat="1" ht="18.75" customHeight="1" thickBot="1">
      <c r="A38" s="97"/>
      <c r="B38" s="544" t="s">
        <v>57</v>
      </c>
      <c r="C38" s="545"/>
      <c r="D38" s="545"/>
      <c r="E38" s="546">
        <v>21.6</v>
      </c>
      <c r="F38" s="547"/>
      <c r="G38" s="150"/>
      <c r="H38" s="150"/>
    </row>
    <row r="39" spans="1:8" s="34" customFormat="1" ht="13.5" customHeight="1">
      <c r="A39" s="38" t="s">
        <v>58</v>
      </c>
      <c r="B39" s="38"/>
      <c r="C39" s="38"/>
      <c r="D39" s="38"/>
      <c r="E39" s="38"/>
      <c r="F39" s="38"/>
      <c r="G39" s="151"/>
      <c r="H39" s="151"/>
    </row>
  </sheetData>
  <mergeCells count="48">
    <mergeCell ref="D16:F16"/>
    <mergeCell ref="D17:F17"/>
    <mergeCell ref="D18:F18"/>
    <mergeCell ref="D11:F11"/>
    <mergeCell ref="D12:F12"/>
    <mergeCell ref="D13:F13"/>
    <mergeCell ref="D14:F14"/>
    <mergeCell ref="D15:F15"/>
    <mergeCell ref="E27:F27"/>
    <mergeCell ref="A6:B6"/>
    <mergeCell ref="C6:E6"/>
    <mergeCell ref="F6:H6"/>
    <mergeCell ref="A4:B5"/>
    <mergeCell ref="C4:H4"/>
    <mergeCell ref="C5:E5"/>
    <mergeCell ref="F5:H5"/>
    <mergeCell ref="D19:F19"/>
    <mergeCell ref="A7:B7"/>
    <mergeCell ref="C7:E7"/>
    <mergeCell ref="F7:H7"/>
    <mergeCell ref="D10:F10"/>
    <mergeCell ref="A11:A23"/>
    <mergeCell ref="B11:B23"/>
    <mergeCell ref="C11:C23"/>
    <mergeCell ref="B38:D38"/>
    <mergeCell ref="E38:F38"/>
    <mergeCell ref="E32:F32"/>
    <mergeCell ref="E33:F33"/>
    <mergeCell ref="B34:D34"/>
    <mergeCell ref="E34:F34"/>
    <mergeCell ref="B35:D35"/>
    <mergeCell ref="E35:F35"/>
    <mergeCell ref="A2:H2"/>
    <mergeCell ref="B36:D36"/>
    <mergeCell ref="E36:F36"/>
    <mergeCell ref="B37:D37"/>
    <mergeCell ref="E37:F37"/>
    <mergeCell ref="E28:F28"/>
    <mergeCell ref="E29:F29"/>
    <mergeCell ref="B30:D30"/>
    <mergeCell ref="E30:F30"/>
    <mergeCell ref="B31:D31"/>
    <mergeCell ref="E31:F31"/>
    <mergeCell ref="D20:F20"/>
    <mergeCell ref="D21:F21"/>
    <mergeCell ref="D22:F22"/>
    <mergeCell ref="D23:F23"/>
    <mergeCell ref="A27:D27"/>
  </mergeCells>
  <phoneticPr fontId="2"/>
  <printOptions horizontalCentered="1"/>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3.5"/>
  <cols>
    <col min="1" max="1" width="19.75" style="36" customWidth="1"/>
    <col min="2" max="4" width="22.625" style="36" customWidth="1"/>
    <col min="5" max="16384" width="9" style="36"/>
  </cols>
  <sheetData>
    <row r="1" spans="1:4" ht="30" customHeight="1"/>
    <row r="2" spans="1:4" ht="22.5" customHeight="1">
      <c r="A2" s="518" t="s">
        <v>638</v>
      </c>
      <c r="B2" s="518"/>
      <c r="C2" s="518"/>
      <c r="D2" s="518"/>
    </row>
    <row r="3" spans="1:4" ht="13.5" customHeight="1" thickBot="1">
      <c r="A3" s="58" t="s">
        <v>59</v>
      </c>
      <c r="B3" s="58"/>
      <c r="C3" s="152"/>
      <c r="D3" s="152"/>
    </row>
    <row r="4" spans="1:4" ht="18.75" customHeight="1">
      <c r="A4" s="363" t="s">
        <v>554</v>
      </c>
      <c r="B4" s="153" t="s">
        <v>553</v>
      </c>
      <c r="C4" s="153" t="s">
        <v>552</v>
      </c>
      <c r="D4" s="153" t="s">
        <v>50</v>
      </c>
    </row>
    <row r="5" spans="1:4" ht="18.75" customHeight="1">
      <c r="A5" s="368" t="s">
        <v>60</v>
      </c>
      <c r="B5" s="154" t="s">
        <v>678</v>
      </c>
      <c r="C5" s="154" t="s">
        <v>62</v>
      </c>
      <c r="D5" s="154" t="s">
        <v>63</v>
      </c>
    </row>
    <row r="6" spans="1:4" ht="18.75" customHeight="1">
      <c r="A6" s="369" t="s">
        <v>64</v>
      </c>
      <c r="B6" s="155" t="s">
        <v>61</v>
      </c>
      <c r="C6" s="155" t="s">
        <v>65</v>
      </c>
      <c r="D6" s="155" t="s">
        <v>66</v>
      </c>
    </row>
    <row r="7" spans="1:4" ht="18.75" customHeight="1">
      <c r="A7" s="369" t="s">
        <v>496</v>
      </c>
      <c r="B7" s="155" t="s">
        <v>61</v>
      </c>
      <c r="C7" s="155" t="s">
        <v>67</v>
      </c>
      <c r="D7" s="155" t="s">
        <v>68</v>
      </c>
    </row>
    <row r="8" spans="1:4" ht="18.75" customHeight="1">
      <c r="A8" s="369" t="s">
        <v>69</v>
      </c>
      <c r="B8" s="155" t="s">
        <v>70</v>
      </c>
      <c r="C8" s="155" t="s">
        <v>67</v>
      </c>
      <c r="D8" s="155" t="s">
        <v>71</v>
      </c>
    </row>
    <row r="9" spans="1:4" ht="18.75" customHeight="1">
      <c r="A9" s="369" t="s">
        <v>72</v>
      </c>
      <c r="B9" s="155" t="s">
        <v>70</v>
      </c>
      <c r="C9" s="155" t="s">
        <v>73</v>
      </c>
      <c r="D9" s="155" t="s">
        <v>74</v>
      </c>
    </row>
    <row r="10" spans="1:4" ht="18.75" customHeight="1">
      <c r="A10" s="369" t="s">
        <v>75</v>
      </c>
      <c r="B10" s="155" t="s">
        <v>70</v>
      </c>
      <c r="C10" s="155" t="s">
        <v>76</v>
      </c>
      <c r="D10" s="155" t="s">
        <v>77</v>
      </c>
    </row>
    <row r="11" spans="1:4" ht="18.75" customHeight="1">
      <c r="A11" s="369" t="s">
        <v>78</v>
      </c>
      <c r="B11" s="155" t="s">
        <v>79</v>
      </c>
      <c r="C11" s="155" t="s">
        <v>80</v>
      </c>
      <c r="D11" s="155" t="s">
        <v>81</v>
      </c>
    </row>
    <row r="12" spans="1:4" ht="18.75" customHeight="1">
      <c r="A12" s="370" t="s">
        <v>82</v>
      </c>
      <c r="B12" s="156" t="s">
        <v>83</v>
      </c>
      <c r="C12" s="156" t="s">
        <v>80</v>
      </c>
      <c r="D12" s="156" t="s">
        <v>81</v>
      </c>
    </row>
    <row r="13" spans="1:4" ht="18.75" customHeight="1">
      <c r="A13" s="370" t="s">
        <v>84</v>
      </c>
      <c r="B13" s="156" t="s">
        <v>672</v>
      </c>
      <c r="C13" s="156" t="s">
        <v>80</v>
      </c>
      <c r="D13" s="156" t="s">
        <v>85</v>
      </c>
    </row>
    <row r="14" spans="1:4" s="57" customFormat="1" ht="18.75" customHeight="1">
      <c r="A14" s="370" t="s">
        <v>497</v>
      </c>
      <c r="B14" s="156" t="s">
        <v>498</v>
      </c>
      <c r="C14" s="156" t="s">
        <v>80</v>
      </c>
      <c r="D14" s="156" t="s">
        <v>85</v>
      </c>
    </row>
    <row r="15" spans="1:4" s="57" customFormat="1" ht="18.75" customHeight="1">
      <c r="A15" s="370" t="s">
        <v>540</v>
      </c>
      <c r="B15" s="156" t="s">
        <v>677</v>
      </c>
      <c r="C15" s="156" t="s">
        <v>541</v>
      </c>
      <c r="D15" s="156" t="s">
        <v>542</v>
      </c>
    </row>
    <row r="16" spans="1:4" s="57" customFormat="1" ht="18.75" customHeight="1">
      <c r="A16" s="370" t="s">
        <v>673</v>
      </c>
      <c r="B16" s="156" t="s">
        <v>675</v>
      </c>
      <c r="C16" s="156" t="s">
        <v>541</v>
      </c>
      <c r="D16" s="156" t="s">
        <v>542</v>
      </c>
    </row>
    <row r="17" spans="1:4" ht="18.75" customHeight="1" thickBot="1">
      <c r="A17" s="371" t="s">
        <v>674</v>
      </c>
      <c r="B17" s="157" t="s">
        <v>676</v>
      </c>
      <c r="C17" s="157" t="s">
        <v>541</v>
      </c>
      <c r="D17" s="157" t="s">
        <v>542</v>
      </c>
    </row>
    <row r="18" spans="1:4">
      <c r="A18" s="57" t="s">
        <v>86</v>
      </c>
      <c r="B18" s="57"/>
      <c r="C18" s="152"/>
      <c r="D18" s="152"/>
    </row>
    <row r="19" spans="1:4">
      <c r="A19" s="57" t="s">
        <v>523</v>
      </c>
      <c r="B19" s="57"/>
      <c r="C19" s="57"/>
      <c r="D19" s="57"/>
    </row>
  </sheetData>
  <mergeCells count="1">
    <mergeCell ref="A2:D2"/>
  </mergeCells>
  <phoneticPr fontId="2"/>
  <printOptions horizontalCentered="1" gridLinesSet="0"/>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3.5"/>
  <cols>
    <col min="1" max="1" width="15.25" style="13" customWidth="1"/>
    <col min="2" max="2" width="9.5" style="13" bestFit="1" customWidth="1"/>
    <col min="3" max="3" width="9.5" style="13" customWidth="1"/>
    <col min="4" max="5" width="7.875" style="13" customWidth="1"/>
    <col min="6" max="6" width="9.5" style="13" bestFit="1" customWidth="1"/>
    <col min="7" max="8" width="9.625" style="13" customWidth="1"/>
    <col min="9" max="12" width="7.875" style="13" customWidth="1"/>
    <col min="13" max="16384" width="9" style="13"/>
  </cols>
  <sheetData>
    <row r="1" spans="1:12" ht="30" customHeight="1">
      <c r="A1" s="17"/>
      <c r="B1" s="17"/>
      <c r="C1" s="17"/>
      <c r="D1" s="17"/>
      <c r="E1" s="17"/>
      <c r="F1" s="17"/>
      <c r="G1" s="17"/>
      <c r="H1" s="17"/>
      <c r="I1" s="17"/>
      <c r="J1" s="17"/>
    </row>
    <row r="2" spans="1:12" ht="22.5" customHeight="1">
      <c r="A2" s="591" t="s">
        <v>698</v>
      </c>
      <c r="B2" s="591"/>
      <c r="C2" s="591"/>
      <c r="D2" s="591"/>
      <c r="E2" s="591"/>
      <c r="F2" s="591"/>
      <c r="G2" s="591"/>
      <c r="H2" s="591"/>
      <c r="I2" s="591"/>
      <c r="J2" s="591"/>
      <c r="K2" s="591"/>
      <c r="L2" s="591"/>
    </row>
    <row r="3" spans="1:12" ht="13.5" customHeight="1" thickBot="1">
      <c r="A3" s="17" t="s">
        <v>87</v>
      </c>
      <c r="B3" s="158"/>
      <c r="C3" s="158"/>
      <c r="D3" s="158"/>
      <c r="E3" s="158"/>
      <c r="F3" s="159"/>
      <c r="G3" s="159"/>
      <c r="H3" s="160"/>
      <c r="I3" s="17"/>
      <c r="J3" s="17"/>
      <c r="K3" s="161"/>
      <c r="L3" s="161"/>
    </row>
    <row r="4" spans="1:12" ht="20.25" customHeight="1">
      <c r="A4" s="585" t="s">
        <v>715</v>
      </c>
      <c r="B4" s="587" t="s">
        <v>88</v>
      </c>
      <c r="C4" s="162" t="s">
        <v>89</v>
      </c>
      <c r="D4" s="162"/>
      <c r="E4" s="162"/>
      <c r="F4" s="592" t="s">
        <v>90</v>
      </c>
      <c r="G4" s="592" t="s">
        <v>91</v>
      </c>
      <c r="H4" s="583" t="s">
        <v>92</v>
      </c>
      <c r="I4" s="17"/>
      <c r="J4" s="17"/>
      <c r="K4" s="161"/>
      <c r="L4" s="161"/>
    </row>
    <row r="5" spans="1:12" ht="20.25" customHeight="1">
      <c r="A5" s="586"/>
      <c r="B5" s="588"/>
      <c r="C5" s="420" t="s">
        <v>93</v>
      </c>
      <c r="D5" s="421" t="s">
        <v>94</v>
      </c>
      <c r="E5" s="422" t="s">
        <v>95</v>
      </c>
      <c r="F5" s="593"/>
      <c r="G5" s="593"/>
      <c r="H5" s="584"/>
      <c r="I5" s="17"/>
      <c r="J5" s="17"/>
      <c r="K5" s="161"/>
      <c r="L5" s="161"/>
    </row>
    <row r="6" spans="1:12" ht="18.75" customHeight="1" thickBot="1">
      <c r="A6" s="163" t="s">
        <v>637</v>
      </c>
      <c r="B6" s="164">
        <v>217.4</v>
      </c>
      <c r="C6" s="423">
        <v>26.5</v>
      </c>
      <c r="D6" s="424">
        <v>26.8</v>
      </c>
      <c r="E6" s="425">
        <v>53.3</v>
      </c>
      <c r="F6" s="164">
        <v>2.9</v>
      </c>
      <c r="G6" s="164">
        <v>128.4</v>
      </c>
      <c r="H6" s="164">
        <v>32.799999999999997</v>
      </c>
      <c r="I6" s="17"/>
      <c r="J6" s="17"/>
      <c r="K6" s="161"/>
      <c r="L6" s="161"/>
    </row>
    <row r="7" spans="1:12" ht="13.5" customHeight="1">
      <c r="A7" s="17"/>
      <c r="B7" s="17"/>
      <c r="C7" s="17"/>
      <c r="D7" s="17"/>
      <c r="E7" s="17"/>
      <c r="F7" s="17"/>
      <c r="G7" s="17"/>
      <c r="H7" s="17"/>
      <c r="I7" s="17"/>
      <c r="J7" s="17"/>
      <c r="K7" s="161"/>
      <c r="L7" s="161"/>
    </row>
    <row r="8" spans="1:12" ht="13.5" customHeight="1" thickBot="1">
      <c r="A8" s="17" t="s">
        <v>96</v>
      </c>
      <c r="B8" s="17"/>
      <c r="C8" s="17"/>
      <c r="D8" s="17"/>
      <c r="E8" s="17"/>
      <c r="F8" s="17"/>
      <c r="G8" s="17"/>
      <c r="H8" s="17"/>
      <c r="I8" s="17"/>
      <c r="J8" s="160"/>
      <c r="K8" s="161"/>
      <c r="L8" s="161"/>
    </row>
    <row r="9" spans="1:12" ht="20.25" customHeight="1">
      <c r="A9" s="585" t="s">
        <v>715</v>
      </c>
      <c r="B9" s="587" t="s">
        <v>97</v>
      </c>
      <c r="C9" s="589" t="s">
        <v>98</v>
      </c>
      <c r="D9" s="590"/>
      <c r="E9" s="590"/>
      <c r="F9" s="590"/>
      <c r="G9" s="581" t="s">
        <v>99</v>
      </c>
      <c r="H9" s="581" t="s">
        <v>100</v>
      </c>
      <c r="I9" s="581" t="s">
        <v>101</v>
      </c>
      <c r="J9" s="581" t="s">
        <v>102</v>
      </c>
      <c r="K9" s="581" t="s">
        <v>103</v>
      </c>
      <c r="L9" s="583" t="s">
        <v>104</v>
      </c>
    </row>
    <row r="10" spans="1:12" ht="20.25" customHeight="1">
      <c r="A10" s="586"/>
      <c r="B10" s="588"/>
      <c r="C10" s="426" t="s">
        <v>105</v>
      </c>
      <c r="D10" s="427" t="s">
        <v>106</v>
      </c>
      <c r="E10" s="427" t="s">
        <v>107</v>
      </c>
      <c r="F10" s="428" t="s">
        <v>95</v>
      </c>
      <c r="G10" s="582"/>
      <c r="H10" s="582"/>
      <c r="I10" s="582"/>
      <c r="J10" s="582"/>
      <c r="K10" s="582"/>
      <c r="L10" s="584"/>
    </row>
    <row r="11" spans="1:12" ht="18.75" customHeight="1" thickBot="1">
      <c r="A11" s="163" t="s">
        <v>637</v>
      </c>
      <c r="B11" s="473">
        <v>2737.7</v>
      </c>
      <c r="C11" s="477">
        <v>1226</v>
      </c>
      <c r="D11" s="424">
        <v>327.60000000000002</v>
      </c>
      <c r="E11" s="424">
        <v>106</v>
      </c>
      <c r="F11" s="474">
        <v>1659.6</v>
      </c>
      <c r="G11" s="164">
        <v>1.2</v>
      </c>
      <c r="H11" s="164">
        <v>380.3</v>
      </c>
      <c r="I11" s="164">
        <v>479.8</v>
      </c>
      <c r="J11" s="164">
        <v>34.6</v>
      </c>
      <c r="K11" s="165">
        <v>56</v>
      </c>
      <c r="L11" s="164">
        <v>126.2</v>
      </c>
    </row>
    <row r="12" spans="1:12">
      <c r="A12" s="17" t="s">
        <v>58</v>
      </c>
      <c r="B12" s="17"/>
      <c r="C12" s="17"/>
      <c r="D12" s="17"/>
      <c r="E12" s="17"/>
      <c r="F12" s="17"/>
      <c r="G12" s="17"/>
      <c r="H12" s="17"/>
      <c r="I12" s="17"/>
      <c r="J12" s="17"/>
      <c r="K12" s="161"/>
      <c r="L12" s="161"/>
    </row>
    <row r="13" spans="1:12">
      <c r="A13" s="166" t="s">
        <v>681</v>
      </c>
      <c r="B13" s="17"/>
      <c r="C13" s="17"/>
      <c r="D13" s="17"/>
      <c r="E13" s="17"/>
      <c r="F13" s="17"/>
      <c r="G13" s="17"/>
      <c r="H13" s="17"/>
      <c r="I13" s="17"/>
      <c r="J13" s="17"/>
      <c r="K13" s="161"/>
      <c r="L13" s="161"/>
    </row>
  </sheetData>
  <mergeCells count="15">
    <mergeCell ref="A2:L2"/>
    <mergeCell ref="A4:A5"/>
    <mergeCell ref="B4:B5"/>
    <mergeCell ref="F4:F5"/>
    <mergeCell ref="G4:G5"/>
    <mergeCell ref="H4:H5"/>
    <mergeCell ref="J9:J10"/>
    <mergeCell ref="K9:K10"/>
    <mergeCell ref="L9:L10"/>
    <mergeCell ref="A9:A10"/>
    <mergeCell ref="B9:B10"/>
    <mergeCell ref="C9:F9"/>
    <mergeCell ref="G9:G10"/>
    <mergeCell ref="H9:H10"/>
    <mergeCell ref="I9:I10"/>
  </mergeCells>
  <phoneticPr fontId="2"/>
  <printOptions horizontalCentered="1"/>
  <pageMargins left="0.78740157480314965" right="0.78740157480314965" top="0.98425196850393704" bottom="0.98425196850393704" header="0.51181102362204722" footer="0.51181102362204722"/>
  <pageSetup paperSize="9" scale="8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3.5"/>
  <cols>
    <col min="1" max="2" width="12.5" style="43" customWidth="1"/>
    <col min="3" max="4" width="9.625" style="43" customWidth="1"/>
    <col min="5" max="5" width="10.75" style="43" customWidth="1"/>
    <col min="6" max="6" width="9.625" style="43" customWidth="1"/>
    <col min="7" max="7" width="11" style="43" customWidth="1"/>
    <col min="8" max="8" width="9.625" style="43" customWidth="1"/>
    <col min="9" max="16384" width="9" style="43"/>
  </cols>
  <sheetData>
    <row r="1" spans="1:8" ht="30" customHeight="1">
      <c r="A1" s="41"/>
      <c r="B1" s="42"/>
      <c r="C1" s="42"/>
      <c r="D1" s="42"/>
      <c r="E1" s="42"/>
      <c r="F1" s="42"/>
      <c r="G1" s="42"/>
      <c r="H1" s="42"/>
    </row>
    <row r="2" spans="1:8" ht="22.5" customHeight="1">
      <c r="A2" s="518" t="s">
        <v>691</v>
      </c>
      <c r="B2" s="518"/>
      <c r="C2" s="518"/>
      <c r="D2" s="518"/>
      <c r="E2" s="518"/>
      <c r="F2" s="518"/>
      <c r="G2" s="518"/>
      <c r="H2" s="518"/>
    </row>
    <row r="3" spans="1:8" ht="13.5" customHeight="1" thickBot="1">
      <c r="A3" s="167" t="s">
        <v>592</v>
      </c>
      <c r="B3" s="168"/>
      <c r="C3" s="168"/>
      <c r="D3" s="168"/>
      <c r="E3" s="168"/>
      <c r="F3" s="168"/>
      <c r="G3" s="52"/>
      <c r="H3" s="169" t="s">
        <v>499</v>
      </c>
    </row>
    <row r="4" spans="1:8" ht="18.75" customHeight="1">
      <c r="A4" s="594" t="s">
        <v>108</v>
      </c>
      <c r="B4" s="595" t="s">
        <v>500</v>
      </c>
      <c r="C4" s="596" t="s">
        <v>501</v>
      </c>
      <c r="D4" s="597"/>
      <c r="E4" s="596" t="s">
        <v>502</v>
      </c>
      <c r="F4" s="597"/>
      <c r="G4" s="596" t="s">
        <v>503</v>
      </c>
      <c r="H4" s="598"/>
    </row>
    <row r="5" spans="1:8" ht="27" customHeight="1">
      <c r="A5" s="524"/>
      <c r="B5" s="507"/>
      <c r="C5" s="170" t="s">
        <v>109</v>
      </c>
      <c r="D5" s="171" t="s">
        <v>504</v>
      </c>
      <c r="E5" s="172" t="s">
        <v>36</v>
      </c>
      <c r="F5" s="173" t="s">
        <v>505</v>
      </c>
      <c r="G5" s="170" t="s">
        <v>109</v>
      </c>
      <c r="H5" s="171" t="s">
        <v>110</v>
      </c>
    </row>
    <row r="6" spans="1:8" ht="19.5" customHeight="1">
      <c r="A6" s="174" t="s">
        <v>611</v>
      </c>
      <c r="B6" s="464" t="s">
        <v>699</v>
      </c>
      <c r="C6" s="175">
        <v>192468</v>
      </c>
      <c r="D6" s="176">
        <v>83.45</v>
      </c>
      <c r="E6" s="177">
        <v>4461.18</v>
      </c>
      <c r="F6" s="178">
        <v>93.4</v>
      </c>
      <c r="G6" s="175">
        <v>176537</v>
      </c>
      <c r="H6" s="176">
        <v>91.72</v>
      </c>
    </row>
    <row r="7" spans="1:8" ht="19.5" customHeight="1">
      <c r="A7" s="179" t="s">
        <v>612</v>
      </c>
      <c r="B7" s="465" t="s">
        <v>699</v>
      </c>
      <c r="C7" s="180">
        <v>191884</v>
      </c>
      <c r="D7" s="181">
        <v>83.51</v>
      </c>
      <c r="E7" s="182">
        <v>4468.9800000000005</v>
      </c>
      <c r="F7" s="181" t="s">
        <v>692</v>
      </c>
      <c r="G7" s="180">
        <v>176337</v>
      </c>
      <c r="H7" s="185">
        <v>91.9</v>
      </c>
    </row>
    <row r="8" spans="1:8" ht="19.5" customHeight="1">
      <c r="A8" s="179" t="s">
        <v>613</v>
      </c>
      <c r="B8" s="466" t="s">
        <v>700</v>
      </c>
      <c r="C8" s="184">
        <v>191907</v>
      </c>
      <c r="D8" s="185">
        <v>84.07</v>
      </c>
      <c r="E8" s="186">
        <v>4477.1100000000006</v>
      </c>
      <c r="F8" s="185" t="s">
        <v>693</v>
      </c>
      <c r="G8" s="184">
        <v>177241</v>
      </c>
      <c r="H8" s="372">
        <v>92.36</v>
      </c>
    </row>
    <row r="9" spans="1:8" ht="19.5" customHeight="1">
      <c r="A9" s="187" t="s">
        <v>654</v>
      </c>
      <c r="B9" s="475">
        <v>4776.6000000000004</v>
      </c>
      <c r="C9" s="180">
        <v>191614</v>
      </c>
      <c r="D9" s="181">
        <v>84.26</v>
      </c>
      <c r="E9" s="182">
        <v>4485.76</v>
      </c>
      <c r="F9" s="183">
        <v>93.91</v>
      </c>
      <c r="G9" s="180">
        <v>176892</v>
      </c>
      <c r="H9" s="181">
        <v>92.32</v>
      </c>
    </row>
    <row r="10" spans="1:8" ht="19.5" customHeight="1" thickBot="1">
      <c r="A10" s="188" t="s">
        <v>655</v>
      </c>
      <c r="B10" s="476">
        <v>4776.6000000000004</v>
      </c>
      <c r="C10" s="189">
        <v>190610</v>
      </c>
      <c r="D10" s="190">
        <v>84.36</v>
      </c>
      <c r="E10" s="191">
        <v>4493.1000000000004</v>
      </c>
      <c r="F10" s="192">
        <v>94.06</v>
      </c>
      <c r="G10" s="189">
        <v>175862</v>
      </c>
      <c r="H10" s="190">
        <v>92.26</v>
      </c>
    </row>
    <row r="11" spans="1:8">
      <c r="A11" s="126" t="s">
        <v>111</v>
      </c>
      <c r="B11" s="57"/>
      <c r="C11" s="57"/>
      <c r="D11" s="57"/>
      <c r="E11" s="57"/>
      <c r="F11" s="57"/>
      <c r="G11" s="57"/>
      <c r="H11" s="57"/>
    </row>
    <row r="12" spans="1:8">
      <c r="A12" s="57" t="s">
        <v>525</v>
      </c>
      <c r="B12" s="57"/>
      <c r="C12" s="57"/>
      <c r="D12" s="57"/>
      <c r="E12" s="57"/>
      <c r="F12" s="57"/>
      <c r="G12" s="57"/>
      <c r="H12" s="57"/>
    </row>
    <row r="13" spans="1:8">
      <c r="A13" s="57" t="s">
        <v>506</v>
      </c>
      <c r="B13" s="57"/>
      <c r="C13" s="57"/>
      <c r="D13" s="57"/>
      <c r="E13" s="57"/>
      <c r="F13" s="57"/>
      <c r="G13" s="57"/>
      <c r="H13" s="57"/>
    </row>
    <row r="14" spans="1:8">
      <c r="A14" s="57" t="s">
        <v>112</v>
      </c>
      <c r="B14" s="57"/>
      <c r="C14" s="57"/>
      <c r="D14" s="57"/>
      <c r="E14" s="57"/>
      <c r="F14" s="57"/>
      <c r="G14" s="57"/>
      <c r="H14" s="57"/>
    </row>
  </sheetData>
  <mergeCells count="6">
    <mergeCell ref="A2:H2"/>
    <mergeCell ref="A4:A5"/>
    <mergeCell ref="B4:B5"/>
    <mergeCell ref="C4:D4"/>
    <mergeCell ref="E4:F4"/>
    <mergeCell ref="G4:H4"/>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ignoredErrors>
    <ignoredError sqref="A7:A1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showGridLines="0" workbookViewId="0"/>
  </sheetViews>
  <sheetFormatPr defaultColWidth="8.625" defaultRowHeight="13.5"/>
  <cols>
    <col min="1" max="1" width="13.125" style="36" customWidth="1"/>
    <col min="2" max="8" width="9.875" style="36" customWidth="1"/>
    <col min="9" max="14" width="10.625" style="36" customWidth="1"/>
    <col min="15" max="16384" width="8.625" style="36"/>
  </cols>
  <sheetData>
    <row r="1" spans="1:14" ht="30" customHeight="1"/>
    <row r="2" spans="1:14" ht="22.5" customHeight="1">
      <c r="A2" s="599" t="s">
        <v>639</v>
      </c>
      <c r="B2" s="599"/>
      <c r="C2" s="599"/>
      <c r="D2" s="599"/>
      <c r="E2" s="599"/>
      <c r="F2" s="599"/>
      <c r="G2" s="599"/>
      <c r="H2" s="599"/>
      <c r="I2" s="600" t="s">
        <v>701</v>
      </c>
      <c r="J2" s="600"/>
      <c r="K2" s="600"/>
      <c r="L2" s="600"/>
      <c r="M2" s="600"/>
      <c r="N2" s="600"/>
    </row>
    <row r="3" spans="1:14" ht="13.5" customHeight="1" thickBot="1">
      <c r="A3" s="168" t="s">
        <v>119</v>
      </c>
      <c r="B3" s="152"/>
      <c r="C3" s="152"/>
      <c r="D3" s="152"/>
      <c r="E3" s="152"/>
      <c r="F3" s="152"/>
      <c r="G3" s="152"/>
      <c r="H3" s="152"/>
      <c r="I3" s="152"/>
      <c r="J3" s="152"/>
      <c r="K3" s="152"/>
      <c r="L3" s="152"/>
      <c r="M3" s="152"/>
      <c r="N3" s="52" t="s">
        <v>113</v>
      </c>
    </row>
    <row r="4" spans="1:14" ht="27" customHeight="1">
      <c r="A4" s="193" t="s">
        <v>114</v>
      </c>
      <c r="B4" s="194" t="s">
        <v>574</v>
      </c>
      <c r="C4" s="153" t="s">
        <v>595</v>
      </c>
      <c r="D4" s="153" t="s">
        <v>610</v>
      </c>
      <c r="E4" s="195" t="s">
        <v>629</v>
      </c>
      <c r="F4" s="196" t="s">
        <v>656</v>
      </c>
      <c r="G4" s="197" t="s">
        <v>657</v>
      </c>
      <c r="H4" s="198" t="s">
        <v>658</v>
      </c>
      <c r="I4" s="199" t="s">
        <v>659</v>
      </c>
      <c r="J4" s="200" t="s">
        <v>660</v>
      </c>
      <c r="K4" s="198" t="s">
        <v>661</v>
      </c>
      <c r="L4" s="198" t="s">
        <v>662</v>
      </c>
      <c r="M4" s="201" t="s">
        <v>663</v>
      </c>
      <c r="N4" s="201" t="s">
        <v>664</v>
      </c>
    </row>
    <row r="5" spans="1:14" ht="27" customHeight="1">
      <c r="A5" s="202" t="s">
        <v>507</v>
      </c>
      <c r="B5" s="203">
        <v>2524</v>
      </c>
      <c r="C5" s="203">
        <v>2507</v>
      </c>
      <c r="D5" s="203">
        <v>2491</v>
      </c>
      <c r="E5" s="203">
        <v>2457</v>
      </c>
      <c r="F5" s="203">
        <v>2454</v>
      </c>
      <c r="G5" s="203">
        <v>1864</v>
      </c>
      <c r="H5" s="204">
        <v>186</v>
      </c>
      <c r="I5" s="205">
        <v>124</v>
      </c>
      <c r="J5" s="203">
        <v>44</v>
      </c>
      <c r="K5" s="203">
        <v>60</v>
      </c>
      <c r="L5" s="203">
        <v>127</v>
      </c>
      <c r="M5" s="203">
        <v>48</v>
      </c>
      <c r="N5" s="204">
        <v>1</v>
      </c>
    </row>
    <row r="6" spans="1:14" ht="27" customHeight="1">
      <c r="A6" s="206" t="s">
        <v>508</v>
      </c>
      <c r="B6" s="203">
        <v>103</v>
      </c>
      <c r="C6" s="203">
        <v>103</v>
      </c>
      <c r="D6" s="203">
        <v>103</v>
      </c>
      <c r="E6" s="203">
        <v>103</v>
      </c>
      <c r="F6" s="203">
        <v>103</v>
      </c>
      <c r="G6" s="203">
        <v>18</v>
      </c>
      <c r="H6" s="207">
        <v>0</v>
      </c>
      <c r="I6" s="205">
        <v>0</v>
      </c>
      <c r="J6" s="203">
        <v>44</v>
      </c>
      <c r="K6" s="203">
        <v>41</v>
      </c>
      <c r="L6" s="203">
        <v>0</v>
      </c>
      <c r="M6" s="203">
        <v>0</v>
      </c>
      <c r="N6" s="207">
        <v>0</v>
      </c>
    </row>
    <row r="7" spans="1:14" ht="27" customHeight="1">
      <c r="A7" s="208" t="s">
        <v>116</v>
      </c>
      <c r="B7" s="203">
        <v>312</v>
      </c>
      <c r="C7" s="203">
        <v>256</v>
      </c>
      <c r="D7" s="203">
        <v>240</v>
      </c>
      <c r="E7" s="203">
        <v>206</v>
      </c>
      <c r="F7" s="203">
        <v>203</v>
      </c>
      <c r="G7" s="203">
        <v>181</v>
      </c>
      <c r="H7" s="207">
        <v>0</v>
      </c>
      <c r="I7" s="205">
        <v>13</v>
      </c>
      <c r="J7" s="203">
        <v>0</v>
      </c>
      <c r="K7" s="203">
        <v>8</v>
      </c>
      <c r="L7" s="203">
        <v>0</v>
      </c>
      <c r="M7" s="203">
        <v>0</v>
      </c>
      <c r="N7" s="207">
        <v>1</v>
      </c>
    </row>
    <row r="8" spans="1:14" ht="27" customHeight="1">
      <c r="A8" s="208" t="s">
        <v>117</v>
      </c>
      <c r="B8" s="203">
        <v>72</v>
      </c>
      <c r="C8" s="203">
        <v>72</v>
      </c>
      <c r="D8" s="203">
        <v>72</v>
      </c>
      <c r="E8" s="203">
        <v>72</v>
      </c>
      <c r="F8" s="203">
        <v>72</v>
      </c>
      <c r="G8" s="203">
        <v>0</v>
      </c>
      <c r="H8" s="207">
        <v>0</v>
      </c>
      <c r="I8" s="205">
        <v>72</v>
      </c>
      <c r="J8" s="203">
        <v>0</v>
      </c>
      <c r="K8" s="203">
        <v>0</v>
      </c>
      <c r="L8" s="203">
        <v>0</v>
      </c>
      <c r="M8" s="203">
        <v>0</v>
      </c>
      <c r="N8" s="207">
        <v>0</v>
      </c>
    </row>
    <row r="9" spans="1:14" ht="27" customHeight="1">
      <c r="A9" s="99" t="s">
        <v>118</v>
      </c>
      <c r="B9" s="203">
        <v>10</v>
      </c>
      <c r="C9" s="203">
        <v>10</v>
      </c>
      <c r="D9" s="203">
        <v>10</v>
      </c>
      <c r="E9" s="203">
        <v>10</v>
      </c>
      <c r="F9" s="203">
        <v>10</v>
      </c>
      <c r="G9" s="203">
        <v>0</v>
      </c>
      <c r="H9" s="207">
        <v>10</v>
      </c>
      <c r="I9" s="205">
        <v>0</v>
      </c>
      <c r="J9" s="203">
        <v>0</v>
      </c>
      <c r="K9" s="203">
        <v>0</v>
      </c>
      <c r="L9" s="203">
        <v>0</v>
      </c>
      <c r="M9" s="203">
        <v>0</v>
      </c>
      <c r="N9" s="207">
        <v>0</v>
      </c>
    </row>
    <row r="10" spans="1:14" ht="27" customHeight="1" thickBot="1">
      <c r="A10" s="209" t="s">
        <v>599</v>
      </c>
      <c r="B10" s="210">
        <v>2027</v>
      </c>
      <c r="C10" s="210">
        <v>2066</v>
      </c>
      <c r="D10" s="210">
        <v>2066</v>
      </c>
      <c r="E10" s="210">
        <v>2066</v>
      </c>
      <c r="F10" s="210">
        <v>2066</v>
      </c>
      <c r="G10" s="210">
        <v>1665</v>
      </c>
      <c r="H10" s="211">
        <v>176</v>
      </c>
      <c r="I10" s="212">
        <v>39</v>
      </c>
      <c r="J10" s="210">
        <v>0</v>
      </c>
      <c r="K10" s="210">
        <v>11</v>
      </c>
      <c r="L10" s="210">
        <v>127</v>
      </c>
      <c r="M10" s="210">
        <v>48</v>
      </c>
      <c r="N10" s="211">
        <v>0</v>
      </c>
    </row>
    <row r="11" spans="1:14" ht="13.5" customHeight="1">
      <c r="A11" s="57" t="s">
        <v>509</v>
      </c>
      <c r="B11" s="58"/>
      <c r="C11" s="152"/>
      <c r="D11" s="152"/>
      <c r="E11" s="152"/>
      <c r="F11" s="152"/>
      <c r="G11" s="152"/>
      <c r="H11" s="152"/>
      <c r="I11" s="152"/>
      <c r="J11" s="152"/>
      <c r="K11" s="152"/>
      <c r="L11" s="152"/>
      <c r="M11" s="152"/>
      <c r="N11" s="152"/>
    </row>
    <row r="12" spans="1:14">
      <c r="A12" s="36" t="s">
        <v>600</v>
      </c>
    </row>
  </sheetData>
  <mergeCells count="2">
    <mergeCell ref="A2:H2"/>
    <mergeCell ref="I2:N2"/>
  </mergeCells>
  <phoneticPr fontId="2"/>
  <pageMargins left="0.59055118110236227" right="0.59055118110236227" top="0.78740157480314965" bottom="0.78740157480314965" header="0.59055118110236227" footer="0.59055118110236227"/>
  <pageSetup paperSize="9" fitToWidth="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目次</vt:lpstr>
      <vt:lpstr>194</vt:lpstr>
      <vt:lpstr>195</vt:lpstr>
      <vt:lpstr>196</vt:lpstr>
      <vt:lpstr>197</vt:lpstr>
      <vt:lpstr>198</vt:lpstr>
      <vt:lpstr>199</vt:lpstr>
      <vt:lpstr>200</vt:lpstr>
      <vt:lpstr>201</vt:lpstr>
      <vt:lpstr>202</vt:lpstr>
      <vt:lpstr>203</vt:lpstr>
      <vt:lpstr>204</vt:lpstr>
      <vt:lpstr>205</vt:lpstr>
      <vt:lpstr>206</vt:lpstr>
      <vt:lpstr>207</vt:lpstr>
      <vt:lpstr>208</vt:lpstr>
      <vt:lpstr>209</vt:lpstr>
      <vt:lpstr>'206'!Print_Area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2025-06-09T07:37:58Z</cp:lastPrinted>
  <dcterms:created xsi:type="dcterms:W3CDTF">2015-05-26T01:13:32Z</dcterms:created>
  <dcterms:modified xsi:type="dcterms:W3CDTF">2025-07-09T04:44:30Z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227046</vt:lpwstr>
  </property>
  <property fmtid="{D5CDD505-2E9C-101B-9397-08002B2CF9AE}" pid="3" name="NXPowerLiteSettings">
    <vt:lpwstr>C74006B004C800</vt:lpwstr>
  </property>
  <property fmtid="{D5CDD505-2E9C-101B-9397-08002B2CF9AE}" pid="4" name="NXPowerLiteVersion">
    <vt:lpwstr>S5.2.4</vt:lpwstr>
  </property>
</Properties>
</file>